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7.8\сетевая папка\МЕНЮ\Лагерь 2023\"/>
    </mc:Choice>
  </mc:AlternateContent>
  <bookViews>
    <workbookView xWindow="0" yWindow="0" windowWidth="28800" windowHeight="14295" tabRatio="500" activeTab="1"/>
  </bookViews>
  <sheets>
    <sheet name="лагерь 2023 5-11кл_цены" sheetId="1" r:id="rId1"/>
    <sheet name="лагерь 2023 1-4 кл_цены" sheetId="3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415" i="3" l="1"/>
  <c r="N415" i="3"/>
  <c r="M415" i="3"/>
  <c r="L415" i="3"/>
  <c r="K415" i="3"/>
  <c r="J415" i="3"/>
  <c r="I415" i="3"/>
  <c r="G415" i="3"/>
  <c r="F415" i="3"/>
  <c r="E415" i="3"/>
  <c r="D415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F398" i="3"/>
  <c r="D397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AN394" i="3"/>
  <c r="AM394" i="3"/>
  <c r="AL394" i="3"/>
  <c r="AK394" i="3"/>
  <c r="AJ394" i="3"/>
  <c r="AI394" i="3"/>
  <c r="AH394" i="3"/>
  <c r="AG394" i="3"/>
  <c r="AF394" i="3"/>
  <c r="AE394" i="3"/>
  <c r="AD394" i="3"/>
  <c r="P394" i="3"/>
  <c r="P398" i="3" s="1"/>
  <c r="O394" i="3"/>
  <c r="N394" i="3"/>
  <c r="N398" i="3" s="1"/>
  <c r="M394" i="3"/>
  <c r="L394" i="3"/>
  <c r="L398" i="3" s="1"/>
  <c r="K394" i="3"/>
  <c r="J394" i="3"/>
  <c r="J398" i="3" s="1"/>
  <c r="I394" i="3"/>
  <c r="H394" i="3"/>
  <c r="H398" i="3" s="1"/>
  <c r="F394" i="3"/>
  <c r="E394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P391" i="3"/>
  <c r="O391" i="3"/>
  <c r="O398" i="3" s="1"/>
  <c r="N391" i="3"/>
  <c r="M391" i="3"/>
  <c r="M398" i="3" s="1"/>
  <c r="L391" i="3"/>
  <c r="K391" i="3"/>
  <c r="K398" i="3" s="1"/>
  <c r="J391" i="3"/>
  <c r="I391" i="3"/>
  <c r="H391" i="3"/>
  <c r="G391" i="3"/>
  <c r="G398" i="3" s="1"/>
  <c r="F391" i="3"/>
  <c r="E391" i="3"/>
  <c r="E398" i="3" s="1"/>
  <c r="I390" i="3"/>
  <c r="I398" i="3" s="1"/>
  <c r="F388" i="3"/>
  <c r="D387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AN384" i="3"/>
  <c r="AM384" i="3"/>
  <c r="AL384" i="3"/>
  <c r="AK384" i="3"/>
  <c r="AJ384" i="3"/>
  <c r="AI384" i="3"/>
  <c r="AH384" i="3"/>
  <c r="AG384" i="3"/>
  <c r="AF384" i="3"/>
  <c r="AE384" i="3"/>
  <c r="AD384" i="3"/>
  <c r="P384" i="3"/>
  <c r="P388" i="3" s="1"/>
  <c r="O384" i="3"/>
  <c r="N384" i="3"/>
  <c r="N388" i="3" s="1"/>
  <c r="M384" i="3"/>
  <c r="L384" i="3"/>
  <c r="L388" i="3" s="1"/>
  <c r="K384" i="3"/>
  <c r="J384" i="3"/>
  <c r="J388" i="3" s="1"/>
  <c r="I384" i="3"/>
  <c r="H384" i="3"/>
  <c r="H388" i="3" s="1"/>
  <c r="F384" i="3"/>
  <c r="E384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P382" i="3"/>
  <c r="O382" i="3"/>
  <c r="O388" i="3" s="1"/>
  <c r="N382" i="3"/>
  <c r="M382" i="3"/>
  <c r="M388" i="3" s="1"/>
  <c r="L382" i="3"/>
  <c r="K382" i="3"/>
  <c r="K388" i="3" s="1"/>
  <c r="J382" i="3"/>
  <c r="I382" i="3"/>
  <c r="I388" i="3" s="1"/>
  <c r="H382" i="3"/>
  <c r="G382" i="3"/>
  <c r="G388" i="3" s="1"/>
  <c r="F382" i="3"/>
  <c r="E382" i="3"/>
  <c r="E388" i="3" s="1"/>
  <c r="O370" i="3"/>
  <c r="K370" i="3"/>
  <c r="G370" i="3"/>
  <c r="D369" i="3"/>
  <c r="BH368" i="3"/>
  <c r="I368" i="3" s="1"/>
  <c r="BE368" i="3"/>
  <c r="P368" i="3"/>
  <c r="O368" i="3"/>
  <c r="N368" i="3"/>
  <c r="N370" i="3" s="1"/>
  <c r="M368" i="3"/>
  <c r="L368" i="3"/>
  <c r="K368" i="3"/>
  <c r="J368" i="3"/>
  <c r="J370" i="3" s="1"/>
  <c r="H368" i="3"/>
  <c r="G368" i="3"/>
  <c r="F368" i="3"/>
  <c r="F370" i="3" s="1"/>
  <c r="E368" i="3"/>
  <c r="AN366" i="3"/>
  <c r="AM366" i="3"/>
  <c r="AL366" i="3"/>
  <c r="AK366" i="3"/>
  <c r="AJ366" i="3"/>
  <c r="AI366" i="3"/>
  <c r="AH366" i="3"/>
  <c r="AG366" i="3"/>
  <c r="AF366" i="3"/>
  <c r="AE366" i="3"/>
  <c r="AD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P361" i="3"/>
  <c r="P370" i="3" s="1"/>
  <c r="O361" i="3"/>
  <c r="N361" i="3"/>
  <c r="M361" i="3"/>
  <c r="M370" i="3" s="1"/>
  <c r="L361" i="3"/>
  <c r="L370" i="3" s="1"/>
  <c r="K361" i="3"/>
  <c r="J361" i="3"/>
  <c r="I361" i="3"/>
  <c r="I370" i="3" s="1"/>
  <c r="H361" i="3"/>
  <c r="H370" i="3" s="1"/>
  <c r="G361" i="3"/>
  <c r="F361" i="3"/>
  <c r="E361" i="3"/>
  <c r="E370" i="3" s="1"/>
  <c r="D357" i="3"/>
  <c r="H356" i="3"/>
  <c r="G356" i="3"/>
  <c r="F356" i="3"/>
  <c r="E356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AN353" i="3"/>
  <c r="AM353" i="3"/>
  <c r="AL353" i="3"/>
  <c r="AK353" i="3"/>
  <c r="AJ353" i="3"/>
  <c r="AI353" i="3"/>
  <c r="AH353" i="3"/>
  <c r="AG353" i="3"/>
  <c r="AF353" i="3"/>
  <c r="AE353" i="3"/>
  <c r="AD353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P350" i="3"/>
  <c r="P358" i="3" s="1"/>
  <c r="O350" i="3"/>
  <c r="O358" i="3" s="1"/>
  <c r="N350" i="3"/>
  <c r="N358" i="3" s="1"/>
  <c r="M350" i="3"/>
  <c r="M358" i="3" s="1"/>
  <c r="L350" i="3"/>
  <c r="L358" i="3" s="1"/>
  <c r="K350" i="3"/>
  <c r="K358" i="3" s="1"/>
  <c r="J350" i="3"/>
  <c r="J358" i="3" s="1"/>
  <c r="I350" i="3"/>
  <c r="I358" i="3" s="1"/>
  <c r="H350" i="3"/>
  <c r="H358" i="3" s="1"/>
  <c r="G350" i="3"/>
  <c r="G358" i="3" s="1"/>
  <c r="F350" i="3"/>
  <c r="F358" i="3" s="1"/>
  <c r="E350" i="3"/>
  <c r="E358" i="3" s="1"/>
  <c r="G342" i="3"/>
  <c r="E342" i="3"/>
  <c r="D341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AN338" i="3"/>
  <c r="AM338" i="3"/>
  <c r="AL338" i="3"/>
  <c r="AK338" i="3"/>
  <c r="AJ338" i="3"/>
  <c r="AI338" i="3"/>
  <c r="AH338" i="3"/>
  <c r="AG338" i="3"/>
  <c r="AF338" i="3"/>
  <c r="AE338" i="3"/>
  <c r="AD338" i="3"/>
  <c r="P338" i="3"/>
  <c r="O338" i="3"/>
  <c r="O342" i="3" s="1"/>
  <c r="N338" i="3"/>
  <c r="M338" i="3"/>
  <c r="M342" i="3" s="1"/>
  <c r="L338" i="3"/>
  <c r="K338" i="3"/>
  <c r="K342" i="3" s="1"/>
  <c r="J338" i="3"/>
  <c r="I338" i="3"/>
  <c r="I342" i="3" s="1"/>
  <c r="H338" i="3"/>
  <c r="F338" i="3"/>
  <c r="E338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P333" i="3"/>
  <c r="P342" i="3" s="1"/>
  <c r="O333" i="3"/>
  <c r="N333" i="3"/>
  <c r="N342" i="3" s="1"/>
  <c r="M333" i="3"/>
  <c r="L333" i="3"/>
  <c r="L342" i="3" s="1"/>
  <c r="K333" i="3"/>
  <c r="J333" i="3"/>
  <c r="J342" i="3" s="1"/>
  <c r="I333" i="3"/>
  <c r="H333" i="3"/>
  <c r="H342" i="3" s="1"/>
  <c r="G333" i="3"/>
  <c r="F333" i="3"/>
  <c r="F342" i="3" s="1"/>
  <c r="E333" i="3"/>
  <c r="D330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E328" i="3"/>
  <c r="AN327" i="3"/>
  <c r="AM327" i="3"/>
  <c r="AL327" i="3"/>
  <c r="AK327" i="3"/>
  <c r="AJ327" i="3"/>
  <c r="AI327" i="3"/>
  <c r="AH327" i="3"/>
  <c r="AG327" i="3"/>
  <c r="AF327" i="3"/>
  <c r="AE327" i="3"/>
  <c r="AD327" i="3"/>
  <c r="P327" i="3"/>
  <c r="O327" i="3"/>
  <c r="N327" i="3"/>
  <c r="M327" i="3"/>
  <c r="L327" i="3"/>
  <c r="K327" i="3"/>
  <c r="J327" i="3"/>
  <c r="I327" i="3"/>
  <c r="H327" i="3"/>
  <c r="F327" i="3"/>
  <c r="E327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P323" i="3"/>
  <c r="P331" i="3" s="1"/>
  <c r="O323" i="3"/>
  <c r="O331" i="3" s="1"/>
  <c r="N323" i="3"/>
  <c r="N331" i="3" s="1"/>
  <c r="M323" i="3"/>
  <c r="M331" i="3" s="1"/>
  <c r="L323" i="3"/>
  <c r="L331" i="3" s="1"/>
  <c r="K323" i="3"/>
  <c r="K331" i="3" s="1"/>
  <c r="J323" i="3"/>
  <c r="J331" i="3" s="1"/>
  <c r="I323" i="3"/>
  <c r="I331" i="3" s="1"/>
  <c r="H323" i="3"/>
  <c r="H331" i="3" s="1"/>
  <c r="G323" i="3"/>
  <c r="G331" i="3" s="1"/>
  <c r="F323" i="3"/>
  <c r="F331" i="3" s="1"/>
  <c r="E323" i="3"/>
  <c r="E331" i="3" s="1"/>
  <c r="D314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AN311" i="3"/>
  <c r="AM311" i="3"/>
  <c r="AL311" i="3"/>
  <c r="AK311" i="3"/>
  <c r="AJ311" i="3"/>
  <c r="AI311" i="3"/>
  <c r="AH311" i="3"/>
  <c r="AG311" i="3"/>
  <c r="AF311" i="3"/>
  <c r="AE311" i="3"/>
  <c r="AD311" i="3"/>
  <c r="P311" i="3"/>
  <c r="O311" i="3"/>
  <c r="N311" i="3"/>
  <c r="M311" i="3"/>
  <c r="L311" i="3"/>
  <c r="K311" i="3"/>
  <c r="J311" i="3"/>
  <c r="I311" i="3"/>
  <c r="H311" i="3"/>
  <c r="F311" i="3"/>
  <c r="E311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P309" i="3"/>
  <c r="O309" i="3"/>
  <c r="N309" i="3"/>
  <c r="M309" i="3"/>
  <c r="L309" i="3"/>
  <c r="K309" i="3"/>
  <c r="J309" i="3"/>
  <c r="I309" i="3"/>
  <c r="H309" i="3"/>
  <c r="G309" i="3"/>
  <c r="BH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P307" i="3"/>
  <c r="P315" i="3" s="1"/>
  <c r="O307" i="3"/>
  <c r="N307" i="3"/>
  <c r="N315" i="3" s="1"/>
  <c r="M307" i="3"/>
  <c r="L307" i="3"/>
  <c r="L315" i="3" s="1"/>
  <c r="K307" i="3"/>
  <c r="J307" i="3"/>
  <c r="J315" i="3" s="1"/>
  <c r="I307" i="3"/>
  <c r="H307" i="3"/>
  <c r="H315" i="3" s="1"/>
  <c r="G307" i="3"/>
  <c r="F307" i="3"/>
  <c r="F315" i="3" s="1"/>
  <c r="E307" i="3"/>
  <c r="D305" i="3"/>
  <c r="C305" i="3"/>
  <c r="D304" i="3"/>
  <c r="BH302" i="3"/>
  <c r="BE302" i="3"/>
  <c r="F302" i="3" s="1"/>
  <c r="P302" i="3"/>
  <c r="O302" i="3"/>
  <c r="N302" i="3"/>
  <c r="M302" i="3"/>
  <c r="L302" i="3"/>
  <c r="K302" i="3"/>
  <c r="J302" i="3"/>
  <c r="I302" i="3"/>
  <c r="I305" i="3" s="1"/>
  <c r="H302" i="3"/>
  <c r="G302" i="3"/>
  <c r="E302" i="3"/>
  <c r="E305" i="3" s="1"/>
  <c r="AN300" i="3"/>
  <c r="AM300" i="3"/>
  <c r="AL300" i="3"/>
  <c r="AK300" i="3"/>
  <c r="AJ300" i="3"/>
  <c r="AI300" i="3"/>
  <c r="AH300" i="3"/>
  <c r="AG300" i="3"/>
  <c r="AF300" i="3"/>
  <c r="AE300" i="3"/>
  <c r="AD300" i="3"/>
  <c r="P300" i="3"/>
  <c r="P305" i="3" s="1"/>
  <c r="O300" i="3"/>
  <c r="N300" i="3"/>
  <c r="M300" i="3"/>
  <c r="M305" i="3" s="1"/>
  <c r="L300" i="3"/>
  <c r="L305" i="3" s="1"/>
  <c r="K300" i="3"/>
  <c r="J300" i="3"/>
  <c r="I300" i="3"/>
  <c r="H300" i="3"/>
  <c r="H305" i="3" s="1"/>
  <c r="F300" i="3"/>
  <c r="E300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P296" i="3"/>
  <c r="O296" i="3"/>
  <c r="O305" i="3" s="1"/>
  <c r="N296" i="3"/>
  <c r="N305" i="3" s="1"/>
  <c r="M296" i="3"/>
  <c r="L296" i="3"/>
  <c r="K296" i="3"/>
  <c r="K305" i="3" s="1"/>
  <c r="J296" i="3"/>
  <c r="J305" i="3" s="1"/>
  <c r="I296" i="3"/>
  <c r="H296" i="3"/>
  <c r="G296" i="3"/>
  <c r="G305" i="3" s="1"/>
  <c r="F296" i="3"/>
  <c r="E296" i="3"/>
  <c r="K288" i="3"/>
  <c r="D287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K285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AN283" i="3"/>
  <c r="AM283" i="3"/>
  <c r="AL283" i="3"/>
  <c r="AK283" i="3"/>
  <c r="AJ283" i="3"/>
  <c r="AI283" i="3"/>
  <c r="AH283" i="3"/>
  <c r="AG283" i="3"/>
  <c r="AF283" i="3"/>
  <c r="AE283" i="3"/>
  <c r="AD283" i="3"/>
  <c r="P283" i="3"/>
  <c r="O283" i="3"/>
  <c r="N283" i="3"/>
  <c r="M283" i="3"/>
  <c r="L283" i="3"/>
  <c r="K283" i="3"/>
  <c r="J283" i="3"/>
  <c r="I283" i="3"/>
  <c r="H283" i="3"/>
  <c r="F283" i="3"/>
  <c r="E283" i="3"/>
  <c r="P282" i="3"/>
  <c r="P288" i="3" s="1"/>
  <c r="O282" i="3"/>
  <c r="O288" i="3" s="1"/>
  <c r="N282" i="3"/>
  <c r="M282" i="3"/>
  <c r="L282" i="3"/>
  <c r="L288" i="3" s="1"/>
  <c r="K282" i="3"/>
  <c r="J282" i="3"/>
  <c r="I282" i="3"/>
  <c r="H282" i="3"/>
  <c r="H288" i="3" s="1"/>
  <c r="G282" i="3"/>
  <c r="G288" i="3" s="1"/>
  <c r="F282" i="3"/>
  <c r="E282" i="3"/>
  <c r="I278" i="3"/>
  <c r="L276" i="3"/>
  <c r="D276" i="3"/>
  <c r="C276" i="3"/>
  <c r="B276" i="3"/>
  <c r="D275" i="3"/>
  <c r="AI274" i="3"/>
  <c r="AH274" i="3"/>
  <c r="AD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AN273" i="3"/>
  <c r="AM273" i="3"/>
  <c r="AL273" i="3"/>
  <c r="AK273" i="3"/>
  <c r="AJ273" i="3"/>
  <c r="AI273" i="3"/>
  <c r="AH273" i="3"/>
  <c r="AG273" i="3"/>
  <c r="AF273" i="3"/>
  <c r="AE273" i="3"/>
  <c r="AD273" i="3"/>
  <c r="P273" i="3"/>
  <c r="P276" i="3" s="1"/>
  <c r="O273" i="3"/>
  <c r="N273" i="3"/>
  <c r="M273" i="3"/>
  <c r="L273" i="3"/>
  <c r="K273" i="3"/>
  <c r="J273" i="3"/>
  <c r="I273" i="3"/>
  <c r="H273" i="3"/>
  <c r="H276" i="3" s="1"/>
  <c r="F273" i="3"/>
  <c r="E273" i="3"/>
  <c r="P272" i="3"/>
  <c r="O272" i="3"/>
  <c r="O276" i="3" s="1"/>
  <c r="N272" i="3"/>
  <c r="M272" i="3"/>
  <c r="L272" i="3"/>
  <c r="K272" i="3"/>
  <c r="K276" i="3" s="1"/>
  <c r="J272" i="3"/>
  <c r="I272" i="3"/>
  <c r="H272" i="3"/>
  <c r="G272" i="3"/>
  <c r="G276" i="3" s="1"/>
  <c r="F272" i="3"/>
  <c r="F276" i="3" s="1"/>
  <c r="E272" i="3"/>
  <c r="F261" i="3"/>
  <c r="D260" i="3"/>
  <c r="BH259" i="3"/>
  <c r="BE259" i="3"/>
  <c r="F259" i="3" s="1"/>
  <c r="P259" i="3"/>
  <c r="O259" i="3"/>
  <c r="N259" i="3"/>
  <c r="M259" i="3"/>
  <c r="L259" i="3"/>
  <c r="K259" i="3"/>
  <c r="J259" i="3"/>
  <c r="I259" i="3"/>
  <c r="H259" i="3"/>
  <c r="G259" i="3"/>
  <c r="E259" i="3"/>
  <c r="AN257" i="3"/>
  <c r="AM257" i="3"/>
  <c r="AL257" i="3"/>
  <c r="AK257" i="3"/>
  <c r="AJ257" i="3"/>
  <c r="AI257" i="3"/>
  <c r="AH257" i="3"/>
  <c r="AG257" i="3"/>
  <c r="AF257" i="3"/>
  <c r="AE257" i="3"/>
  <c r="AD257" i="3"/>
  <c r="P257" i="3"/>
  <c r="O257" i="3"/>
  <c r="N257" i="3"/>
  <c r="N261" i="3" s="1"/>
  <c r="M257" i="3"/>
  <c r="L257" i="3"/>
  <c r="K257" i="3"/>
  <c r="J257" i="3"/>
  <c r="I257" i="3"/>
  <c r="H257" i="3"/>
  <c r="F257" i="3"/>
  <c r="E257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P253" i="3"/>
  <c r="O253" i="3"/>
  <c r="O261" i="3" s="1"/>
  <c r="N253" i="3"/>
  <c r="M253" i="3"/>
  <c r="M261" i="3" s="1"/>
  <c r="L253" i="3"/>
  <c r="K253" i="3"/>
  <c r="K261" i="3" s="1"/>
  <c r="J253" i="3"/>
  <c r="I253" i="3"/>
  <c r="I261" i="3" s="1"/>
  <c r="H253" i="3"/>
  <c r="G253" i="3"/>
  <c r="G261" i="3" s="1"/>
  <c r="F253" i="3"/>
  <c r="E253" i="3"/>
  <c r="D249" i="3"/>
  <c r="E248" i="3"/>
  <c r="AN246" i="3"/>
  <c r="AM246" i="3"/>
  <c r="AL246" i="3"/>
  <c r="AK246" i="3"/>
  <c r="AJ246" i="3"/>
  <c r="AI246" i="3"/>
  <c r="AH246" i="3"/>
  <c r="AG246" i="3"/>
  <c r="AF246" i="3"/>
  <c r="AE246" i="3"/>
  <c r="AD246" i="3"/>
  <c r="P246" i="3"/>
  <c r="O246" i="3"/>
  <c r="N246" i="3"/>
  <c r="M246" i="3"/>
  <c r="L246" i="3"/>
  <c r="K246" i="3"/>
  <c r="J246" i="3"/>
  <c r="I246" i="3"/>
  <c r="H246" i="3"/>
  <c r="F246" i="3"/>
  <c r="E246" i="3"/>
  <c r="P245" i="3"/>
  <c r="O245" i="3"/>
  <c r="N245" i="3"/>
  <c r="M245" i="3"/>
  <c r="M250" i="3" s="1"/>
  <c r="L245" i="3"/>
  <c r="K245" i="3"/>
  <c r="K250" i="3" s="1"/>
  <c r="J245" i="3"/>
  <c r="I245" i="3"/>
  <c r="I250" i="3" s="1"/>
  <c r="H245" i="3"/>
  <c r="G245" i="3"/>
  <c r="G250" i="3" s="1"/>
  <c r="F245" i="3"/>
  <c r="F250" i="3" s="1"/>
  <c r="E245" i="3"/>
  <c r="E250" i="3" s="1"/>
  <c r="P244" i="3"/>
  <c r="O244" i="3"/>
  <c r="O250" i="3" s="1"/>
  <c r="N244" i="3"/>
  <c r="L244" i="3"/>
  <c r="L250" i="3" s="1"/>
  <c r="K244" i="3"/>
  <c r="J244" i="3"/>
  <c r="I244" i="3"/>
  <c r="H244" i="3"/>
  <c r="H250" i="3" s="1"/>
  <c r="I237" i="3"/>
  <c r="G237" i="3"/>
  <c r="E237" i="3"/>
  <c r="D236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AN233" i="3"/>
  <c r="AM233" i="3"/>
  <c r="AL233" i="3"/>
  <c r="AK233" i="3"/>
  <c r="AJ233" i="3"/>
  <c r="AI233" i="3"/>
  <c r="AH233" i="3"/>
  <c r="AG233" i="3"/>
  <c r="AF233" i="3"/>
  <c r="AE233" i="3"/>
  <c r="AD233" i="3"/>
  <c r="P233" i="3"/>
  <c r="O233" i="3"/>
  <c r="O237" i="3" s="1"/>
  <c r="N233" i="3"/>
  <c r="M233" i="3"/>
  <c r="M237" i="3" s="1"/>
  <c r="L233" i="3"/>
  <c r="K233" i="3"/>
  <c r="K237" i="3" s="1"/>
  <c r="J233" i="3"/>
  <c r="I233" i="3"/>
  <c r="H233" i="3"/>
  <c r="F233" i="3"/>
  <c r="E233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H231" i="3"/>
  <c r="G231" i="3"/>
  <c r="F231" i="3"/>
  <c r="E231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P229" i="3"/>
  <c r="O229" i="3"/>
  <c r="N229" i="3"/>
  <c r="N237" i="3" s="1"/>
  <c r="M229" i="3"/>
  <c r="L229" i="3"/>
  <c r="K229" i="3"/>
  <c r="J229" i="3"/>
  <c r="J237" i="3" s="1"/>
  <c r="I229" i="3"/>
  <c r="H229" i="3"/>
  <c r="G229" i="3"/>
  <c r="F229" i="3"/>
  <c r="F237" i="3" s="1"/>
  <c r="E229" i="3"/>
  <c r="D225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AN222" i="3"/>
  <c r="AM222" i="3"/>
  <c r="AL222" i="3"/>
  <c r="AK222" i="3"/>
  <c r="AJ222" i="3"/>
  <c r="AI222" i="3"/>
  <c r="AH222" i="3"/>
  <c r="AG222" i="3"/>
  <c r="AF222" i="3"/>
  <c r="AE222" i="3"/>
  <c r="AD222" i="3"/>
  <c r="P222" i="3"/>
  <c r="O222" i="3"/>
  <c r="N222" i="3"/>
  <c r="M222" i="3"/>
  <c r="L222" i="3"/>
  <c r="K222" i="3"/>
  <c r="J222" i="3"/>
  <c r="I222" i="3"/>
  <c r="H222" i="3"/>
  <c r="F222" i="3"/>
  <c r="E222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P219" i="3"/>
  <c r="O219" i="3"/>
  <c r="N219" i="3"/>
  <c r="L219" i="3"/>
  <c r="K219" i="3"/>
  <c r="J219" i="3"/>
  <c r="I219" i="3"/>
  <c r="H219" i="3"/>
  <c r="G219" i="3"/>
  <c r="P218" i="3"/>
  <c r="O218" i="3"/>
  <c r="O226" i="3" s="1"/>
  <c r="N218" i="3"/>
  <c r="M218" i="3"/>
  <c r="M226" i="3" s="1"/>
  <c r="L218" i="3"/>
  <c r="K218" i="3"/>
  <c r="J218" i="3"/>
  <c r="I218" i="3"/>
  <c r="I226" i="3" s="1"/>
  <c r="H218" i="3"/>
  <c r="G218" i="3"/>
  <c r="F218" i="3"/>
  <c r="E218" i="3"/>
  <c r="E226" i="3" s="1"/>
  <c r="D211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AN207" i="3"/>
  <c r="AM207" i="3"/>
  <c r="AL207" i="3"/>
  <c r="AK207" i="3"/>
  <c r="AJ207" i="3"/>
  <c r="AI207" i="3"/>
  <c r="AH207" i="3"/>
  <c r="AG207" i="3"/>
  <c r="AF207" i="3"/>
  <c r="AE207" i="3"/>
  <c r="AD207" i="3"/>
  <c r="P207" i="3"/>
  <c r="O207" i="3"/>
  <c r="N207" i="3"/>
  <c r="M207" i="3"/>
  <c r="L207" i="3"/>
  <c r="K207" i="3"/>
  <c r="J207" i="3"/>
  <c r="I207" i="3"/>
  <c r="H207" i="3"/>
  <c r="F207" i="3"/>
  <c r="E207" i="3"/>
  <c r="P206" i="3"/>
  <c r="O206" i="3"/>
  <c r="N206" i="3"/>
  <c r="N212" i="3" s="1"/>
  <c r="M206" i="3"/>
  <c r="L206" i="3"/>
  <c r="K206" i="3"/>
  <c r="J206" i="3"/>
  <c r="J212" i="3" s="1"/>
  <c r="I206" i="3"/>
  <c r="H206" i="3"/>
  <c r="G206" i="3"/>
  <c r="F206" i="3"/>
  <c r="F212" i="3" s="1"/>
  <c r="E206" i="3"/>
  <c r="BJ205" i="3"/>
  <c r="J205" i="3"/>
  <c r="BH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P202" i="3"/>
  <c r="O202" i="3"/>
  <c r="N202" i="3"/>
  <c r="M202" i="3"/>
  <c r="M212" i="3" s="1"/>
  <c r="L202" i="3"/>
  <c r="K202" i="3"/>
  <c r="J202" i="3"/>
  <c r="I202" i="3"/>
  <c r="I212" i="3" s="1"/>
  <c r="H202" i="3"/>
  <c r="G202" i="3"/>
  <c r="G212" i="3" s="1"/>
  <c r="F202" i="3"/>
  <c r="E202" i="3"/>
  <c r="E212" i="3" s="1"/>
  <c r="I200" i="3"/>
  <c r="G200" i="3"/>
  <c r="E200" i="3"/>
  <c r="D199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AN197" i="3"/>
  <c r="AM197" i="3"/>
  <c r="AL197" i="3"/>
  <c r="AK197" i="3"/>
  <c r="AJ197" i="3"/>
  <c r="AI197" i="3"/>
  <c r="AH197" i="3"/>
  <c r="AG197" i="3"/>
  <c r="AF197" i="3"/>
  <c r="AE197" i="3"/>
  <c r="AD197" i="3"/>
  <c r="P197" i="3"/>
  <c r="O197" i="3"/>
  <c r="O200" i="3" s="1"/>
  <c r="N197" i="3"/>
  <c r="M197" i="3"/>
  <c r="M200" i="3" s="1"/>
  <c r="L197" i="3"/>
  <c r="K197" i="3"/>
  <c r="K200" i="3" s="1"/>
  <c r="J197" i="3"/>
  <c r="I197" i="3"/>
  <c r="H197" i="3"/>
  <c r="F197" i="3"/>
  <c r="E197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P195" i="3"/>
  <c r="O195" i="3"/>
  <c r="N195" i="3"/>
  <c r="N200" i="3" s="1"/>
  <c r="M195" i="3"/>
  <c r="L195" i="3"/>
  <c r="K195" i="3"/>
  <c r="J195" i="3"/>
  <c r="J200" i="3" s="1"/>
  <c r="I195" i="3"/>
  <c r="H195" i="3"/>
  <c r="G195" i="3"/>
  <c r="F195" i="3"/>
  <c r="F200" i="3" s="1"/>
  <c r="E195" i="3"/>
  <c r="P186" i="3"/>
  <c r="L186" i="3"/>
  <c r="H186" i="3"/>
  <c r="D185" i="3"/>
  <c r="BH184" i="3"/>
  <c r="BE184" i="3"/>
  <c r="F184" i="3" s="1"/>
  <c r="P184" i="3"/>
  <c r="O184" i="3"/>
  <c r="N184" i="3"/>
  <c r="M184" i="3"/>
  <c r="L184" i="3"/>
  <c r="K184" i="3"/>
  <c r="J184" i="3"/>
  <c r="I184" i="3"/>
  <c r="H184" i="3"/>
  <c r="G184" i="3"/>
  <c r="E184" i="3"/>
  <c r="AN182" i="3"/>
  <c r="AM182" i="3"/>
  <c r="AL182" i="3"/>
  <c r="AK182" i="3"/>
  <c r="AJ182" i="3"/>
  <c r="AI182" i="3"/>
  <c r="AH182" i="3"/>
  <c r="AG182" i="3"/>
  <c r="AF182" i="3"/>
  <c r="AE182" i="3"/>
  <c r="AD182" i="3"/>
  <c r="P182" i="3"/>
  <c r="O182" i="3"/>
  <c r="N182" i="3"/>
  <c r="M182" i="3"/>
  <c r="L182" i="3"/>
  <c r="K182" i="3"/>
  <c r="J182" i="3"/>
  <c r="I182" i="3"/>
  <c r="H182" i="3"/>
  <c r="F182" i="3"/>
  <c r="E182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BH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P177" i="3"/>
  <c r="O177" i="3"/>
  <c r="N177" i="3"/>
  <c r="N186" i="3" s="1"/>
  <c r="M177" i="3"/>
  <c r="M186" i="3" s="1"/>
  <c r="L177" i="3"/>
  <c r="K177" i="3"/>
  <c r="J177" i="3"/>
  <c r="J186" i="3" s="1"/>
  <c r="I177" i="3"/>
  <c r="I186" i="3" s="1"/>
  <c r="H177" i="3"/>
  <c r="G177" i="3"/>
  <c r="F177" i="3"/>
  <c r="F186" i="3" s="1"/>
  <c r="E177" i="3"/>
  <c r="E186" i="3" s="1"/>
  <c r="N175" i="3"/>
  <c r="J175" i="3"/>
  <c r="F175" i="3"/>
  <c r="D174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AN171" i="3"/>
  <c r="AM171" i="3"/>
  <c r="AL171" i="3"/>
  <c r="AK171" i="3"/>
  <c r="AJ171" i="3"/>
  <c r="AI171" i="3"/>
  <c r="AH171" i="3"/>
  <c r="AG171" i="3"/>
  <c r="AF171" i="3"/>
  <c r="AE171" i="3"/>
  <c r="AD171" i="3"/>
  <c r="P171" i="3"/>
  <c r="P175" i="3" s="1"/>
  <c r="O171" i="3"/>
  <c r="N171" i="3"/>
  <c r="M171" i="3"/>
  <c r="L171" i="3"/>
  <c r="L175" i="3" s="1"/>
  <c r="K171" i="3"/>
  <c r="J171" i="3"/>
  <c r="I171" i="3"/>
  <c r="H171" i="3"/>
  <c r="H175" i="3" s="1"/>
  <c r="F171" i="3"/>
  <c r="E171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P167" i="3"/>
  <c r="O167" i="3"/>
  <c r="O175" i="3" s="1"/>
  <c r="N167" i="3"/>
  <c r="M167" i="3"/>
  <c r="L167" i="3"/>
  <c r="K167" i="3"/>
  <c r="K175" i="3" s="1"/>
  <c r="J167" i="3"/>
  <c r="I167" i="3"/>
  <c r="H167" i="3"/>
  <c r="G167" i="3"/>
  <c r="G175" i="3" s="1"/>
  <c r="F167" i="3"/>
  <c r="E167" i="3"/>
  <c r="K159" i="3"/>
  <c r="D158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AN155" i="3"/>
  <c r="AM155" i="3"/>
  <c r="AL155" i="3"/>
  <c r="AK155" i="3"/>
  <c r="AJ155" i="3"/>
  <c r="AI155" i="3"/>
  <c r="AH155" i="3"/>
  <c r="AG155" i="3"/>
  <c r="AF155" i="3"/>
  <c r="AE155" i="3"/>
  <c r="AD155" i="3"/>
  <c r="P155" i="3"/>
  <c r="O155" i="3"/>
  <c r="N155" i="3"/>
  <c r="M155" i="3"/>
  <c r="L155" i="3"/>
  <c r="K155" i="3"/>
  <c r="J155" i="3"/>
  <c r="I155" i="3"/>
  <c r="H155" i="3"/>
  <c r="F155" i="3"/>
  <c r="E155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P153" i="3"/>
  <c r="O153" i="3"/>
  <c r="O159" i="3" s="1"/>
  <c r="N153" i="3"/>
  <c r="M153" i="3"/>
  <c r="L153" i="3"/>
  <c r="K153" i="3"/>
  <c r="J153" i="3"/>
  <c r="I153" i="3"/>
  <c r="H153" i="3"/>
  <c r="G153" i="3"/>
  <c r="G159" i="3" s="1"/>
  <c r="P152" i="3"/>
  <c r="O152" i="3"/>
  <c r="N152" i="3"/>
  <c r="M152" i="3"/>
  <c r="L152" i="3"/>
  <c r="K152" i="3"/>
  <c r="J152" i="3"/>
  <c r="I152" i="3"/>
  <c r="H152" i="3"/>
  <c r="G152" i="3"/>
  <c r="F152" i="3"/>
  <c r="E152" i="3"/>
  <c r="P151" i="3"/>
  <c r="O151" i="3"/>
  <c r="N151" i="3"/>
  <c r="N159" i="3" s="1"/>
  <c r="M151" i="3"/>
  <c r="M159" i="3" s="1"/>
  <c r="L151" i="3"/>
  <c r="K151" i="3"/>
  <c r="J151" i="3"/>
  <c r="J159" i="3" s="1"/>
  <c r="I151" i="3"/>
  <c r="I159" i="3" s="1"/>
  <c r="H151" i="3"/>
  <c r="G151" i="3"/>
  <c r="F151" i="3"/>
  <c r="F159" i="3" s="1"/>
  <c r="E151" i="3"/>
  <c r="E159" i="3" s="1"/>
  <c r="L149" i="3"/>
  <c r="F149" i="3"/>
  <c r="D148" i="3"/>
  <c r="E147" i="3"/>
  <c r="AN145" i="3"/>
  <c r="AM145" i="3"/>
  <c r="AL145" i="3"/>
  <c r="AK145" i="3"/>
  <c r="AJ145" i="3"/>
  <c r="AI145" i="3"/>
  <c r="AH145" i="3"/>
  <c r="AG145" i="3"/>
  <c r="AF145" i="3"/>
  <c r="AE145" i="3"/>
  <c r="AD145" i="3"/>
  <c r="P145" i="3"/>
  <c r="O145" i="3"/>
  <c r="N145" i="3"/>
  <c r="M145" i="3"/>
  <c r="M149" i="3" s="1"/>
  <c r="L145" i="3"/>
  <c r="K145" i="3"/>
  <c r="J145" i="3"/>
  <c r="I145" i="3"/>
  <c r="I149" i="3" s="1"/>
  <c r="H145" i="3"/>
  <c r="F145" i="3"/>
  <c r="E145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P141" i="3"/>
  <c r="P149" i="3" s="1"/>
  <c r="O141" i="3"/>
  <c r="N141" i="3"/>
  <c r="N149" i="3" s="1"/>
  <c r="M141" i="3"/>
  <c r="L141" i="3"/>
  <c r="K141" i="3"/>
  <c r="J141" i="3"/>
  <c r="J149" i="3" s="1"/>
  <c r="I141" i="3"/>
  <c r="H141" i="3"/>
  <c r="H149" i="3" s="1"/>
  <c r="G141" i="3"/>
  <c r="G149" i="3" s="1"/>
  <c r="F141" i="3"/>
  <c r="E141" i="3"/>
  <c r="E149" i="3" s="1"/>
  <c r="M134" i="3"/>
  <c r="H134" i="3"/>
  <c r="D133" i="3"/>
  <c r="P132" i="3"/>
  <c r="O132" i="3"/>
  <c r="N132" i="3"/>
  <c r="N134" i="3" s="1"/>
  <c r="M132" i="3"/>
  <c r="L132" i="3"/>
  <c r="K132" i="3"/>
  <c r="J132" i="3"/>
  <c r="J134" i="3" s="1"/>
  <c r="I132" i="3"/>
  <c r="H132" i="3"/>
  <c r="G132" i="3"/>
  <c r="F132" i="3"/>
  <c r="E132" i="3"/>
  <c r="AN130" i="3"/>
  <c r="AM130" i="3"/>
  <c r="AL130" i="3"/>
  <c r="AK130" i="3"/>
  <c r="AJ130" i="3"/>
  <c r="AI130" i="3"/>
  <c r="AH130" i="3"/>
  <c r="AG130" i="3"/>
  <c r="AF130" i="3"/>
  <c r="AE130" i="3"/>
  <c r="AD130" i="3"/>
  <c r="P130" i="3"/>
  <c r="O130" i="3"/>
  <c r="N130" i="3"/>
  <c r="M130" i="3"/>
  <c r="L130" i="3"/>
  <c r="K130" i="3"/>
  <c r="J130" i="3"/>
  <c r="I130" i="3"/>
  <c r="H130" i="3"/>
  <c r="F130" i="3"/>
  <c r="E130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P127" i="3"/>
  <c r="P134" i="3" s="1"/>
  <c r="O127" i="3"/>
  <c r="N127" i="3"/>
  <c r="L127" i="3"/>
  <c r="K127" i="3"/>
  <c r="J127" i="3"/>
  <c r="I127" i="3"/>
  <c r="H127" i="3"/>
  <c r="G127" i="3"/>
  <c r="P126" i="3"/>
  <c r="O126" i="3"/>
  <c r="O134" i="3" s="1"/>
  <c r="N126" i="3"/>
  <c r="M126" i="3"/>
  <c r="L126" i="3"/>
  <c r="L134" i="3" s="1"/>
  <c r="K126" i="3"/>
  <c r="K134" i="3" s="1"/>
  <c r="J126" i="3"/>
  <c r="I126" i="3"/>
  <c r="H126" i="3"/>
  <c r="G126" i="3"/>
  <c r="G134" i="3" s="1"/>
  <c r="F126" i="3"/>
  <c r="F134" i="3" s="1"/>
  <c r="E126" i="3"/>
  <c r="E134" i="3" s="1"/>
  <c r="I125" i="3"/>
  <c r="I134" i="3" s="1"/>
  <c r="O123" i="3"/>
  <c r="J123" i="3"/>
  <c r="G123" i="3"/>
  <c r="E123" i="3"/>
  <c r="D122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AN119" i="3"/>
  <c r="AM119" i="3"/>
  <c r="AL119" i="3"/>
  <c r="AK119" i="3"/>
  <c r="AJ119" i="3"/>
  <c r="AI119" i="3"/>
  <c r="AH119" i="3"/>
  <c r="AG119" i="3"/>
  <c r="AF119" i="3"/>
  <c r="AE119" i="3"/>
  <c r="AD119" i="3"/>
  <c r="P119" i="3"/>
  <c r="O119" i="3"/>
  <c r="N119" i="3"/>
  <c r="M119" i="3"/>
  <c r="L119" i="3"/>
  <c r="K119" i="3"/>
  <c r="K123" i="3" s="1"/>
  <c r="J119" i="3"/>
  <c r="I119" i="3"/>
  <c r="H119" i="3"/>
  <c r="F119" i="3"/>
  <c r="E119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BK117" i="3"/>
  <c r="L117" i="3" s="1"/>
  <c r="P117" i="3"/>
  <c r="O117" i="3"/>
  <c r="N117" i="3"/>
  <c r="M117" i="3"/>
  <c r="M123" i="3" s="1"/>
  <c r="K117" i="3"/>
  <c r="J117" i="3"/>
  <c r="I117" i="3"/>
  <c r="H117" i="3"/>
  <c r="G117" i="3"/>
  <c r="F117" i="3"/>
  <c r="E117" i="3"/>
  <c r="P115" i="3"/>
  <c r="P123" i="3" s="1"/>
  <c r="O115" i="3"/>
  <c r="N115" i="3"/>
  <c r="N123" i="3" s="1"/>
  <c r="M115" i="3"/>
  <c r="L115" i="3"/>
  <c r="L123" i="3" s="1"/>
  <c r="K115" i="3"/>
  <c r="J115" i="3"/>
  <c r="I115" i="3"/>
  <c r="H115" i="3"/>
  <c r="H123" i="3" s="1"/>
  <c r="G115" i="3"/>
  <c r="F115" i="3"/>
  <c r="F123" i="3" s="1"/>
  <c r="E115" i="3"/>
  <c r="G105" i="3"/>
  <c r="E105" i="3"/>
  <c r="D104" i="3"/>
  <c r="BH102" i="3"/>
  <c r="I102" i="3" s="1"/>
  <c r="BE102" i="3"/>
  <c r="P102" i="3"/>
  <c r="O102" i="3"/>
  <c r="N102" i="3"/>
  <c r="M102" i="3"/>
  <c r="L102" i="3"/>
  <c r="K102" i="3"/>
  <c r="J102" i="3"/>
  <c r="H102" i="3"/>
  <c r="G102" i="3"/>
  <c r="F102" i="3"/>
  <c r="E102" i="3"/>
  <c r="AN101" i="3"/>
  <c r="AM101" i="3"/>
  <c r="AL101" i="3"/>
  <c r="AK101" i="3"/>
  <c r="AJ101" i="3"/>
  <c r="AI101" i="3"/>
  <c r="AH101" i="3"/>
  <c r="AG101" i="3"/>
  <c r="AF101" i="3"/>
  <c r="AE101" i="3"/>
  <c r="AD101" i="3"/>
  <c r="P101" i="3"/>
  <c r="O101" i="3"/>
  <c r="O105" i="3" s="1"/>
  <c r="N101" i="3"/>
  <c r="M101" i="3"/>
  <c r="M105" i="3" s="1"/>
  <c r="L101" i="3"/>
  <c r="K101" i="3"/>
  <c r="J101" i="3"/>
  <c r="I101" i="3"/>
  <c r="I105" i="3" s="1"/>
  <c r="H101" i="3"/>
  <c r="F101" i="3"/>
  <c r="E101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P99" i="3"/>
  <c r="O99" i="3"/>
  <c r="N99" i="3"/>
  <c r="M99" i="3"/>
  <c r="L99" i="3"/>
  <c r="K99" i="3"/>
  <c r="J99" i="3"/>
  <c r="I99" i="3"/>
  <c r="H99" i="3"/>
  <c r="G99" i="3"/>
  <c r="F99" i="3"/>
  <c r="E99" i="3"/>
  <c r="P98" i="3"/>
  <c r="O98" i="3"/>
  <c r="N98" i="3"/>
  <c r="M98" i="3"/>
  <c r="L98" i="3"/>
  <c r="K98" i="3"/>
  <c r="J98" i="3"/>
  <c r="I98" i="3"/>
  <c r="H98" i="3"/>
  <c r="G98" i="3"/>
  <c r="F98" i="3"/>
  <c r="E98" i="3"/>
  <c r="P97" i="3"/>
  <c r="O97" i="3"/>
  <c r="N97" i="3"/>
  <c r="N105" i="3" s="1"/>
  <c r="M97" i="3"/>
  <c r="L97" i="3"/>
  <c r="K97" i="3"/>
  <c r="J97" i="3"/>
  <c r="J105" i="3" s="1"/>
  <c r="I97" i="3"/>
  <c r="H97" i="3"/>
  <c r="G97" i="3"/>
  <c r="F97" i="3"/>
  <c r="F105" i="3" s="1"/>
  <c r="E97" i="3"/>
  <c r="P94" i="3"/>
  <c r="H94" i="3"/>
  <c r="F94" i="3"/>
  <c r="D93" i="3"/>
  <c r="AI91" i="3"/>
  <c r="AH91" i="3"/>
  <c r="AD91" i="3"/>
  <c r="P91" i="3"/>
  <c r="O91" i="3"/>
  <c r="N91" i="3"/>
  <c r="M91" i="3"/>
  <c r="L91" i="3"/>
  <c r="K91" i="3"/>
  <c r="K94" i="3" s="1"/>
  <c r="J91" i="3"/>
  <c r="I91" i="3"/>
  <c r="H91" i="3"/>
  <c r="G91" i="3"/>
  <c r="G94" i="3" s="1"/>
  <c r="F91" i="3"/>
  <c r="E91" i="3"/>
  <c r="AN90" i="3"/>
  <c r="AM90" i="3"/>
  <c r="AL90" i="3"/>
  <c r="AK90" i="3"/>
  <c r="AJ90" i="3"/>
  <c r="AI90" i="3"/>
  <c r="AH90" i="3"/>
  <c r="AG90" i="3"/>
  <c r="AF90" i="3"/>
  <c r="AE90" i="3"/>
  <c r="AD90" i="3"/>
  <c r="P90" i="3"/>
  <c r="O90" i="3"/>
  <c r="O94" i="3" s="1"/>
  <c r="N90" i="3"/>
  <c r="N94" i="3" s="1"/>
  <c r="M90" i="3"/>
  <c r="L90" i="3"/>
  <c r="K90" i="3"/>
  <c r="J90" i="3"/>
  <c r="I90" i="3"/>
  <c r="H90" i="3"/>
  <c r="F90" i="3"/>
  <c r="E90" i="3"/>
  <c r="P89" i="3"/>
  <c r="O89" i="3"/>
  <c r="N89" i="3"/>
  <c r="M89" i="3"/>
  <c r="L89" i="3"/>
  <c r="K89" i="3"/>
  <c r="J89" i="3"/>
  <c r="I89" i="3"/>
  <c r="H89" i="3"/>
  <c r="G89" i="3"/>
  <c r="F89" i="3"/>
  <c r="E89" i="3"/>
  <c r="P88" i="3"/>
  <c r="O88" i="3"/>
  <c r="N88" i="3"/>
  <c r="M88" i="3"/>
  <c r="M94" i="3" s="1"/>
  <c r="L88" i="3"/>
  <c r="L94" i="3" s="1"/>
  <c r="K88" i="3"/>
  <c r="J88" i="3"/>
  <c r="J94" i="3" s="1"/>
  <c r="I88" i="3"/>
  <c r="I94" i="3" s="1"/>
  <c r="H88" i="3"/>
  <c r="G88" i="3"/>
  <c r="F88" i="3"/>
  <c r="E88" i="3"/>
  <c r="E94" i="3" s="1"/>
  <c r="L79" i="3"/>
  <c r="F79" i="3"/>
  <c r="D78" i="3"/>
  <c r="P77" i="3"/>
  <c r="O77" i="3"/>
  <c r="N77" i="3"/>
  <c r="M77" i="3"/>
  <c r="L77" i="3"/>
  <c r="K77" i="3"/>
  <c r="J77" i="3"/>
  <c r="I77" i="3"/>
  <c r="H77" i="3"/>
  <c r="G77" i="3"/>
  <c r="F77" i="3"/>
  <c r="E77" i="3"/>
  <c r="P76" i="3"/>
  <c r="O76" i="3"/>
  <c r="N76" i="3"/>
  <c r="M76" i="3"/>
  <c r="L76" i="3"/>
  <c r="K76" i="3"/>
  <c r="J76" i="3"/>
  <c r="I76" i="3"/>
  <c r="H76" i="3"/>
  <c r="G76" i="3"/>
  <c r="F76" i="3"/>
  <c r="E76" i="3"/>
  <c r="AN75" i="3"/>
  <c r="AM75" i="3"/>
  <c r="AL75" i="3"/>
  <c r="AK75" i="3"/>
  <c r="AJ75" i="3"/>
  <c r="AI75" i="3"/>
  <c r="AH75" i="3"/>
  <c r="AG75" i="3"/>
  <c r="AF75" i="3"/>
  <c r="AE75" i="3"/>
  <c r="AD75" i="3"/>
  <c r="P75" i="3"/>
  <c r="O75" i="3"/>
  <c r="N75" i="3"/>
  <c r="N79" i="3" s="1"/>
  <c r="M75" i="3"/>
  <c r="L75" i="3"/>
  <c r="K75" i="3"/>
  <c r="J75" i="3"/>
  <c r="J79" i="3" s="1"/>
  <c r="I75" i="3"/>
  <c r="H75" i="3"/>
  <c r="H79" i="3" s="1"/>
  <c r="F75" i="3"/>
  <c r="E75" i="3"/>
  <c r="P74" i="3"/>
  <c r="O74" i="3"/>
  <c r="N74" i="3"/>
  <c r="M74" i="3"/>
  <c r="L74" i="3"/>
  <c r="K74" i="3"/>
  <c r="J74" i="3"/>
  <c r="I74" i="3"/>
  <c r="H74" i="3"/>
  <c r="G74" i="3"/>
  <c r="F74" i="3"/>
  <c r="E74" i="3"/>
  <c r="P73" i="3"/>
  <c r="O73" i="3"/>
  <c r="N73" i="3"/>
  <c r="M73" i="3"/>
  <c r="L73" i="3"/>
  <c r="K73" i="3"/>
  <c r="J73" i="3"/>
  <c r="I73" i="3"/>
  <c r="H73" i="3"/>
  <c r="G73" i="3"/>
  <c r="F73" i="3"/>
  <c r="E73" i="3"/>
  <c r="P72" i="3"/>
  <c r="O72" i="3"/>
  <c r="N72" i="3"/>
  <c r="M72" i="3"/>
  <c r="L72" i="3"/>
  <c r="K72" i="3"/>
  <c r="J72" i="3"/>
  <c r="I72" i="3"/>
  <c r="H72" i="3"/>
  <c r="G72" i="3"/>
  <c r="F72" i="3"/>
  <c r="E72" i="3"/>
  <c r="P71" i="3"/>
  <c r="O71" i="3"/>
  <c r="N71" i="3"/>
  <c r="M71" i="3"/>
  <c r="L71" i="3"/>
  <c r="K71" i="3"/>
  <c r="J71" i="3"/>
  <c r="I71" i="3"/>
  <c r="H71" i="3"/>
  <c r="G71" i="3"/>
  <c r="F71" i="3"/>
  <c r="E71" i="3"/>
  <c r="P70" i="3"/>
  <c r="P79" i="3" s="1"/>
  <c r="O70" i="3"/>
  <c r="N70" i="3"/>
  <c r="M70" i="3"/>
  <c r="M79" i="3" s="1"/>
  <c r="L70" i="3"/>
  <c r="K70" i="3"/>
  <c r="J70" i="3"/>
  <c r="I70" i="3"/>
  <c r="I79" i="3" s="1"/>
  <c r="H70" i="3"/>
  <c r="G70" i="3"/>
  <c r="F70" i="3"/>
  <c r="E70" i="3"/>
  <c r="E79" i="3" s="1"/>
  <c r="O68" i="3"/>
  <c r="L68" i="3"/>
  <c r="G68" i="3"/>
  <c r="D67" i="3"/>
  <c r="E66" i="3"/>
  <c r="AN65" i="3"/>
  <c r="AM65" i="3"/>
  <c r="AL65" i="3"/>
  <c r="AK65" i="3"/>
  <c r="AJ65" i="3"/>
  <c r="AI65" i="3"/>
  <c r="AH65" i="3"/>
  <c r="AG65" i="3"/>
  <c r="AF65" i="3"/>
  <c r="AE65" i="3"/>
  <c r="AD65" i="3"/>
  <c r="P65" i="3"/>
  <c r="O65" i="3"/>
  <c r="N65" i="3"/>
  <c r="M65" i="3"/>
  <c r="M68" i="3" s="1"/>
  <c r="L65" i="3"/>
  <c r="K65" i="3"/>
  <c r="J65" i="3"/>
  <c r="I65" i="3"/>
  <c r="I68" i="3" s="1"/>
  <c r="H65" i="3"/>
  <c r="F65" i="3"/>
  <c r="E65" i="3"/>
  <c r="P64" i="3"/>
  <c r="O64" i="3"/>
  <c r="N64" i="3"/>
  <c r="M64" i="3"/>
  <c r="L64" i="3"/>
  <c r="K64" i="3"/>
  <c r="J64" i="3"/>
  <c r="I64" i="3"/>
  <c r="H64" i="3"/>
  <c r="G64" i="3"/>
  <c r="F64" i="3"/>
  <c r="E64" i="3"/>
  <c r="P63" i="3"/>
  <c r="O63" i="3"/>
  <c r="N63" i="3"/>
  <c r="M63" i="3"/>
  <c r="L63" i="3"/>
  <c r="K63" i="3"/>
  <c r="J63" i="3"/>
  <c r="I63" i="3"/>
  <c r="H63" i="3"/>
  <c r="G63" i="3"/>
  <c r="F63" i="3"/>
  <c r="E63" i="3"/>
  <c r="P62" i="3"/>
  <c r="O62" i="3"/>
  <c r="N62" i="3"/>
  <c r="M62" i="3"/>
  <c r="L62" i="3"/>
  <c r="K62" i="3"/>
  <c r="J62" i="3"/>
  <c r="I62" i="3"/>
  <c r="H62" i="3"/>
  <c r="G62" i="3"/>
  <c r="F62" i="3"/>
  <c r="E62" i="3"/>
  <c r="P61" i="3"/>
  <c r="P68" i="3" s="1"/>
  <c r="O61" i="3"/>
  <c r="N61" i="3"/>
  <c r="N68" i="3" s="1"/>
  <c r="M61" i="3"/>
  <c r="L61" i="3"/>
  <c r="K61" i="3"/>
  <c r="K68" i="3" s="1"/>
  <c r="J61" i="3"/>
  <c r="J68" i="3" s="1"/>
  <c r="I61" i="3"/>
  <c r="H61" i="3"/>
  <c r="H68" i="3" s="1"/>
  <c r="G61" i="3"/>
  <c r="F61" i="3"/>
  <c r="F68" i="3" s="1"/>
  <c r="E61" i="3"/>
  <c r="E68" i="3" s="1"/>
  <c r="M54" i="3"/>
  <c r="D53" i="3"/>
  <c r="P51" i="3"/>
  <c r="O51" i="3"/>
  <c r="N51" i="3"/>
  <c r="M51" i="3"/>
  <c r="L51" i="3"/>
  <c r="K51" i="3"/>
  <c r="J51" i="3"/>
  <c r="I51" i="3"/>
  <c r="H51" i="3"/>
  <c r="H54" i="3" s="1"/>
  <c r="G51" i="3"/>
  <c r="F51" i="3"/>
  <c r="E51" i="3"/>
  <c r="AN50" i="3"/>
  <c r="AM50" i="3"/>
  <c r="AL50" i="3"/>
  <c r="AK50" i="3"/>
  <c r="AJ50" i="3"/>
  <c r="AI50" i="3"/>
  <c r="AH50" i="3"/>
  <c r="AG50" i="3"/>
  <c r="AF50" i="3"/>
  <c r="AE50" i="3"/>
  <c r="AD50" i="3"/>
  <c r="P50" i="3"/>
  <c r="O50" i="3"/>
  <c r="N50" i="3"/>
  <c r="M50" i="3"/>
  <c r="L50" i="3"/>
  <c r="K50" i="3"/>
  <c r="J50" i="3"/>
  <c r="I50" i="3"/>
  <c r="H50" i="3"/>
  <c r="G50" i="3"/>
  <c r="F50" i="3"/>
  <c r="E50" i="3"/>
  <c r="P49" i="3"/>
  <c r="O49" i="3"/>
  <c r="N49" i="3"/>
  <c r="M49" i="3"/>
  <c r="L49" i="3"/>
  <c r="K49" i="3"/>
  <c r="J49" i="3"/>
  <c r="I49" i="3"/>
  <c r="H49" i="3"/>
  <c r="G49" i="3"/>
  <c r="F49" i="3"/>
  <c r="E49" i="3"/>
  <c r="BJ48" i="3"/>
  <c r="BH48" i="3"/>
  <c r="P48" i="3"/>
  <c r="O48" i="3"/>
  <c r="N48" i="3"/>
  <c r="M48" i="3"/>
  <c r="L48" i="3"/>
  <c r="K48" i="3"/>
  <c r="J48" i="3"/>
  <c r="I48" i="3"/>
  <c r="I54" i="3" s="1"/>
  <c r="H48" i="3"/>
  <c r="G48" i="3"/>
  <c r="F48" i="3"/>
  <c r="E48" i="3"/>
  <c r="E54" i="3" s="1"/>
  <c r="BH46" i="3"/>
  <c r="P46" i="3"/>
  <c r="O46" i="3"/>
  <c r="N46" i="3"/>
  <c r="M46" i="3"/>
  <c r="L46" i="3"/>
  <c r="K46" i="3"/>
  <c r="J46" i="3"/>
  <c r="I46" i="3"/>
  <c r="H46" i="3"/>
  <c r="G46" i="3"/>
  <c r="F46" i="3"/>
  <c r="E46" i="3"/>
  <c r="P45" i="3"/>
  <c r="O45" i="3"/>
  <c r="N45" i="3"/>
  <c r="N54" i="3" s="1"/>
  <c r="M45" i="3"/>
  <c r="L45" i="3"/>
  <c r="K45" i="3"/>
  <c r="J45" i="3"/>
  <c r="J54" i="3" s="1"/>
  <c r="I45" i="3"/>
  <c r="H45" i="3"/>
  <c r="G45" i="3"/>
  <c r="F45" i="3"/>
  <c r="F54" i="3" s="1"/>
  <c r="E45" i="3"/>
  <c r="H43" i="3"/>
  <c r="F43" i="3"/>
  <c r="D43" i="3"/>
  <c r="C43" i="3"/>
  <c r="D42" i="3"/>
  <c r="BH40" i="3"/>
  <c r="BE40" i="3"/>
  <c r="F40" i="3" s="1"/>
  <c r="P40" i="3"/>
  <c r="O40" i="3"/>
  <c r="N40" i="3"/>
  <c r="M40" i="3"/>
  <c r="L40" i="3"/>
  <c r="K40" i="3"/>
  <c r="J40" i="3"/>
  <c r="I40" i="3"/>
  <c r="H40" i="3"/>
  <c r="G40" i="3"/>
  <c r="E40" i="3"/>
  <c r="P39" i="3"/>
  <c r="O39" i="3"/>
  <c r="N39" i="3"/>
  <c r="M39" i="3"/>
  <c r="L39" i="3"/>
  <c r="K39" i="3"/>
  <c r="J39" i="3"/>
  <c r="I39" i="3"/>
  <c r="H39" i="3"/>
  <c r="G39" i="3"/>
  <c r="F39" i="3"/>
  <c r="E39" i="3"/>
  <c r="AN38" i="3"/>
  <c r="AM38" i="3"/>
  <c r="AL38" i="3"/>
  <c r="AK38" i="3"/>
  <c r="AJ38" i="3"/>
  <c r="AI38" i="3"/>
  <c r="AH38" i="3"/>
  <c r="AG38" i="3"/>
  <c r="AF38" i="3"/>
  <c r="AE38" i="3"/>
  <c r="AD38" i="3"/>
  <c r="P38" i="3"/>
  <c r="P43" i="3" s="1"/>
  <c r="O38" i="3"/>
  <c r="N38" i="3"/>
  <c r="N43" i="3" s="1"/>
  <c r="M38" i="3"/>
  <c r="L38" i="3"/>
  <c r="L43" i="3" s="1"/>
  <c r="K38" i="3"/>
  <c r="J38" i="3"/>
  <c r="I38" i="3"/>
  <c r="H38" i="3"/>
  <c r="F38" i="3"/>
  <c r="E38" i="3"/>
  <c r="P36" i="3"/>
  <c r="O36" i="3"/>
  <c r="N36" i="3"/>
  <c r="M36" i="3"/>
  <c r="L36" i="3"/>
  <c r="K36" i="3"/>
  <c r="J36" i="3"/>
  <c r="I36" i="3"/>
  <c r="H36" i="3"/>
  <c r="G36" i="3"/>
  <c r="F36" i="3"/>
  <c r="E36" i="3"/>
  <c r="P34" i="3"/>
  <c r="O34" i="3"/>
  <c r="O43" i="3" s="1"/>
  <c r="N34" i="3"/>
  <c r="M34" i="3"/>
  <c r="M43" i="3" s="1"/>
  <c r="L34" i="3"/>
  <c r="K34" i="3"/>
  <c r="K43" i="3" s="1"/>
  <c r="J34" i="3"/>
  <c r="J43" i="3" s="1"/>
  <c r="I34" i="3"/>
  <c r="I43" i="3" s="1"/>
  <c r="H34" i="3"/>
  <c r="G34" i="3"/>
  <c r="G43" i="3" s="1"/>
  <c r="F34" i="3"/>
  <c r="E34" i="3"/>
  <c r="E43" i="3" s="1"/>
  <c r="M27" i="3"/>
  <c r="I27" i="3"/>
  <c r="D26" i="3"/>
  <c r="K25" i="3"/>
  <c r="AN24" i="3"/>
  <c r="AM24" i="3"/>
  <c r="AL24" i="3"/>
  <c r="AK24" i="3"/>
  <c r="AJ24" i="3"/>
  <c r="AI24" i="3"/>
  <c r="AH24" i="3"/>
  <c r="AG24" i="3"/>
  <c r="AF24" i="3"/>
  <c r="AE24" i="3"/>
  <c r="AD24" i="3"/>
  <c r="P24" i="3"/>
  <c r="O24" i="3"/>
  <c r="N24" i="3"/>
  <c r="M24" i="3"/>
  <c r="L24" i="3"/>
  <c r="K24" i="3"/>
  <c r="K27" i="3" s="1"/>
  <c r="J24" i="3"/>
  <c r="I24" i="3"/>
  <c r="H24" i="3"/>
  <c r="F24" i="3"/>
  <c r="E24" i="3"/>
  <c r="P23" i="3"/>
  <c r="O23" i="3"/>
  <c r="N23" i="3"/>
  <c r="M23" i="3"/>
  <c r="L23" i="3"/>
  <c r="K23" i="3"/>
  <c r="J23" i="3"/>
  <c r="I23" i="3"/>
  <c r="H23" i="3"/>
  <c r="G23" i="3"/>
  <c r="F23" i="3"/>
  <c r="E23" i="3"/>
  <c r="P22" i="3"/>
  <c r="P27" i="3" s="1"/>
  <c r="O22" i="3"/>
  <c r="N22" i="3"/>
  <c r="N27" i="3" s="1"/>
  <c r="M22" i="3"/>
  <c r="L22" i="3"/>
  <c r="L27" i="3" s="1"/>
  <c r="K22" i="3"/>
  <c r="J22" i="3"/>
  <c r="J27" i="3" s="1"/>
  <c r="I22" i="3"/>
  <c r="H22" i="3"/>
  <c r="H27" i="3" s="1"/>
  <c r="G22" i="3"/>
  <c r="G27" i="3" s="1"/>
  <c r="F22" i="3"/>
  <c r="F27" i="3" s="1"/>
  <c r="E22" i="3"/>
  <c r="E27" i="3" s="1"/>
  <c r="I19" i="3"/>
  <c r="O17" i="3"/>
  <c r="J17" i="3"/>
  <c r="D17" i="3"/>
  <c r="C17" i="3"/>
  <c r="B17" i="3"/>
  <c r="D16" i="3"/>
  <c r="AI15" i="3"/>
  <c r="AH15" i="3"/>
  <c r="AD15" i="3"/>
  <c r="P15" i="3"/>
  <c r="O15" i="3"/>
  <c r="N15" i="3"/>
  <c r="M15" i="3"/>
  <c r="L15" i="3"/>
  <c r="K15" i="3"/>
  <c r="K17" i="3" s="1"/>
  <c r="J15" i="3"/>
  <c r="I15" i="3"/>
  <c r="H15" i="3"/>
  <c r="G15" i="3"/>
  <c r="G17" i="3" s="1"/>
  <c r="F15" i="3"/>
  <c r="E15" i="3"/>
  <c r="AN14" i="3"/>
  <c r="AM14" i="3"/>
  <c r="AL14" i="3"/>
  <c r="AK14" i="3"/>
  <c r="AJ14" i="3"/>
  <c r="AI14" i="3"/>
  <c r="AH14" i="3"/>
  <c r="AG14" i="3"/>
  <c r="AF14" i="3"/>
  <c r="AE14" i="3"/>
  <c r="AD14" i="3"/>
  <c r="P14" i="3"/>
  <c r="O14" i="3"/>
  <c r="N14" i="3"/>
  <c r="M14" i="3"/>
  <c r="L14" i="3"/>
  <c r="K14" i="3"/>
  <c r="P12" i="3"/>
  <c r="P17" i="3" s="1"/>
  <c r="O12" i="3"/>
  <c r="N12" i="3"/>
  <c r="N17" i="3" s="1"/>
  <c r="M12" i="3"/>
  <c r="L12" i="3"/>
  <c r="L17" i="3" s="1"/>
  <c r="K12" i="3"/>
  <c r="J12" i="3"/>
  <c r="I12" i="3"/>
  <c r="H12" i="3"/>
  <c r="H17" i="3" s="1"/>
  <c r="G12" i="3"/>
  <c r="F12" i="3"/>
  <c r="F17" i="3" s="1"/>
  <c r="E12" i="3"/>
  <c r="O408" i="1"/>
  <c r="N408" i="1"/>
  <c r="M408" i="1"/>
  <c r="L408" i="1"/>
  <c r="K408" i="1"/>
  <c r="J408" i="1"/>
  <c r="I408" i="1"/>
  <c r="H408" i="1"/>
  <c r="G408" i="1"/>
  <c r="F408" i="1"/>
  <c r="E408" i="1"/>
  <c r="D408" i="1"/>
  <c r="D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AN394" i="1"/>
  <c r="AM394" i="1"/>
  <c r="AL394" i="1"/>
  <c r="AK394" i="1"/>
  <c r="AJ394" i="1"/>
  <c r="AI394" i="1"/>
  <c r="AH394" i="1"/>
  <c r="AG394" i="1"/>
  <c r="AF394" i="1"/>
  <c r="AE394" i="1"/>
  <c r="AD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BH390" i="1"/>
  <c r="P390" i="1"/>
  <c r="P398" i="1" s="1"/>
  <c r="O390" i="1"/>
  <c r="O398" i="1" s="1"/>
  <c r="N390" i="1"/>
  <c r="N398" i="1" s="1"/>
  <c r="M390" i="1"/>
  <c r="L390" i="1"/>
  <c r="L398" i="1" s="1"/>
  <c r="K390" i="1"/>
  <c r="J390" i="1"/>
  <c r="J398" i="1" s="1"/>
  <c r="I390" i="1"/>
  <c r="H390" i="1"/>
  <c r="H398" i="1" s="1"/>
  <c r="G390" i="1"/>
  <c r="F390" i="1"/>
  <c r="F398" i="1" s="1"/>
  <c r="E390" i="1"/>
  <c r="D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P385" i="1"/>
  <c r="P388" i="1" s="1"/>
  <c r="O385" i="1"/>
  <c r="N385" i="1"/>
  <c r="N388" i="1" s="1"/>
  <c r="M385" i="1"/>
  <c r="L385" i="1"/>
  <c r="K385" i="1"/>
  <c r="J385" i="1"/>
  <c r="I385" i="1"/>
  <c r="H385" i="1"/>
  <c r="H388" i="1" s="1"/>
  <c r="G385" i="1"/>
  <c r="F385" i="1"/>
  <c r="E385" i="1"/>
  <c r="AN384" i="1"/>
  <c r="AM384" i="1"/>
  <c r="AL384" i="1"/>
  <c r="AK384" i="1"/>
  <c r="AJ384" i="1"/>
  <c r="AI384" i="1"/>
  <c r="AH384" i="1"/>
  <c r="AG384" i="1"/>
  <c r="AF384" i="1"/>
  <c r="AE384" i="1"/>
  <c r="AD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P382" i="1"/>
  <c r="O382" i="1"/>
  <c r="O388" i="1" s="1"/>
  <c r="N382" i="1"/>
  <c r="M382" i="1"/>
  <c r="L382" i="1"/>
  <c r="K382" i="1"/>
  <c r="K388" i="1" s="1"/>
  <c r="J382" i="1"/>
  <c r="I382" i="1"/>
  <c r="H382" i="1"/>
  <c r="G382" i="1"/>
  <c r="G388" i="1" s="1"/>
  <c r="F382" i="1"/>
  <c r="E382" i="1"/>
  <c r="D369" i="1"/>
  <c r="BH368" i="1"/>
  <c r="I368" i="1" s="1"/>
  <c r="BE368" i="1"/>
  <c r="F368" i="1" s="1"/>
  <c r="P368" i="1"/>
  <c r="O368" i="1"/>
  <c r="N368" i="1"/>
  <c r="M368" i="1"/>
  <c r="L368" i="1"/>
  <c r="K368" i="1"/>
  <c r="J368" i="1"/>
  <c r="H368" i="1"/>
  <c r="G368" i="1"/>
  <c r="E368" i="1"/>
  <c r="AN366" i="1"/>
  <c r="AM366" i="1"/>
  <c r="AL366" i="1"/>
  <c r="AK366" i="1"/>
  <c r="AJ366" i="1"/>
  <c r="AI366" i="1"/>
  <c r="AH366" i="1"/>
  <c r="AG366" i="1"/>
  <c r="AF366" i="1"/>
  <c r="AE366" i="1"/>
  <c r="AD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P361" i="1"/>
  <c r="P370" i="1" s="1"/>
  <c r="O361" i="1"/>
  <c r="N361" i="1"/>
  <c r="M361" i="1"/>
  <c r="L361" i="1"/>
  <c r="L370" i="1" s="1"/>
  <c r="K361" i="1"/>
  <c r="J361" i="1"/>
  <c r="I361" i="1"/>
  <c r="H361" i="1"/>
  <c r="H370" i="1" s="1"/>
  <c r="G361" i="1"/>
  <c r="F361" i="1"/>
  <c r="F370" i="1" s="1"/>
  <c r="E361" i="1"/>
  <c r="D357" i="1"/>
  <c r="H356" i="1"/>
  <c r="G356" i="1"/>
  <c r="F356" i="1"/>
  <c r="E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AN353" i="1"/>
  <c r="AM353" i="1"/>
  <c r="AL353" i="1"/>
  <c r="AK353" i="1"/>
  <c r="AJ353" i="1"/>
  <c r="AI353" i="1"/>
  <c r="AH353" i="1"/>
  <c r="AG353" i="1"/>
  <c r="AF353" i="1"/>
  <c r="AE353" i="1"/>
  <c r="AD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P351" i="1"/>
  <c r="P358" i="1" s="1"/>
  <c r="O351" i="1"/>
  <c r="N351" i="1"/>
  <c r="M351" i="1"/>
  <c r="L351" i="1"/>
  <c r="K351" i="1"/>
  <c r="J351" i="1"/>
  <c r="I351" i="1"/>
  <c r="H351" i="1"/>
  <c r="H358" i="1" s="1"/>
  <c r="G351" i="1"/>
  <c r="F351" i="1"/>
  <c r="E351" i="1"/>
  <c r="D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P339" i="1"/>
  <c r="O339" i="1"/>
  <c r="N339" i="1"/>
  <c r="N342" i="1" s="1"/>
  <c r="M339" i="1"/>
  <c r="L339" i="1"/>
  <c r="K339" i="1"/>
  <c r="J339" i="1"/>
  <c r="I339" i="1"/>
  <c r="H339" i="1"/>
  <c r="G339" i="1"/>
  <c r="F339" i="1"/>
  <c r="E339" i="1"/>
  <c r="AN337" i="1"/>
  <c r="AM337" i="1"/>
  <c r="AL337" i="1"/>
  <c r="AK337" i="1"/>
  <c r="AJ337" i="1"/>
  <c r="AI337" i="1"/>
  <c r="AH337" i="1"/>
  <c r="AG337" i="1"/>
  <c r="AF337" i="1"/>
  <c r="AE337" i="1"/>
  <c r="AD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P332" i="1"/>
  <c r="P342" i="1" s="1"/>
  <c r="O332" i="1"/>
  <c r="N332" i="1"/>
  <c r="M332" i="1"/>
  <c r="L332" i="1"/>
  <c r="L342" i="1" s="1"/>
  <c r="K332" i="1"/>
  <c r="J332" i="1"/>
  <c r="I332" i="1"/>
  <c r="H332" i="1"/>
  <c r="H342" i="1" s="1"/>
  <c r="G332" i="1"/>
  <c r="F332" i="1"/>
  <c r="E332" i="1"/>
  <c r="P330" i="1"/>
  <c r="D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E327" i="1"/>
  <c r="AN326" i="1"/>
  <c r="AM326" i="1"/>
  <c r="AL326" i="1"/>
  <c r="AK326" i="1"/>
  <c r="AJ326" i="1"/>
  <c r="AI326" i="1"/>
  <c r="AH326" i="1"/>
  <c r="AG326" i="1"/>
  <c r="AF326" i="1"/>
  <c r="AE326" i="1"/>
  <c r="AD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P323" i="1"/>
  <c r="O323" i="1"/>
  <c r="O330" i="1" s="1"/>
  <c r="N323" i="1"/>
  <c r="N330" i="1" s="1"/>
  <c r="M323" i="1"/>
  <c r="M330" i="1" s="1"/>
  <c r="L323" i="1"/>
  <c r="L330" i="1" s="1"/>
  <c r="K323" i="1"/>
  <c r="K330" i="1" s="1"/>
  <c r="J323" i="1"/>
  <c r="J330" i="1" s="1"/>
  <c r="I323" i="1"/>
  <c r="I330" i="1" s="1"/>
  <c r="H323" i="1"/>
  <c r="H330" i="1" s="1"/>
  <c r="G323" i="1"/>
  <c r="G330" i="1" s="1"/>
  <c r="F323" i="1"/>
  <c r="F330" i="1" s="1"/>
  <c r="E323" i="1"/>
  <c r="G314" i="1"/>
  <c r="D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AN310" i="1"/>
  <c r="AM310" i="1"/>
  <c r="AL310" i="1"/>
  <c r="AK310" i="1"/>
  <c r="AJ310" i="1"/>
  <c r="AI310" i="1"/>
  <c r="AH310" i="1"/>
  <c r="AG310" i="1"/>
  <c r="AF310" i="1"/>
  <c r="AE310" i="1"/>
  <c r="AD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P308" i="1"/>
  <c r="O308" i="1"/>
  <c r="N308" i="1"/>
  <c r="M308" i="1"/>
  <c r="M314" i="1" s="1"/>
  <c r="L308" i="1"/>
  <c r="K308" i="1"/>
  <c r="J308" i="1"/>
  <c r="I308" i="1"/>
  <c r="I314" i="1" s="1"/>
  <c r="H308" i="1"/>
  <c r="G308" i="1"/>
  <c r="F308" i="1"/>
  <c r="E308" i="1"/>
  <c r="E314" i="1" s="1"/>
  <c r="BH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P306" i="1"/>
  <c r="P314" i="1" s="1"/>
  <c r="O306" i="1"/>
  <c r="N306" i="1"/>
  <c r="N314" i="1" s="1"/>
  <c r="M306" i="1"/>
  <c r="L306" i="1"/>
  <c r="L314" i="1" s="1"/>
  <c r="K306" i="1"/>
  <c r="K314" i="1" s="1"/>
  <c r="J306" i="1"/>
  <c r="J314" i="1" s="1"/>
  <c r="I306" i="1"/>
  <c r="H306" i="1"/>
  <c r="H314" i="1" s="1"/>
  <c r="G306" i="1"/>
  <c r="F306" i="1"/>
  <c r="F314" i="1" s="1"/>
  <c r="E306" i="1"/>
  <c r="C304" i="1"/>
  <c r="D303" i="1"/>
  <c r="D304" i="1" s="1"/>
  <c r="BH301" i="1"/>
  <c r="BE301" i="1"/>
  <c r="F301" i="1" s="1"/>
  <c r="P301" i="1"/>
  <c r="O301" i="1"/>
  <c r="N301" i="1"/>
  <c r="M301" i="1"/>
  <c r="L301" i="1"/>
  <c r="K301" i="1"/>
  <c r="J301" i="1"/>
  <c r="I301" i="1"/>
  <c r="H301" i="1"/>
  <c r="G301" i="1"/>
  <c r="E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AN299" i="1"/>
  <c r="AM299" i="1"/>
  <c r="AL299" i="1"/>
  <c r="AK299" i="1"/>
  <c r="AJ299" i="1"/>
  <c r="AI299" i="1"/>
  <c r="AH299" i="1"/>
  <c r="AG299" i="1"/>
  <c r="AF299" i="1"/>
  <c r="AE299" i="1"/>
  <c r="AD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E304" i="1" s="1"/>
  <c r="D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K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AN282" i="1"/>
  <c r="AM282" i="1"/>
  <c r="AL282" i="1"/>
  <c r="AK282" i="1"/>
  <c r="AJ282" i="1"/>
  <c r="AI282" i="1"/>
  <c r="AH282" i="1"/>
  <c r="AG282" i="1"/>
  <c r="AF282" i="1"/>
  <c r="AE282" i="1"/>
  <c r="AD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BH277" i="1"/>
  <c r="P277" i="1"/>
  <c r="P287" i="1" s="1"/>
  <c r="O277" i="1"/>
  <c r="N277" i="1"/>
  <c r="M277" i="1"/>
  <c r="L277" i="1"/>
  <c r="L287" i="1" s="1"/>
  <c r="K277" i="1"/>
  <c r="J277" i="1"/>
  <c r="I277" i="1"/>
  <c r="H277" i="1"/>
  <c r="H287" i="1" s="1"/>
  <c r="G277" i="1"/>
  <c r="F277" i="1"/>
  <c r="E277" i="1"/>
  <c r="C275" i="1"/>
  <c r="B275" i="1"/>
  <c r="D274" i="1"/>
  <c r="D275" i="1" s="1"/>
  <c r="AI273" i="1"/>
  <c r="AH273" i="1"/>
  <c r="AD273" i="1"/>
  <c r="P273" i="1"/>
  <c r="O273" i="1"/>
  <c r="N273" i="1"/>
  <c r="M273" i="1"/>
  <c r="L273" i="1"/>
  <c r="K273" i="1"/>
  <c r="J273" i="1"/>
  <c r="J275" i="1" s="1"/>
  <c r="I273" i="1"/>
  <c r="H273" i="1"/>
  <c r="G273" i="1"/>
  <c r="F273" i="1"/>
  <c r="E273" i="1"/>
  <c r="AN272" i="1"/>
  <c r="AM272" i="1"/>
  <c r="AL272" i="1"/>
  <c r="AK272" i="1"/>
  <c r="AJ272" i="1"/>
  <c r="AI272" i="1"/>
  <c r="AH272" i="1"/>
  <c r="AG272" i="1"/>
  <c r="AF272" i="1"/>
  <c r="AE272" i="1"/>
  <c r="AD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59" i="1"/>
  <c r="BH258" i="1"/>
  <c r="I258" i="1" s="1"/>
  <c r="BE258" i="1"/>
  <c r="F258" i="1" s="1"/>
  <c r="P258" i="1"/>
  <c r="O258" i="1"/>
  <c r="N258" i="1"/>
  <c r="M258" i="1"/>
  <c r="L258" i="1"/>
  <c r="K258" i="1"/>
  <c r="J258" i="1"/>
  <c r="H258" i="1"/>
  <c r="G258" i="1"/>
  <c r="E258" i="1"/>
  <c r="AN256" i="1"/>
  <c r="AM256" i="1"/>
  <c r="AL256" i="1"/>
  <c r="AK256" i="1"/>
  <c r="AJ256" i="1"/>
  <c r="AI256" i="1"/>
  <c r="AH256" i="1"/>
  <c r="AG256" i="1"/>
  <c r="AF256" i="1"/>
  <c r="AE256" i="1"/>
  <c r="AD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48" i="1"/>
  <c r="E247" i="1"/>
  <c r="P246" i="1"/>
  <c r="P249" i="1" s="1"/>
  <c r="O246" i="1"/>
  <c r="N246" i="1"/>
  <c r="M246" i="1"/>
  <c r="L246" i="1"/>
  <c r="L249" i="1" s="1"/>
  <c r="K246" i="1"/>
  <c r="J246" i="1"/>
  <c r="I246" i="1"/>
  <c r="H246" i="1"/>
  <c r="H249" i="1" s="1"/>
  <c r="G246" i="1"/>
  <c r="F246" i="1"/>
  <c r="E246" i="1"/>
  <c r="AN245" i="1"/>
  <c r="AM245" i="1"/>
  <c r="AL245" i="1"/>
  <c r="AK245" i="1"/>
  <c r="AJ245" i="1"/>
  <c r="AI245" i="1"/>
  <c r="AH245" i="1"/>
  <c r="AG245" i="1"/>
  <c r="AF245" i="1"/>
  <c r="AE245" i="1"/>
  <c r="AD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P244" i="1"/>
  <c r="O244" i="1"/>
  <c r="N244" i="1"/>
  <c r="M244" i="1"/>
  <c r="L244" i="1"/>
  <c r="K244" i="1"/>
  <c r="J244" i="1"/>
  <c r="I244" i="1"/>
  <c r="H244" i="1"/>
  <c r="G244" i="1"/>
  <c r="G249" i="1" s="1"/>
  <c r="F244" i="1"/>
  <c r="E244" i="1"/>
  <c r="P243" i="1"/>
  <c r="O243" i="1"/>
  <c r="O249" i="1" s="1"/>
  <c r="N243" i="1"/>
  <c r="N249" i="1" s="1"/>
  <c r="M243" i="1"/>
  <c r="L243" i="1"/>
  <c r="K243" i="1"/>
  <c r="K249" i="1" s="1"/>
  <c r="J243" i="1"/>
  <c r="I243" i="1"/>
  <c r="H243" i="1"/>
  <c r="F243" i="1"/>
  <c r="F249" i="1" s="1"/>
  <c r="E243" i="1"/>
  <c r="D235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AN232" i="1"/>
  <c r="AM232" i="1"/>
  <c r="AL232" i="1"/>
  <c r="AK232" i="1"/>
  <c r="AJ232" i="1"/>
  <c r="AI232" i="1"/>
  <c r="AH232" i="1"/>
  <c r="AG232" i="1"/>
  <c r="AF232" i="1"/>
  <c r="AE232" i="1"/>
  <c r="AD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H230" i="1"/>
  <c r="G230" i="1"/>
  <c r="F230" i="1"/>
  <c r="E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P227" i="1"/>
  <c r="O227" i="1"/>
  <c r="N227" i="1"/>
  <c r="N236" i="1" s="1"/>
  <c r="M227" i="1"/>
  <c r="L227" i="1"/>
  <c r="K227" i="1"/>
  <c r="J227" i="1"/>
  <c r="I227" i="1"/>
  <c r="H227" i="1"/>
  <c r="G227" i="1"/>
  <c r="F227" i="1"/>
  <c r="E227" i="1"/>
  <c r="D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AN221" i="1"/>
  <c r="AM221" i="1"/>
  <c r="AL221" i="1"/>
  <c r="AK221" i="1"/>
  <c r="AJ221" i="1"/>
  <c r="AI221" i="1"/>
  <c r="AH221" i="1"/>
  <c r="AG221" i="1"/>
  <c r="AF221" i="1"/>
  <c r="AE221" i="1"/>
  <c r="AD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0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AN206" i="1"/>
  <c r="AM206" i="1"/>
  <c r="AL206" i="1"/>
  <c r="AK206" i="1"/>
  <c r="AJ206" i="1"/>
  <c r="AI206" i="1"/>
  <c r="AH206" i="1"/>
  <c r="AG206" i="1"/>
  <c r="AF206" i="1"/>
  <c r="AE206" i="1"/>
  <c r="AD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I204" i="1"/>
  <c r="J204" i="1" s="1"/>
  <c r="P204" i="1"/>
  <c r="O204" i="1"/>
  <c r="N204" i="1"/>
  <c r="M204" i="1"/>
  <c r="L204" i="1"/>
  <c r="K204" i="1"/>
  <c r="I204" i="1"/>
  <c r="H204" i="1"/>
  <c r="G204" i="1"/>
  <c r="F204" i="1"/>
  <c r="E204" i="1"/>
  <c r="BH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AN196" i="1"/>
  <c r="AM196" i="1"/>
  <c r="AL196" i="1"/>
  <c r="AK196" i="1"/>
  <c r="AJ196" i="1"/>
  <c r="AI196" i="1"/>
  <c r="AH196" i="1"/>
  <c r="AG196" i="1"/>
  <c r="AF196" i="1"/>
  <c r="AE196" i="1"/>
  <c r="AD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P192" i="1"/>
  <c r="O192" i="1"/>
  <c r="O199" i="1" s="1"/>
  <c r="N192" i="1"/>
  <c r="M192" i="1"/>
  <c r="L192" i="1"/>
  <c r="K192" i="1"/>
  <c r="K199" i="1" s="1"/>
  <c r="J192" i="1"/>
  <c r="I192" i="1"/>
  <c r="H192" i="1"/>
  <c r="G192" i="1"/>
  <c r="G199" i="1" s="1"/>
  <c r="F192" i="1"/>
  <c r="E192" i="1"/>
  <c r="D184" i="1"/>
  <c r="BH183" i="1"/>
  <c r="I183" i="1" s="1"/>
  <c r="I185" i="1" s="1"/>
  <c r="BE183" i="1"/>
  <c r="F183" i="1" s="1"/>
  <c r="P183" i="1"/>
  <c r="O183" i="1"/>
  <c r="N183" i="1"/>
  <c r="M183" i="1"/>
  <c r="L183" i="1"/>
  <c r="K183" i="1"/>
  <c r="J183" i="1"/>
  <c r="H183" i="1"/>
  <c r="G183" i="1"/>
  <c r="E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AN181" i="1"/>
  <c r="AM181" i="1"/>
  <c r="AL181" i="1"/>
  <c r="AK181" i="1"/>
  <c r="AJ181" i="1"/>
  <c r="AI181" i="1"/>
  <c r="AH181" i="1"/>
  <c r="AG181" i="1"/>
  <c r="AF181" i="1"/>
  <c r="AE181" i="1"/>
  <c r="AD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P178" i="1"/>
  <c r="O178" i="1"/>
  <c r="O185" i="1" s="1"/>
  <c r="N178" i="1"/>
  <c r="M178" i="1"/>
  <c r="L178" i="1"/>
  <c r="K178" i="1"/>
  <c r="K185" i="1" s="1"/>
  <c r="J178" i="1"/>
  <c r="I178" i="1"/>
  <c r="H178" i="1"/>
  <c r="G178" i="1"/>
  <c r="G185" i="1" s="1"/>
  <c r="F178" i="1"/>
  <c r="E178" i="1"/>
  <c r="BH177" i="1"/>
  <c r="P177" i="1"/>
  <c r="P185" i="1" s="1"/>
  <c r="O177" i="1"/>
  <c r="N177" i="1"/>
  <c r="M177" i="1"/>
  <c r="M185" i="1" s="1"/>
  <c r="L177" i="1"/>
  <c r="L185" i="1" s="1"/>
  <c r="K177" i="1"/>
  <c r="J177" i="1"/>
  <c r="I177" i="1"/>
  <c r="H177" i="1"/>
  <c r="G177" i="1"/>
  <c r="F177" i="1"/>
  <c r="E177" i="1"/>
  <c r="E185" i="1" s="1"/>
  <c r="D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AN170" i="1"/>
  <c r="AM170" i="1"/>
  <c r="AL170" i="1"/>
  <c r="AK170" i="1"/>
  <c r="AJ170" i="1"/>
  <c r="AI170" i="1"/>
  <c r="AH170" i="1"/>
  <c r="AG170" i="1"/>
  <c r="AF170" i="1"/>
  <c r="AE170" i="1"/>
  <c r="AD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P166" i="1"/>
  <c r="P174" i="1" s="1"/>
  <c r="O166" i="1"/>
  <c r="N166" i="1"/>
  <c r="M166" i="1"/>
  <c r="L166" i="1"/>
  <c r="L174" i="1" s="1"/>
  <c r="K166" i="1"/>
  <c r="J166" i="1"/>
  <c r="I166" i="1"/>
  <c r="H166" i="1"/>
  <c r="H174" i="1" s="1"/>
  <c r="G166" i="1"/>
  <c r="F166" i="1"/>
  <c r="E166" i="1"/>
  <c r="D157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AN154" i="1"/>
  <c r="AM154" i="1"/>
  <c r="AL154" i="1"/>
  <c r="AK154" i="1"/>
  <c r="AJ154" i="1"/>
  <c r="AI154" i="1"/>
  <c r="AH154" i="1"/>
  <c r="AG154" i="1"/>
  <c r="AF154" i="1"/>
  <c r="AE154" i="1"/>
  <c r="AD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P150" i="1"/>
  <c r="P158" i="1" s="1"/>
  <c r="O150" i="1"/>
  <c r="N150" i="1"/>
  <c r="M150" i="1"/>
  <c r="L150" i="1"/>
  <c r="L158" i="1" s="1"/>
  <c r="K150" i="1"/>
  <c r="J150" i="1"/>
  <c r="I150" i="1"/>
  <c r="H150" i="1"/>
  <c r="H158" i="1" s="1"/>
  <c r="G150" i="1"/>
  <c r="F150" i="1"/>
  <c r="E150" i="1"/>
  <c r="P148" i="1"/>
  <c r="D147" i="1"/>
  <c r="E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AN144" i="1"/>
  <c r="AM144" i="1"/>
  <c r="AL144" i="1"/>
  <c r="AK144" i="1"/>
  <c r="AJ144" i="1"/>
  <c r="AI144" i="1"/>
  <c r="AH144" i="1"/>
  <c r="AG144" i="1"/>
  <c r="AF144" i="1"/>
  <c r="AE144" i="1"/>
  <c r="AD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P140" i="1"/>
  <c r="O140" i="1"/>
  <c r="N140" i="1"/>
  <c r="N148" i="1" s="1"/>
  <c r="M140" i="1"/>
  <c r="L140" i="1"/>
  <c r="K140" i="1"/>
  <c r="J140" i="1"/>
  <c r="J148" i="1" s="1"/>
  <c r="I140" i="1"/>
  <c r="H140" i="1"/>
  <c r="G140" i="1"/>
  <c r="F140" i="1"/>
  <c r="F148" i="1" s="1"/>
  <c r="E140" i="1"/>
  <c r="D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AN129" i="1"/>
  <c r="AM129" i="1"/>
  <c r="AL129" i="1"/>
  <c r="AK129" i="1"/>
  <c r="AJ129" i="1"/>
  <c r="AI129" i="1"/>
  <c r="AH129" i="1"/>
  <c r="AG129" i="1"/>
  <c r="AF129" i="1"/>
  <c r="AE129" i="1"/>
  <c r="AD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BH124" i="1"/>
  <c r="P124" i="1"/>
  <c r="P133" i="1" s="1"/>
  <c r="O124" i="1"/>
  <c r="N124" i="1"/>
  <c r="M124" i="1"/>
  <c r="L124" i="1"/>
  <c r="L133" i="1" s="1"/>
  <c r="K124" i="1"/>
  <c r="J124" i="1"/>
  <c r="I124" i="1"/>
  <c r="H124" i="1"/>
  <c r="H133" i="1" s="1"/>
  <c r="G124" i="1"/>
  <c r="F124" i="1"/>
  <c r="E124" i="1"/>
  <c r="D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AN118" i="1"/>
  <c r="AM118" i="1"/>
  <c r="AL118" i="1"/>
  <c r="AK118" i="1"/>
  <c r="AJ118" i="1"/>
  <c r="AI118" i="1"/>
  <c r="AH118" i="1"/>
  <c r="AG118" i="1"/>
  <c r="AF118" i="1"/>
  <c r="AE118" i="1"/>
  <c r="AD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BK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P115" i="1"/>
  <c r="P122" i="1" s="1"/>
  <c r="O115" i="1"/>
  <c r="N115" i="1"/>
  <c r="N122" i="1" s="1"/>
  <c r="M115" i="1"/>
  <c r="L115" i="1"/>
  <c r="L122" i="1" s="1"/>
  <c r="K115" i="1"/>
  <c r="J115" i="1"/>
  <c r="I115" i="1"/>
  <c r="H115" i="1"/>
  <c r="H122" i="1" s="1"/>
  <c r="G115" i="1"/>
  <c r="F115" i="1"/>
  <c r="E115" i="1"/>
  <c r="D103" i="1"/>
  <c r="BH101" i="1"/>
  <c r="I101" i="1" s="1"/>
  <c r="BE101" i="1"/>
  <c r="F101" i="1" s="1"/>
  <c r="P101" i="1"/>
  <c r="P104" i="1" s="1"/>
  <c r="O101" i="1"/>
  <c r="N101" i="1"/>
  <c r="M101" i="1"/>
  <c r="L101" i="1"/>
  <c r="L104" i="1" s="1"/>
  <c r="K101" i="1"/>
  <c r="J101" i="1"/>
  <c r="H101" i="1"/>
  <c r="H104" i="1" s="1"/>
  <c r="G101" i="1"/>
  <c r="E101" i="1"/>
  <c r="AN100" i="1"/>
  <c r="AM100" i="1"/>
  <c r="AL100" i="1"/>
  <c r="AK100" i="1"/>
  <c r="AJ100" i="1"/>
  <c r="AI100" i="1"/>
  <c r="AH100" i="1"/>
  <c r="AG100" i="1"/>
  <c r="AF100" i="1"/>
  <c r="AE100" i="1"/>
  <c r="AD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P99" i="1"/>
  <c r="O99" i="1"/>
  <c r="N99" i="1"/>
  <c r="M99" i="1"/>
  <c r="L99" i="1"/>
  <c r="K99" i="1"/>
  <c r="J99" i="1"/>
  <c r="I99" i="1"/>
  <c r="H99" i="1"/>
  <c r="G99" i="1"/>
  <c r="F99" i="1"/>
  <c r="E99" i="1"/>
  <c r="P98" i="1"/>
  <c r="O98" i="1"/>
  <c r="N98" i="1"/>
  <c r="M98" i="1"/>
  <c r="L98" i="1"/>
  <c r="K98" i="1"/>
  <c r="J98" i="1"/>
  <c r="I98" i="1"/>
  <c r="H98" i="1"/>
  <c r="G98" i="1"/>
  <c r="F98" i="1"/>
  <c r="E98" i="1"/>
  <c r="P97" i="1"/>
  <c r="O97" i="1"/>
  <c r="N97" i="1"/>
  <c r="M97" i="1"/>
  <c r="L97" i="1"/>
  <c r="K97" i="1"/>
  <c r="J97" i="1"/>
  <c r="I97" i="1"/>
  <c r="H97" i="1"/>
  <c r="G97" i="1"/>
  <c r="F97" i="1"/>
  <c r="E97" i="1"/>
  <c r="P96" i="1"/>
  <c r="O96" i="1"/>
  <c r="N96" i="1"/>
  <c r="N104" i="1" s="1"/>
  <c r="M96" i="1"/>
  <c r="L96" i="1"/>
  <c r="K96" i="1"/>
  <c r="K104" i="1" s="1"/>
  <c r="J96" i="1"/>
  <c r="J104" i="1" s="1"/>
  <c r="I96" i="1"/>
  <c r="I104" i="1" s="1"/>
  <c r="H96" i="1"/>
  <c r="G96" i="1"/>
  <c r="F96" i="1"/>
  <c r="F104" i="1" s="1"/>
  <c r="E96" i="1"/>
  <c r="E104" i="1" s="1"/>
  <c r="D92" i="1"/>
  <c r="P91" i="1"/>
  <c r="O91" i="1"/>
  <c r="N91" i="1"/>
  <c r="M91" i="1"/>
  <c r="L91" i="1"/>
  <c r="K91" i="1"/>
  <c r="J91" i="1"/>
  <c r="I91" i="1"/>
  <c r="H91" i="1"/>
  <c r="G91" i="1"/>
  <c r="F91" i="1"/>
  <c r="E91" i="1"/>
  <c r="AI90" i="1"/>
  <c r="AH90" i="1"/>
  <c r="AD90" i="1"/>
  <c r="P90" i="1"/>
  <c r="O90" i="1"/>
  <c r="N90" i="1"/>
  <c r="M90" i="1"/>
  <c r="L90" i="1"/>
  <c r="K90" i="1"/>
  <c r="J90" i="1"/>
  <c r="I90" i="1"/>
  <c r="H90" i="1"/>
  <c r="G90" i="1"/>
  <c r="F90" i="1"/>
  <c r="E90" i="1"/>
  <c r="AN89" i="1"/>
  <c r="AM89" i="1"/>
  <c r="AL89" i="1"/>
  <c r="AK89" i="1"/>
  <c r="AJ89" i="1"/>
  <c r="AI89" i="1"/>
  <c r="AH89" i="1"/>
  <c r="AG89" i="1"/>
  <c r="AF89" i="1"/>
  <c r="AE89" i="1"/>
  <c r="AD89" i="1"/>
  <c r="P89" i="1"/>
  <c r="O89" i="1"/>
  <c r="N89" i="1"/>
  <c r="M89" i="1"/>
  <c r="L89" i="1"/>
  <c r="K89" i="1"/>
  <c r="J89" i="1"/>
  <c r="I89" i="1"/>
  <c r="H89" i="1"/>
  <c r="G89" i="1"/>
  <c r="F89" i="1"/>
  <c r="E89" i="1"/>
  <c r="P88" i="1"/>
  <c r="O88" i="1"/>
  <c r="N88" i="1"/>
  <c r="M88" i="1"/>
  <c r="L88" i="1"/>
  <c r="K88" i="1"/>
  <c r="J88" i="1"/>
  <c r="I88" i="1"/>
  <c r="H88" i="1"/>
  <c r="G88" i="1"/>
  <c r="F88" i="1"/>
  <c r="E88" i="1"/>
  <c r="P87" i="1"/>
  <c r="O87" i="1"/>
  <c r="N87" i="1"/>
  <c r="M87" i="1"/>
  <c r="L87" i="1"/>
  <c r="K87" i="1"/>
  <c r="J87" i="1"/>
  <c r="I87" i="1"/>
  <c r="H87" i="1"/>
  <c r="G87" i="1"/>
  <c r="F87" i="1"/>
  <c r="E87" i="1"/>
  <c r="M79" i="1"/>
  <c r="D78" i="1"/>
  <c r="P77" i="1"/>
  <c r="O77" i="1"/>
  <c r="N77" i="1"/>
  <c r="M77" i="1"/>
  <c r="L77" i="1"/>
  <c r="K77" i="1"/>
  <c r="J77" i="1"/>
  <c r="I77" i="1"/>
  <c r="H77" i="1"/>
  <c r="G77" i="1"/>
  <c r="F77" i="1"/>
  <c r="E77" i="1"/>
  <c r="P76" i="1"/>
  <c r="O76" i="1"/>
  <c r="N76" i="1"/>
  <c r="M76" i="1"/>
  <c r="L76" i="1"/>
  <c r="K76" i="1"/>
  <c r="J76" i="1"/>
  <c r="I76" i="1"/>
  <c r="H76" i="1"/>
  <c r="G76" i="1"/>
  <c r="F76" i="1"/>
  <c r="E76" i="1"/>
  <c r="AN75" i="1"/>
  <c r="AM75" i="1"/>
  <c r="AL75" i="1"/>
  <c r="AK75" i="1"/>
  <c r="AJ75" i="1"/>
  <c r="AI75" i="1"/>
  <c r="AH75" i="1"/>
  <c r="AG75" i="1"/>
  <c r="AF75" i="1"/>
  <c r="AE75" i="1"/>
  <c r="AD75" i="1"/>
  <c r="P75" i="1"/>
  <c r="O75" i="1"/>
  <c r="N75" i="1"/>
  <c r="M75" i="1"/>
  <c r="L75" i="1"/>
  <c r="K75" i="1"/>
  <c r="J75" i="1"/>
  <c r="I75" i="1"/>
  <c r="H75" i="1"/>
  <c r="G75" i="1"/>
  <c r="F75" i="1"/>
  <c r="E75" i="1"/>
  <c r="P74" i="1"/>
  <c r="O74" i="1"/>
  <c r="N74" i="1"/>
  <c r="M74" i="1"/>
  <c r="L74" i="1"/>
  <c r="K74" i="1"/>
  <c r="J74" i="1"/>
  <c r="I74" i="1"/>
  <c r="H74" i="1"/>
  <c r="G74" i="1"/>
  <c r="F74" i="1"/>
  <c r="E74" i="1"/>
  <c r="P73" i="1"/>
  <c r="O73" i="1"/>
  <c r="N73" i="1"/>
  <c r="M73" i="1"/>
  <c r="L73" i="1"/>
  <c r="K73" i="1"/>
  <c r="J73" i="1"/>
  <c r="I73" i="1"/>
  <c r="H73" i="1"/>
  <c r="G73" i="1"/>
  <c r="F73" i="1"/>
  <c r="E73" i="1"/>
  <c r="P72" i="1"/>
  <c r="O72" i="1"/>
  <c r="N72" i="1"/>
  <c r="M72" i="1"/>
  <c r="L72" i="1"/>
  <c r="K72" i="1"/>
  <c r="J72" i="1"/>
  <c r="I72" i="1"/>
  <c r="H72" i="1"/>
  <c r="G72" i="1"/>
  <c r="F72" i="1"/>
  <c r="E72" i="1"/>
  <c r="P71" i="1"/>
  <c r="O71" i="1"/>
  <c r="N71" i="1"/>
  <c r="M71" i="1"/>
  <c r="L71" i="1"/>
  <c r="K71" i="1"/>
  <c r="J71" i="1"/>
  <c r="I71" i="1"/>
  <c r="H71" i="1"/>
  <c r="G71" i="1"/>
  <c r="F71" i="1"/>
  <c r="E71" i="1"/>
  <c r="P70" i="1"/>
  <c r="O70" i="1"/>
  <c r="N70" i="1"/>
  <c r="N79" i="1" s="1"/>
  <c r="M70" i="1"/>
  <c r="L70" i="1"/>
  <c r="L79" i="1" s="1"/>
  <c r="K70" i="1"/>
  <c r="J70" i="1"/>
  <c r="J79" i="1" s="1"/>
  <c r="I70" i="1"/>
  <c r="H70" i="1"/>
  <c r="G70" i="1"/>
  <c r="F70" i="1"/>
  <c r="F79" i="1" s="1"/>
  <c r="E70" i="1"/>
  <c r="D67" i="1"/>
  <c r="E66" i="1"/>
  <c r="AN65" i="1"/>
  <c r="AM65" i="1"/>
  <c r="AL65" i="1"/>
  <c r="AK65" i="1"/>
  <c r="AJ65" i="1"/>
  <c r="AI65" i="1"/>
  <c r="AH65" i="1"/>
  <c r="AG65" i="1"/>
  <c r="AF65" i="1"/>
  <c r="AE65" i="1"/>
  <c r="AD65" i="1"/>
  <c r="P65" i="1"/>
  <c r="O65" i="1"/>
  <c r="N65" i="1"/>
  <c r="M65" i="1"/>
  <c r="L65" i="1"/>
  <c r="K65" i="1"/>
  <c r="J65" i="1"/>
  <c r="I65" i="1"/>
  <c r="H65" i="1"/>
  <c r="G65" i="1"/>
  <c r="F65" i="1"/>
  <c r="E65" i="1"/>
  <c r="P64" i="1"/>
  <c r="O64" i="1"/>
  <c r="N64" i="1"/>
  <c r="M64" i="1"/>
  <c r="L64" i="1"/>
  <c r="K64" i="1"/>
  <c r="J64" i="1"/>
  <c r="I64" i="1"/>
  <c r="H64" i="1"/>
  <c r="G64" i="1"/>
  <c r="F64" i="1"/>
  <c r="E64" i="1"/>
  <c r="P63" i="1"/>
  <c r="O63" i="1"/>
  <c r="N63" i="1"/>
  <c r="M63" i="1"/>
  <c r="L63" i="1"/>
  <c r="K63" i="1"/>
  <c r="J63" i="1"/>
  <c r="I63" i="1"/>
  <c r="H63" i="1"/>
  <c r="G63" i="1"/>
  <c r="F63" i="1"/>
  <c r="E63" i="1"/>
  <c r="P62" i="1"/>
  <c r="O62" i="1"/>
  <c r="N62" i="1"/>
  <c r="M62" i="1"/>
  <c r="L62" i="1"/>
  <c r="K62" i="1"/>
  <c r="J62" i="1"/>
  <c r="I62" i="1"/>
  <c r="H62" i="1"/>
  <c r="G62" i="1"/>
  <c r="F62" i="1"/>
  <c r="E62" i="1"/>
  <c r="P61" i="1"/>
  <c r="P68" i="1" s="1"/>
  <c r="O61" i="1"/>
  <c r="O68" i="1" s="1"/>
  <c r="N61" i="1"/>
  <c r="N68" i="1" s="1"/>
  <c r="M61" i="1"/>
  <c r="M68" i="1" s="1"/>
  <c r="L61" i="1"/>
  <c r="L68" i="1" s="1"/>
  <c r="K61" i="1"/>
  <c r="K68" i="1" s="1"/>
  <c r="J61" i="1"/>
  <c r="J68" i="1" s="1"/>
  <c r="I61" i="1"/>
  <c r="I68" i="1" s="1"/>
  <c r="H61" i="1"/>
  <c r="H68" i="1" s="1"/>
  <c r="G61" i="1"/>
  <c r="G68" i="1" s="1"/>
  <c r="F61" i="1"/>
  <c r="F68" i="1" s="1"/>
  <c r="E61" i="1"/>
  <c r="D53" i="1"/>
  <c r="P52" i="1"/>
  <c r="O52" i="1"/>
  <c r="N52" i="1"/>
  <c r="M52" i="1"/>
  <c r="L52" i="1"/>
  <c r="K52" i="1"/>
  <c r="J52" i="1"/>
  <c r="I52" i="1"/>
  <c r="H52" i="1"/>
  <c r="G52" i="1"/>
  <c r="F52" i="1"/>
  <c r="E52" i="1"/>
  <c r="P51" i="1"/>
  <c r="O51" i="1"/>
  <c r="N51" i="1"/>
  <c r="M51" i="1"/>
  <c r="L51" i="1"/>
  <c r="K51" i="1"/>
  <c r="J51" i="1"/>
  <c r="I51" i="1"/>
  <c r="H51" i="1"/>
  <c r="G51" i="1"/>
  <c r="F51" i="1"/>
  <c r="E51" i="1"/>
  <c r="AN50" i="1"/>
  <c r="AM50" i="1"/>
  <c r="AL50" i="1"/>
  <c r="AK50" i="1"/>
  <c r="AJ50" i="1"/>
  <c r="AI50" i="1"/>
  <c r="AH50" i="1"/>
  <c r="AG50" i="1"/>
  <c r="AF50" i="1"/>
  <c r="AE50" i="1"/>
  <c r="AD50" i="1"/>
  <c r="P50" i="1"/>
  <c r="O50" i="1"/>
  <c r="N50" i="1"/>
  <c r="M50" i="1"/>
  <c r="L50" i="1"/>
  <c r="K50" i="1"/>
  <c r="J50" i="1"/>
  <c r="I50" i="1"/>
  <c r="H50" i="1"/>
  <c r="G50" i="1"/>
  <c r="F50" i="1"/>
  <c r="E50" i="1"/>
  <c r="P49" i="1"/>
  <c r="O49" i="1"/>
  <c r="N49" i="1"/>
  <c r="M49" i="1"/>
  <c r="L49" i="1"/>
  <c r="K49" i="1"/>
  <c r="J49" i="1"/>
  <c r="I49" i="1"/>
  <c r="H49" i="1"/>
  <c r="G49" i="1"/>
  <c r="F49" i="1"/>
  <c r="E49" i="1"/>
  <c r="BJ48" i="1"/>
  <c r="K48" i="1" s="1"/>
  <c r="BH48" i="1"/>
  <c r="P48" i="1"/>
  <c r="O48" i="1"/>
  <c r="N48" i="1"/>
  <c r="M48" i="1"/>
  <c r="L48" i="1"/>
  <c r="J48" i="1"/>
  <c r="I48" i="1"/>
  <c r="H48" i="1"/>
  <c r="G48" i="1"/>
  <c r="F48" i="1"/>
  <c r="E48" i="1"/>
  <c r="BH46" i="1"/>
  <c r="P46" i="1"/>
  <c r="O46" i="1"/>
  <c r="N46" i="1"/>
  <c r="M46" i="1"/>
  <c r="L46" i="1"/>
  <c r="K46" i="1"/>
  <c r="J46" i="1"/>
  <c r="I46" i="1"/>
  <c r="H46" i="1"/>
  <c r="G46" i="1"/>
  <c r="F46" i="1"/>
  <c r="E46" i="1"/>
  <c r="P45" i="1"/>
  <c r="O45" i="1"/>
  <c r="N45" i="1"/>
  <c r="M45" i="1"/>
  <c r="L45" i="1"/>
  <c r="K45" i="1"/>
  <c r="J45" i="1"/>
  <c r="I45" i="1"/>
  <c r="H45" i="1"/>
  <c r="G45" i="1"/>
  <c r="F45" i="1"/>
  <c r="E45" i="1"/>
  <c r="C43" i="1"/>
  <c r="D42" i="1"/>
  <c r="D43" i="1" s="1"/>
  <c r="BH40" i="1"/>
  <c r="I40" i="1" s="1"/>
  <c r="BE40" i="1"/>
  <c r="F40" i="1" s="1"/>
  <c r="P40" i="1"/>
  <c r="O40" i="1"/>
  <c r="N40" i="1"/>
  <c r="M40" i="1"/>
  <c r="L40" i="1"/>
  <c r="K40" i="1"/>
  <c r="J40" i="1"/>
  <c r="H40" i="1"/>
  <c r="G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AN38" i="1"/>
  <c r="AM38" i="1"/>
  <c r="AL38" i="1"/>
  <c r="AK38" i="1"/>
  <c r="AJ38" i="1"/>
  <c r="AI38" i="1"/>
  <c r="AH38" i="1"/>
  <c r="AG38" i="1"/>
  <c r="AF38" i="1"/>
  <c r="AE38" i="1"/>
  <c r="AD38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L43" i="1" s="1"/>
  <c r="K34" i="1"/>
  <c r="J34" i="1"/>
  <c r="I34" i="1"/>
  <c r="H34" i="1"/>
  <c r="G34" i="1"/>
  <c r="F34" i="1"/>
  <c r="E34" i="1"/>
  <c r="H27" i="1"/>
  <c r="D26" i="1"/>
  <c r="K25" i="1"/>
  <c r="AN24" i="1"/>
  <c r="AM24" i="1"/>
  <c r="AL24" i="1"/>
  <c r="AK24" i="1"/>
  <c r="AJ24" i="1"/>
  <c r="AI24" i="1"/>
  <c r="AH24" i="1"/>
  <c r="AG24" i="1"/>
  <c r="AF24" i="1"/>
  <c r="AE24" i="1"/>
  <c r="AD24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BH19" i="1"/>
  <c r="P19" i="1"/>
  <c r="O19" i="1"/>
  <c r="N19" i="1"/>
  <c r="M19" i="1"/>
  <c r="L19" i="1"/>
  <c r="K19" i="1"/>
  <c r="J19" i="1"/>
  <c r="I19" i="1"/>
  <c r="H19" i="1"/>
  <c r="G19" i="1"/>
  <c r="F19" i="1"/>
  <c r="E19" i="1"/>
  <c r="D17" i="1"/>
  <c r="C17" i="1"/>
  <c r="B17" i="1"/>
  <c r="D16" i="1"/>
  <c r="AI15" i="1"/>
  <c r="AH15" i="1"/>
  <c r="AD15" i="1"/>
  <c r="P15" i="1"/>
  <c r="O15" i="1"/>
  <c r="O17" i="1" s="1"/>
  <c r="N15" i="1"/>
  <c r="M15" i="1"/>
  <c r="L15" i="1"/>
  <c r="K15" i="1"/>
  <c r="J15" i="1"/>
  <c r="I15" i="1"/>
  <c r="H15" i="1"/>
  <c r="G15" i="1"/>
  <c r="F15" i="1"/>
  <c r="E15" i="1"/>
  <c r="AN14" i="1"/>
  <c r="AM14" i="1"/>
  <c r="AL14" i="1"/>
  <c r="AK14" i="1"/>
  <c r="AJ14" i="1"/>
  <c r="AI14" i="1"/>
  <c r="AH14" i="1"/>
  <c r="AG14" i="1"/>
  <c r="AF14" i="1"/>
  <c r="AE14" i="1"/>
  <c r="AD14" i="1"/>
  <c r="P14" i="1"/>
  <c r="O14" i="1"/>
  <c r="N14" i="1"/>
  <c r="M14" i="1"/>
  <c r="L14" i="1"/>
  <c r="K14" i="1"/>
  <c r="J14" i="1"/>
  <c r="I14" i="1"/>
  <c r="H14" i="1"/>
  <c r="G14" i="1"/>
  <c r="F14" i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P12" i="1"/>
  <c r="O12" i="1"/>
  <c r="N12" i="1"/>
  <c r="M12" i="1"/>
  <c r="L12" i="1"/>
  <c r="K12" i="1"/>
  <c r="J12" i="1"/>
  <c r="I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/>
  <c r="N275" i="1" l="1"/>
  <c r="F17" i="1"/>
  <c r="J17" i="1"/>
  <c r="N17" i="1"/>
  <c r="G148" i="1"/>
  <c r="K148" i="1"/>
  <c r="O148" i="1"/>
  <c r="H199" i="1"/>
  <c r="L199" i="1"/>
  <c r="P199" i="1"/>
  <c r="G225" i="1"/>
  <c r="K225" i="1"/>
  <c r="O225" i="1"/>
  <c r="G236" i="1"/>
  <c r="K236" i="1"/>
  <c r="O236" i="1"/>
  <c r="J304" i="1"/>
  <c r="N304" i="1"/>
  <c r="M358" i="1"/>
  <c r="K370" i="1"/>
  <c r="O370" i="1"/>
  <c r="F93" i="1"/>
  <c r="J93" i="1"/>
  <c r="N93" i="1"/>
  <c r="L148" i="1"/>
  <c r="F158" i="1"/>
  <c r="J158" i="1"/>
  <c r="N158" i="1"/>
  <c r="E199" i="1"/>
  <c r="I199" i="1"/>
  <c r="M199" i="1"/>
  <c r="H225" i="1"/>
  <c r="L225" i="1"/>
  <c r="P225" i="1"/>
  <c r="H236" i="1"/>
  <c r="L236" i="1"/>
  <c r="P236" i="1"/>
  <c r="F358" i="1"/>
  <c r="G370" i="1"/>
  <c r="G398" i="1"/>
  <c r="F27" i="1"/>
  <c r="N27" i="1"/>
  <c r="I27" i="1"/>
  <c r="M27" i="1"/>
  <c r="P43" i="1"/>
  <c r="E79" i="1"/>
  <c r="I79" i="1"/>
  <c r="G122" i="1"/>
  <c r="O122" i="1"/>
  <c r="F133" i="1"/>
  <c r="J133" i="1"/>
  <c r="N133" i="1"/>
  <c r="G158" i="1"/>
  <c r="K158" i="1"/>
  <c r="O158" i="1"/>
  <c r="G174" i="1"/>
  <c r="K174" i="1"/>
  <c r="O174" i="1"/>
  <c r="F211" i="1"/>
  <c r="N211" i="1"/>
  <c r="F236" i="1"/>
  <c r="J249" i="1"/>
  <c r="H260" i="1"/>
  <c r="L260" i="1"/>
  <c r="P260" i="1"/>
  <c r="E260" i="1"/>
  <c r="H275" i="1"/>
  <c r="L275" i="1"/>
  <c r="P275" i="1"/>
  <c r="G342" i="1"/>
  <c r="K342" i="1"/>
  <c r="G358" i="1"/>
  <c r="K358" i="1"/>
  <c r="O358" i="1"/>
  <c r="F388" i="1"/>
  <c r="J388" i="1"/>
  <c r="G54" i="1"/>
  <c r="K122" i="1"/>
  <c r="F122" i="1"/>
  <c r="J122" i="1"/>
  <c r="H148" i="1"/>
  <c r="H185" i="1"/>
  <c r="O54" i="1"/>
  <c r="E68" i="1"/>
  <c r="G17" i="1"/>
  <c r="K17" i="1"/>
  <c r="H43" i="1"/>
  <c r="G79" i="1"/>
  <c r="K79" i="1"/>
  <c r="O79" i="1"/>
  <c r="M93" i="1"/>
  <c r="J211" i="1"/>
  <c r="E275" i="1"/>
  <c r="I275" i="1"/>
  <c r="M275" i="1"/>
  <c r="E27" i="1"/>
  <c r="H79" i="1"/>
  <c r="P79" i="1"/>
  <c r="G93" i="1"/>
  <c r="K93" i="1"/>
  <c r="O93" i="1"/>
  <c r="G104" i="1"/>
  <c r="E225" i="1"/>
  <c r="I225" i="1"/>
  <c r="M225" i="1"/>
  <c r="E236" i="1"/>
  <c r="I236" i="1"/>
  <c r="M236" i="1"/>
  <c r="I260" i="1"/>
  <c r="F275" i="1"/>
  <c r="G287" i="1"/>
  <c r="K287" i="1"/>
  <c r="O287" i="1"/>
  <c r="L304" i="1"/>
  <c r="G304" i="1"/>
  <c r="O304" i="1"/>
  <c r="E342" i="1"/>
  <c r="M342" i="1"/>
  <c r="L358" i="1"/>
  <c r="L17" i="1"/>
  <c r="P17" i="1"/>
  <c r="J27" i="1"/>
  <c r="E43" i="1"/>
  <c r="I43" i="1"/>
  <c r="M43" i="1"/>
  <c r="E54" i="1"/>
  <c r="I54" i="1"/>
  <c r="M54" i="1"/>
  <c r="F54" i="1"/>
  <c r="J54" i="1"/>
  <c r="N54" i="1"/>
  <c r="K54" i="1"/>
  <c r="E133" i="1"/>
  <c r="I133" i="1"/>
  <c r="M133" i="1"/>
  <c r="E148" i="1"/>
  <c r="I148" i="1"/>
  <c r="M148" i="1"/>
  <c r="E158" i="1"/>
  <c r="I158" i="1"/>
  <c r="M158" i="1"/>
  <c r="F174" i="1"/>
  <c r="J174" i="1"/>
  <c r="N174" i="1"/>
  <c r="F185" i="1"/>
  <c r="J185" i="1"/>
  <c r="N185" i="1"/>
  <c r="F199" i="1"/>
  <c r="J199" i="1"/>
  <c r="N199" i="1"/>
  <c r="F225" i="1"/>
  <c r="J225" i="1"/>
  <c r="J402" i="1" s="1"/>
  <c r="N225" i="1"/>
  <c r="J236" i="1"/>
  <c r="I249" i="1"/>
  <c r="M249" i="1"/>
  <c r="J260" i="1"/>
  <c r="N260" i="1"/>
  <c r="G275" i="1"/>
  <c r="K275" i="1"/>
  <c r="O275" i="1"/>
  <c r="H304" i="1"/>
  <c r="P304" i="1"/>
  <c r="O314" i="1"/>
  <c r="E330" i="1"/>
  <c r="F342" i="1"/>
  <c r="J342" i="1"/>
  <c r="E358" i="1"/>
  <c r="I358" i="1"/>
  <c r="J358" i="1"/>
  <c r="N358" i="1"/>
  <c r="J370" i="1"/>
  <c r="N370" i="1"/>
  <c r="E388" i="1"/>
  <c r="I388" i="1"/>
  <c r="M388" i="1"/>
  <c r="E398" i="1"/>
  <c r="I398" i="1"/>
  <c r="M398" i="1"/>
  <c r="K304" i="1"/>
  <c r="I342" i="1"/>
  <c r="H17" i="1"/>
  <c r="L27" i="1"/>
  <c r="P27" i="1"/>
  <c r="F43" i="1"/>
  <c r="J43" i="1"/>
  <c r="N43" i="1"/>
  <c r="E93" i="1"/>
  <c r="I93" i="1"/>
  <c r="M104" i="1"/>
  <c r="O104" i="1"/>
  <c r="E122" i="1"/>
  <c r="I122" i="1"/>
  <c r="M122" i="1"/>
  <c r="E211" i="1"/>
  <c r="I211" i="1"/>
  <c r="M211" i="1"/>
  <c r="H211" i="1"/>
  <c r="L211" i="1"/>
  <c r="P211" i="1"/>
  <c r="G211" i="1"/>
  <c r="K211" i="1"/>
  <c r="O211" i="1"/>
  <c r="E249" i="1"/>
  <c r="G260" i="1"/>
  <c r="K260" i="1"/>
  <c r="O260" i="1"/>
  <c r="M260" i="1"/>
  <c r="F287" i="1"/>
  <c r="J287" i="1"/>
  <c r="N287" i="1"/>
  <c r="E287" i="1"/>
  <c r="I287" i="1"/>
  <c r="M287" i="1"/>
  <c r="I304" i="1"/>
  <c r="M304" i="1"/>
  <c r="K398" i="1"/>
  <c r="E17" i="1"/>
  <c r="I17" i="1"/>
  <c r="M17" i="1"/>
  <c r="G43" i="1"/>
  <c r="G402" i="1" s="1"/>
  <c r="K43" i="1"/>
  <c r="O43" i="1"/>
  <c r="G133" i="1"/>
  <c r="K133" i="1"/>
  <c r="O133" i="1"/>
  <c r="E174" i="1"/>
  <c r="I174" i="1"/>
  <c r="M174" i="1"/>
  <c r="F304" i="1"/>
  <c r="L388" i="1"/>
  <c r="G27" i="1"/>
  <c r="K27" i="1"/>
  <c r="O27" i="1"/>
  <c r="H93" i="1"/>
  <c r="H402" i="1" s="1"/>
  <c r="L93" i="1"/>
  <c r="P93" i="1"/>
  <c r="F402" i="1"/>
  <c r="H54" i="1"/>
  <c r="L54" i="1"/>
  <c r="P54" i="1"/>
  <c r="F260" i="1"/>
  <c r="F403" i="1" s="1"/>
  <c r="O342" i="1"/>
  <c r="O27" i="3"/>
  <c r="K105" i="3"/>
  <c r="G54" i="3"/>
  <c r="G403" i="3" s="1"/>
  <c r="O54" i="3"/>
  <c r="G226" i="3"/>
  <c r="K226" i="3"/>
  <c r="E370" i="1"/>
  <c r="E403" i="1" s="1"/>
  <c r="I370" i="1"/>
  <c r="M370" i="1"/>
  <c r="G402" i="3"/>
  <c r="L54" i="3"/>
  <c r="P54" i="3"/>
  <c r="P403" i="3" s="1"/>
  <c r="K54" i="3"/>
  <c r="K403" i="3" s="1"/>
  <c r="I123" i="3"/>
  <c r="K212" i="3"/>
  <c r="O212" i="3"/>
  <c r="E17" i="3"/>
  <c r="I17" i="3"/>
  <c r="M17" i="3"/>
  <c r="K149" i="3"/>
  <c r="K402" i="3" s="1"/>
  <c r="O149" i="3"/>
  <c r="O402" i="3" s="1"/>
  <c r="F226" i="3"/>
  <c r="Q226" i="3" s="1"/>
  <c r="J226" i="3"/>
  <c r="J402" i="3" s="1"/>
  <c r="N226" i="3"/>
  <c r="N250" i="3"/>
  <c r="N402" i="3" s="1"/>
  <c r="I403" i="3"/>
  <c r="G79" i="3"/>
  <c r="K79" i="3"/>
  <c r="O79" i="3"/>
  <c r="H105" i="3"/>
  <c r="H403" i="3" s="1"/>
  <c r="L105" i="3"/>
  <c r="L403" i="3" s="1"/>
  <c r="P105" i="3"/>
  <c r="H200" i="3"/>
  <c r="H402" i="3" s="1"/>
  <c r="L200" i="3"/>
  <c r="L402" i="3" s="1"/>
  <c r="P200" i="3"/>
  <c r="P402" i="3" s="1"/>
  <c r="H237" i="3"/>
  <c r="L237" i="3"/>
  <c r="P237" i="3"/>
  <c r="J250" i="3"/>
  <c r="E261" i="3"/>
  <c r="E276" i="3"/>
  <c r="I276" i="3"/>
  <c r="M276" i="3"/>
  <c r="H159" i="3"/>
  <c r="L159" i="3"/>
  <c r="P159" i="3"/>
  <c r="E175" i="3"/>
  <c r="I175" i="3"/>
  <c r="M175" i="3"/>
  <c r="G186" i="3"/>
  <c r="K186" i="3"/>
  <c r="O186" i="3"/>
  <c r="H212" i="3"/>
  <c r="L212" i="3"/>
  <c r="P212" i="3"/>
  <c r="H226" i="3"/>
  <c r="L226" i="3"/>
  <c r="P226" i="3"/>
  <c r="P250" i="3"/>
  <c r="J261" i="3"/>
  <c r="E288" i="3"/>
  <c r="E403" i="3" s="1"/>
  <c r="M288" i="3"/>
  <c r="M403" i="3" s="1"/>
  <c r="H261" i="3"/>
  <c r="L261" i="3"/>
  <c r="P261" i="3"/>
  <c r="J276" i="3"/>
  <c r="N276" i="3"/>
  <c r="F288" i="3"/>
  <c r="F403" i="3" s="1"/>
  <c r="J288" i="3"/>
  <c r="J403" i="3" s="1"/>
  <c r="N288" i="3"/>
  <c r="N403" i="3" s="1"/>
  <c r="G315" i="3"/>
  <c r="K315" i="3"/>
  <c r="O315" i="3"/>
  <c r="I288" i="3"/>
  <c r="F305" i="3"/>
  <c r="F402" i="3" s="1"/>
  <c r="E315" i="3"/>
  <c r="I315" i="3"/>
  <c r="M315" i="3"/>
  <c r="M403" i="1" l="1"/>
  <c r="N402" i="1"/>
  <c r="N403" i="1"/>
  <c r="Q225" i="1"/>
  <c r="M402" i="1"/>
  <c r="P403" i="1"/>
  <c r="O402" i="1"/>
  <c r="L403" i="1"/>
  <c r="P402" i="1"/>
  <c r="K403" i="1"/>
  <c r="K402" i="1"/>
  <c r="E402" i="1"/>
  <c r="J403" i="1"/>
  <c r="I403" i="1"/>
  <c r="H403" i="1"/>
  <c r="L402" i="1"/>
  <c r="G403" i="1"/>
  <c r="I402" i="3"/>
  <c r="O403" i="3"/>
  <c r="E402" i="3"/>
  <c r="O403" i="1"/>
  <c r="M402" i="3"/>
  <c r="I402" i="1"/>
</calcChain>
</file>

<file path=xl/sharedStrings.xml><?xml version="1.0" encoding="utf-8"?>
<sst xmlns="http://schemas.openxmlformats.org/spreadsheetml/2006/main" count="1763" uniqueCount="246">
  <si>
    <t>Прием пищи</t>
  </si>
  <si>
    <t>№ рецептуры*</t>
  </si>
  <si>
    <t>Наименование блюда</t>
  </si>
  <si>
    <t>Масса порции, г</t>
  </si>
  <si>
    <t>Пищевая ценность, г</t>
  </si>
  <si>
    <t>Энергетическая ценность, ккал</t>
  </si>
  <si>
    <t>Витамины</t>
  </si>
  <si>
    <t>Минеральные вещества,мг/ сут</t>
  </si>
  <si>
    <t>белок</t>
  </si>
  <si>
    <t>жир</t>
  </si>
  <si>
    <t>углеводы</t>
  </si>
  <si>
    <r>
      <rPr>
        <b/>
        <sz val="10"/>
        <rFont val="Times New Roman"/>
        <family val="1"/>
        <charset val="204"/>
      </rPr>
      <t>А,</t>
    </r>
    <r>
      <rPr>
        <sz val="10"/>
        <rFont val="Times New Roman"/>
        <family val="1"/>
        <charset val="204"/>
      </rPr>
      <t>рет.экв/сут</t>
    </r>
  </si>
  <si>
    <r>
      <rPr>
        <b/>
        <sz val="10"/>
        <rFont val="Times New Roman"/>
        <family val="1"/>
        <charset val="204"/>
      </rPr>
      <t>В1,</t>
    </r>
    <r>
      <rPr>
        <sz val="10"/>
        <rFont val="Times New Roman"/>
        <family val="1"/>
        <charset val="204"/>
      </rPr>
      <t>мг/сут</t>
    </r>
  </si>
  <si>
    <r>
      <rPr>
        <b/>
        <sz val="10"/>
        <rFont val="Times New Roman"/>
        <family val="1"/>
        <charset val="204"/>
      </rPr>
      <t>В2,</t>
    </r>
    <r>
      <rPr>
        <sz val="10"/>
        <rFont val="Times New Roman"/>
        <family val="1"/>
        <charset val="204"/>
      </rPr>
      <t>мг/сут</t>
    </r>
  </si>
  <si>
    <r>
      <rPr>
        <b/>
        <sz val="10"/>
        <rFont val="Times New Roman"/>
        <family val="1"/>
        <charset val="204"/>
      </rPr>
      <t>С,</t>
    </r>
    <r>
      <rPr>
        <sz val="10"/>
        <rFont val="Times New Roman"/>
        <family val="1"/>
        <charset val="204"/>
      </rPr>
      <t>мг/сут</t>
    </r>
  </si>
  <si>
    <t>Кальций</t>
  </si>
  <si>
    <t>Магний</t>
  </si>
  <si>
    <t>Фосфор</t>
  </si>
  <si>
    <t>Железо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</si>
  <si>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1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 1                                                                     </t>
    </r>
  </si>
  <si>
    <t xml:space="preserve">Завтрак (25% от суточной потребности потребления пищевых веществ) </t>
  </si>
  <si>
    <t>11**</t>
  </si>
  <si>
    <t>Сыр порциями</t>
  </si>
  <si>
    <t>10**</t>
  </si>
  <si>
    <t xml:space="preserve">Масло сливочное </t>
  </si>
  <si>
    <t>143**</t>
  </si>
  <si>
    <t xml:space="preserve"> Яйцо отварное </t>
  </si>
  <si>
    <t>116**</t>
  </si>
  <si>
    <t>Каша вязкая молочная пшенная</t>
  </si>
  <si>
    <t>231**</t>
  </si>
  <si>
    <t>Яблоки свежие</t>
  </si>
  <si>
    <t>ГП</t>
  </si>
  <si>
    <t>Хлеб ржано-пшеничный</t>
  </si>
  <si>
    <t xml:space="preserve"> Хлеб пшеничный</t>
  </si>
  <si>
    <t>264**</t>
  </si>
  <si>
    <t>Кофейный напиток с молоком</t>
  </si>
  <si>
    <t>всего (норма — не менее 550г):</t>
  </si>
  <si>
    <t xml:space="preserve">ИТОГО  ЗАВТРАК </t>
  </si>
  <si>
    <t>Обед( 35% от суточной потребности потребления пищевых веществ</t>
  </si>
  <si>
    <t xml:space="preserve">18** </t>
  </si>
  <si>
    <t>Салат из свежих помидоров с репчатым луком</t>
  </si>
  <si>
    <t>66**</t>
  </si>
  <si>
    <t>Щи из свежей капусты с картофелем</t>
  </si>
  <si>
    <t>184**</t>
  </si>
  <si>
    <t>Котлеты домашние</t>
  </si>
  <si>
    <t>208**</t>
  </si>
  <si>
    <t>Картофель отварной</t>
  </si>
  <si>
    <t>270**</t>
  </si>
  <si>
    <t xml:space="preserve"> Напиток из плодов шиповника</t>
  </si>
  <si>
    <t>всего (норма — не менее 700г):</t>
  </si>
  <si>
    <t>всего(норма -не менее 800г)</t>
  </si>
  <si>
    <r>
      <rPr>
        <b/>
        <sz val="10"/>
        <color rgb="FF000000"/>
        <rFont val="Times New Roman"/>
        <family val="1"/>
        <charset val="204"/>
      </rPr>
      <t>ИТОГО  ОБЕД</t>
    </r>
    <r>
      <rPr>
        <b/>
        <sz val="12"/>
        <color rgb="FF000000"/>
        <rFont val="Times New Roman"/>
        <family val="1"/>
        <charset val="204"/>
      </rPr>
      <t xml:space="preserve">  </t>
    </r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</si>
  <si>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1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 2                                                                    </t>
    </r>
  </si>
  <si>
    <t>Икра кабачковая</t>
  </si>
  <si>
    <t xml:space="preserve">ТТК №5 </t>
  </si>
  <si>
    <t>Шницель рыбный натуральный из филе минтая</t>
  </si>
  <si>
    <t>303*</t>
  </si>
  <si>
    <t xml:space="preserve"> Каша вязкая рисовая</t>
  </si>
  <si>
    <t>232**</t>
  </si>
  <si>
    <t>Черешня свежая</t>
  </si>
  <si>
    <t>Сок яблочный</t>
  </si>
  <si>
    <t>22**</t>
  </si>
  <si>
    <t>Салат из сырых овощей (капуста , помидоры, огурцы)</t>
  </si>
  <si>
    <t>78**</t>
  </si>
  <si>
    <t>Суп картофельный с горохом</t>
  </si>
  <si>
    <t>175**</t>
  </si>
  <si>
    <t xml:space="preserve"> Гуляш из говядины 50/50</t>
  </si>
  <si>
    <t>207**</t>
  </si>
  <si>
    <t>Макароны отварные</t>
  </si>
  <si>
    <t>241**</t>
  </si>
  <si>
    <t>Компот из смеси сухофруктов</t>
  </si>
  <si>
    <t>Молоко кипяченое</t>
  </si>
  <si>
    <r>
      <rPr>
        <b/>
        <sz val="10"/>
        <color rgb="FF000000"/>
        <rFont val="Times New Roman"/>
        <family val="1"/>
        <charset val="204"/>
      </rPr>
      <t>ИТОГО  ОБЕД</t>
    </r>
    <r>
      <rPr>
        <b/>
        <sz val="12"/>
        <color rgb="FF000000"/>
        <rFont val="Times New Roman"/>
        <family val="1"/>
        <charset val="204"/>
      </rPr>
      <t xml:space="preserve"> </t>
    </r>
  </si>
  <si>
    <r>
      <rPr>
        <sz val="14"/>
        <color rgb="FF000000"/>
        <rFont val="Times New Roman"/>
        <family val="1"/>
        <charset val="204"/>
      </rPr>
      <t xml:space="preserve">НЕДЕЛЯ: </t>
    </r>
    <r>
      <rPr>
        <b/>
        <sz val="14"/>
        <color rgb="FF000000"/>
        <rFont val="Times New Roman"/>
        <family val="1"/>
        <charset val="204"/>
      </rPr>
      <t xml:space="preserve"> 1 // </t>
    </r>
    <r>
      <rPr>
        <sz val="14"/>
        <color rgb="FF000000"/>
        <rFont val="Times New Roman"/>
        <family val="1"/>
        <charset val="204"/>
      </rPr>
      <t>ДЕНЬ:</t>
    </r>
    <r>
      <rPr>
        <b/>
        <sz val="14"/>
        <color rgb="FF000000"/>
        <rFont val="Times New Roman"/>
        <family val="1"/>
        <charset val="204"/>
      </rPr>
      <t xml:space="preserve">  3                                                                </t>
    </r>
  </si>
  <si>
    <t>23**</t>
  </si>
  <si>
    <t>Салат из редиса с огурцами и яйцом</t>
  </si>
  <si>
    <t>189**</t>
  </si>
  <si>
    <t>Фрикадельки из говядины  в соусе  45/45</t>
  </si>
  <si>
    <t>216**</t>
  </si>
  <si>
    <t xml:space="preserve"> Капуста тушенная свежая</t>
  </si>
  <si>
    <t>262**</t>
  </si>
  <si>
    <t xml:space="preserve">Чай с лимоном  </t>
  </si>
  <si>
    <t>всего (норма — не менее 500г):</t>
  </si>
  <si>
    <t>54**</t>
  </si>
  <si>
    <t>Помидоры  свежие</t>
  </si>
  <si>
    <t>79**</t>
  </si>
  <si>
    <t>Суп картофельный с макаронными изделиями</t>
  </si>
  <si>
    <t>158**</t>
  </si>
  <si>
    <t>Сайда , тушенная в томате с овощами 45/45</t>
  </si>
  <si>
    <t>210**</t>
  </si>
  <si>
    <t>Пюре картофельное</t>
  </si>
  <si>
    <t>268**</t>
  </si>
  <si>
    <t>Кефир</t>
  </si>
  <si>
    <t>236**</t>
  </si>
  <si>
    <t>Компот из свежих яблок</t>
  </si>
  <si>
    <t>всего (норма — не менее 800г):</t>
  </si>
  <si>
    <r>
      <rPr>
        <sz val="14"/>
        <color rgb="FF000000"/>
        <rFont val="Times New Roman"/>
        <family val="1"/>
        <charset val="204"/>
      </rPr>
      <t>НЕДЕЛЯ:</t>
    </r>
    <r>
      <rPr>
        <b/>
        <sz val="14"/>
        <color rgb="FF000000"/>
        <rFont val="Times New Roman"/>
        <family val="1"/>
        <charset val="204"/>
      </rPr>
      <t xml:space="preserve">  1 // </t>
    </r>
    <r>
      <rPr>
        <sz val="14"/>
        <color rgb="FF000000"/>
        <rFont val="Times New Roman"/>
        <family val="1"/>
        <charset val="204"/>
      </rPr>
      <t>ДЕНЬ:</t>
    </r>
    <r>
      <rPr>
        <b/>
        <sz val="14"/>
        <color rgb="FF000000"/>
        <rFont val="Times New Roman"/>
        <family val="1"/>
        <charset val="204"/>
      </rPr>
      <t xml:space="preserve">  4                                                         </t>
    </r>
  </si>
  <si>
    <t>144**</t>
  </si>
  <si>
    <t>Омлет натуральный</t>
  </si>
  <si>
    <t xml:space="preserve">всего(норма -не менее 550г): </t>
  </si>
  <si>
    <t xml:space="preserve">ИТОГО  ЗАВТРАК  </t>
  </si>
  <si>
    <t>Огурцы свежие</t>
  </si>
  <si>
    <t>75**</t>
  </si>
  <si>
    <t>Суп из овощей</t>
  </si>
  <si>
    <t>199**</t>
  </si>
  <si>
    <t>Плов из курицы</t>
  </si>
  <si>
    <t>всего(норма -не менее  800г):</t>
  </si>
  <si>
    <r>
      <rPr>
        <sz val="14"/>
        <color rgb="FF000000"/>
        <rFont val="Times New Roman"/>
        <family val="1"/>
        <charset val="204"/>
      </rPr>
      <t>НЕДЕЛЯ:</t>
    </r>
    <r>
      <rPr>
        <b/>
        <sz val="14"/>
        <color rgb="FF000000"/>
        <rFont val="Times New Roman"/>
        <family val="1"/>
        <charset val="204"/>
      </rPr>
      <t xml:space="preserve">  1 // </t>
    </r>
    <r>
      <rPr>
        <sz val="14"/>
        <color rgb="FF000000"/>
        <rFont val="Times New Roman"/>
        <family val="1"/>
        <charset val="204"/>
      </rPr>
      <t>ДЕНЬ:</t>
    </r>
    <r>
      <rPr>
        <b/>
        <sz val="14"/>
        <color rgb="FF000000"/>
        <rFont val="Times New Roman"/>
        <family val="1"/>
        <charset val="204"/>
      </rPr>
      <t xml:space="preserve">  5                                                             </t>
    </r>
  </si>
  <si>
    <t>57**</t>
  </si>
  <si>
    <t>Икра овощная ( кабачки, баклажаны)</t>
  </si>
  <si>
    <t>ТТК№26</t>
  </si>
  <si>
    <t xml:space="preserve"> Котлеты из куриного филе </t>
  </si>
  <si>
    <t>Каша вязкая гречневая</t>
  </si>
  <si>
    <t>Клубника с сахаром 100/5</t>
  </si>
  <si>
    <t>261**</t>
  </si>
  <si>
    <t xml:space="preserve">Чай с сахаром </t>
  </si>
  <si>
    <t>61**</t>
  </si>
  <si>
    <t>Борщ со сметаной 200/8</t>
  </si>
  <si>
    <t xml:space="preserve">ттк №1 </t>
  </si>
  <si>
    <t>Сайда, запеченная под молочным соусом</t>
  </si>
  <si>
    <t>всего(норма -не менее 800г):</t>
  </si>
  <si>
    <r>
      <rPr>
        <b/>
        <sz val="10"/>
        <rFont val="Times New Roman"/>
        <family val="1"/>
        <charset val="204"/>
      </rPr>
      <t>ИТОГО  ОБЕД</t>
    </r>
    <r>
      <rPr>
        <b/>
        <sz val="12"/>
        <rFont val="Times New Roman"/>
        <family val="1"/>
        <charset val="204"/>
      </rPr>
      <t xml:space="preserve"> </t>
    </r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</si>
  <si>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6                                                           </t>
    </r>
  </si>
  <si>
    <t>139**</t>
  </si>
  <si>
    <t>Макароны отварные с овощами</t>
  </si>
  <si>
    <t>72**</t>
  </si>
  <si>
    <t xml:space="preserve">Рассольник ленинградский </t>
  </si>
  <si>
    <t>ттк № 2</t>
  </si>
  <si>
    <t>Жаркое по -домашнему</t>
  </si>
  <si>
    <t>Снежок  (в индивидуальной упаковке промышленного производства)</t>
  </si>
  <si>
    <t>ИТОГО  ОБЕД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</si>
  <si>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ДЕНЬ:7</t>
    </r>
    <r>
      <rPr>
        <b/>
        <sz val="14"/>
        <rFont val="Times New Roman"/>
        <family val="1"/>
        <charset val="204"/>
      </rPr>
      <t xml:space="preserve">                                                     </t>
    </r>
  </si>
  <si>
    <t>172**</t>
  </si>
  <si>
    <t>Печень по-строгановски50/50</t>
  </si>
  <si>
    <t>ттк №50</t>
  </si>
  <si>
    <t xml:space="preserve"> Чай с шиповником</t>
  </si>
  <si>
    <t>Груши свежие</t>
  </si>
  <si>
    <t xml:space="preserve"> Рис отварной с овощами</t>
  </si>
  <si>
    <r>
      <rPr>
        <b/>
        <sz val="10"/>
        <rFont val="Times New Roman"/>
        <family val="1"/>
        <charset val="204"/>
      </rPr>
      <t>ИТОГО  ОБЕД</t>
    </r>
    <r>
      <rPr>
        <b/>
        <sz val="12"/>
        <rFont val="Times New Roman"/>
        <family val="1"/>
        <charset val="204"/>
      </rPr>
      <t xml:space="preserve">  </t>
    </r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</si>
  <si>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8                                                        </t>
    </r>
  </si>
  <si>
    <t>18**</t>
  </si>
  <si>
    <t>Салат из свежих помидоров</t>
  </si>
  <si>
    <t>266**</t>
  </si>
  <si>
    <t>Какао с молоком</t>
  </si>
  <si>
    <t>всего (норма- не менее 550г)</t>
  </si>
  <si>
    <t>84**</t>
  </si>
  <si>
    <t>Борщ с фасолью и картофелем</t>
  </si>
  <si>
    <t>260*</t>
  </si>
  <si>
    <t xml:space="preserve"> Гуляш из свинины  50/50</t>
  </si>
  <si>
    <t>Каша вязкая  перловая</t>
  </si>
  <si>
    <t>54-6хн</t>
  </si>
  <si>
    <t>Компот из вишни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</si>
  <si>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9                                                                        </t>
    </r>
  </si>
  <si>
    <t>56**</t>
  </si>
  <si>
    <t>Персики свежие</t>
  </si>
  <si>
    <t>Чай с сахаром</t>
  </si>
  <si>
    <t xml:space="preserve">                                                    всего (норма — не менее 550г):</t>
  </si>
  <si>
    <t>193**</t>
  </si>
  <si>
    <t>Запеканка картофельная с печенью говяжьей, с маслом</t>
  </si>
  <si>
    <t xml:space="preserve"> Пряники</t>
  </si>
  <si>
    <t>242**</t>
  </si>
  <si>
    <t>Кисель из чёрной смородины</t>
  </si>
  <si>
    <t xml:space="preserve">ИТОГО ОБЕД 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</si>
  <si>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 10                                                                 </t>
    </r>
  </si>
  <si>
    <t>ттк №3</t>
  </si>
  <si>
    <t xml:space="preserve"> Запеканка из творога со сгущенкой 180/20</t>
  </si>
  <si>
    <t>Обед( 35% от суточной потребности потребления пищевых веществ)</t>
  </si>
  <si>
    <t>ТТК№60</t>
  </si>
  <si>
    <t>Яйцо  отварное с икрой кабачковой 40/60</t>
  </si>
  <si>
    <t>188**</t>
  </si>
  <si>
    <t xml:space="preserve">Тефтели мясо-крупяные 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</si>
  <si>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3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11                                                                    </t>
    </r>
  </si>
  <si>
    <t>102**</t>
  </si>
  <si>
    <t>Рагу из овощей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</si>
  <si>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3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12                                                                 </t>
    </r>
  </si>
  <si>
    <t>Сайда , тушенная в томате с овощами</t>
  </si>
  <si>
    <t>338*</t>
  </si>
  <si>
    <t>Апельсины свежие</t>
  </si>
  <si>
    <t>Салат из сырых овощей</t>
  </si>
  <si>
    <t>всего(норма -не менее800г)</t>
  </si>
  <si>
    <r>
      <rPr>
        <sz val="14"/>
        <color rgb="FF000000"/>
        <rFont val="Times New Roman"/>
        <family val="1"/>
        <charset val="204"/>
      </rPr>
      <t>НЕДЕЛЯ: 3</t>
    </r>
    <r>
      <rPr>
        <b/>
        <sz val="14"/>
        <color rgb="FF000000"/>
        <rFont val="Times New Roman"/>
        <family val="1"/>
        <charset val="204"/>
      </rPr>
      <t xml:space="preserve"> // </t>
    </r>
    <r>
      <rPr>
        <sz val="14"/>
        <color rgb="FF000000"/>
        <rFont val="Times New Roman"/>
        <family val="1"/>
        <charset val="204"/>
      </rPr>
      <t>ДЕНЬ:</t>
    </r>
    <r>
      <rPr>
        <b/>
        <sz val="14"/>
        <color rgb="FF000000"/>
        <rFont val="Times New Roman"/>
        <family val="1"/>
        <charset val="204"/>
      </rPr>
      <t xml:space="preserve"> 13                                                             </t>
    </r>
  </si>
  <si>
    <t>177**</t>
  </si>
  <si>
    <t>Сердце в соусе 45/45</t>
  </si>
  <si>
    <t>Каша пшеничная вязкая</t>
  </si>
  <si>
    <t>292**</t>
  </si>
  <si>
    <t>Булочка сдобная</t>
  </si>
  <si>
    <t>Йогурт 2,5 % жирности</t>
  </si>
  <si>
    <r>
      <rPr>
        <sz val="14"/>
        <color rgb="FF000000"/>
        <rFont val="Times New Roman"/>
        <family val="1"/>
        <charset val="204"/>
      </rPr>
      <t>НЕДЕЛЯ:</t>
    </r>
    <r>
      <rPr>
        <b/>
        <sz val="14"/>
        <color rgb="FF000000"/>
        <rFont val="Times New Roman"/>
        <family val="1"/>
        <charset val="204"/>
      </rPr>
      <t xml:space="preserve"> 3 // </t>
    </r>
    <r>
      <rPr>
        <sz val="14"/>
        <color rgb="FF000000"/>
        <rFont val="Times New Roman"/>
        <family val="1"/>
        <charset val="204"/>
      </rPr>
      <t>ДЕНЬ:</t>
    </r>
    <r>
      <rPr>
        <b/>
        <sz val="14"/>
        <color rgb="FF000000"/>
        <rFont val="Times New Roman"/>
        <family val="1"/>
        <charset val="204"/>
      </rPr>
      <t xml:space="preserve">  14                                                         </t>
    </r>
  </si>
  <si>
    <t>117**</t>
  </si>
  <si>
    <t xml:space="preserve">Каша вязкая молочная из хлопьев овсяных «Геркулес» </t>
  </si>
  <si>
    <t>Молоко 0,2  3,2% (в индивидуальной упаковке)</t>
  </si>
  <si>
    <r>
      <rPr>
        <sz val="14"/>
        <color rgb="FF000000"/>
        <rFont val="Times New Roman"/>
        <family val="1"/>
        <charset val="204"/>
      </rPr>
      <t>НЕДЕЛЯ:</t>
    </r>
    <r>
      <rPr>
        <b/>
        <sz val="14"/>
        <color rgb="FF000000"/>
        <rFont val="Times New Roman"/>
        <family val="1"/>
        <charset val="204"/>
      </rPr>
      <t xml:space="preserve"> 3 // </t>
    </r>
    <r>
      <rPr>
        <sz val="14"/>
        <color rgb="FF000000"/>
        <rFont val="Times New Roman"/>
        <family val="1"/>
        <charset val="204"/>
      </rPr>
      <t>ДЕНЬ:</t>
    </r>
    <r>
      <rPr>
        <b/>
        <sz val="14"/>
        <color rgb="FF000000"/>
        <rFont val="Times New Roman"/>
        <family val="1"/>
        <charset val="204"/>
      </rPr>
      <t xml:space="preserve">  15                                                             </t>
    </r>
  </si>
  <si>
    <t>Б</t>
  </si>
  <si>
    <t>Ж</t>
  </si>
  <si>
    <t>У</t>
  </si>
  <si>
    <t>ККАл</t>
  </si>
  <si>
    <t>А</t>
  </si>
  <si>
    <t>В1</t>
  </si>
  <si>
    <t>В2</t>
  </si>
  <si>
    <t>С</t>
  </si>
  <si>
    <t>Желез</t>
  </si>
  <si>
    <t>завтрак</t>
  </si>
  <si>
    <t>обед</t>
  </si>
  <si>
    <t xml:space="preserve">СЕЗОН: ВЕСНА                  ВОЗРАСТНАЯ КАТЕГОРИЯ  7-11 лет                       ЗАВТРАК               </t>
  </si>
  <si>
    <t>Потребность в пищевых веществах, энергии, витаминах и минеральных веществах (суточная) по                                    СанПиН 2.3/2.4.3590-20</t>
  </si>
  <si>
    <r>
      <rPr>
        <b/>
        <sz val="10"/>
        <rFont val="Times New Roman"/>
        <family val="1"/>
        <charset val="204"/>
      </rPr>
      <t>Минеральные вещества,</t>
    </r>
    <r>
      <rPr>
        <b/>
        <sz val="8"/>
        <rFont val="Times New Roman"/>
        <family val="1"/>
        <charset val="204"/>
      </rPr>
      <t>мг/ сут</t>
    </r>
  </si>
  <si>
    <r>
      <rPr>
        <b/>
        <sz val="10"/>
        <rFont val="Times New Roman"/>
        <family val="1"/>
        <charset val="204"/>
      </rPr>
      <t>В1,</t>
    </r>
    <r>
      <rPr>
        <sz val="8"/>
        <rFont val="Times New Roman"/>
        <family val="1"/>
        <charset val="204"/>
      </rPr>
      <t>мг/сут</t>
    </r>
  </si>
  <si>
    <r>
      <rPr>
        <b/>
        <sz val="10"/>
        <rFont val="Times New Roman"/>
        <family val="1"/>
        <charset val="204"/>
      </rPr>
      <t>В2,</t>
    </r>
    <r>
      <rPr>
        <sz val="8"/>
        <rFont val="Times New Roman"/>
        <family val="1"/>
        <charset val="204"/>
      </rPr>
      <t>мг/сут</t>
    </r>
  </si>
  <si>
    <r>
      <rPr>
        <b/>
        <sz val="10"/>
        <rFont val="Times New Roman"/>
        <family val="1"/>
        <charset val="204"/>
      </rPr>
      <t>С,</t>
    </r>
    <r>
      <rPr>
        <sz val="8"/>
        <rFont val="Times New Roman"/>
        <family val="1"/>
        <charset val="204"/>
      </rPr>
      <t>мг/сут</t>
    </r>
  </si>
  <si>
    <t>Потребностьв пищевых веществах, энергии, витаминах и минеральных веществах (завтрак — 25% от суточной нормы)по СанПиН 2.3/2.4.3590-20</t>
  </si>
  <si>
    <r>
      <rPr>
        <b/>
        <i/>
        <sz val="9"/>
        <rFont val="Times New Roman"/>
        <family val="1"/>
        <charset val="204"/>
      </rPr>
      <t>Итого завтрак</t>
    </r>
    <r>
      <rPr>
        <sz val="9"/>
        <rFont val="Times New Roman"/>
        <family val="1"/>
        <charset val="204"/>
      </rPr>
      <t>(25% от суточной потребности потребления пищевых веществ)—</t>
    </r>
    <r>
      <rPr>
        <b/>
        <sz val="9"/>
        <rFont val="Times New Roman"/>
        <family val="1"/>
        <charset val="204"/>
      </rPr>
      <t>среднее значение за 15 дней</t>
    </r>
  </si>
  <si>
    <t xml:space="preserve">СЕЗОН: ВЕСНА                  ВОЗРАСТНАЯ КАТЕГОРИЯ  7-11 лет                       ОБЕД                 </t>
  </si>
  <si>
    <t>Потребностьв пищевых веществах, энергии, витаминах и минеральных веществах (обед — 35% от суточной нормы)по СанПиН 2.3/2.4.3590-20</t>
  </si>
  <si>
    <r>
      <rPr>
        <b/>
        <i/>
        <sz val="9"/>
        <rFont val="Times New Roman"/>
        <family val="1"/>
        <charset val="204"/>
      </rPr>
      <t>Итого обед</t>
    </r>
    <r>
      <rPr>
        <sz val="9"/>
        <rFont val="Times New Roman"/>
        <family val="1"/>
        <charset val="204"/>
      </rPr>
      <t>(35% от суточной потребности потребления пищевых веществ)—</t>
    </r>
    <r>
      <rPr>
        <b/>
        <sz val="9"/>
        <rFont val="Times New Roman"/>
        <family val="1"/>
        <charset val="204"/>
      </rPr>
      <t>среднее значение за 15 дней</t>
    </r>
  </si>
  <si>
    <t>СОГЛАСОВАНО:</t>
  </si>
  <si>
    <t xml:space="preserve">     УТВЕРЖДАЮ:</t>
  </si>
  <si>
    <t>Образовательное учреждение:</t>
  </si>
  <si>
    <t xml:space="preserve">    Директор Автономной некоммерческой организации</t>
  </si>
  <si>
    <t>Ф.И.О.  Руководителя:</t>
  </si>
  <si>
    <t>«Комбинат социального питания»</t>
  </si>
  <si>
    <t>Подпись руководителя:</t>
  </si>
  <si>
    <t>_____________________   Н.С. Акопова</t>
  </si>
  <si>
    <t>МП</t>
  </si>
  <si>
    <t xml:space="preserve">                                               Примерное 15-ти дневное цикличное меню</t>
  </si>
  <si>
    <t>ЛЕТНЕГО ЛАГЕРЯ  дневного пребывания</t>
  </si>
  <si>
    <t>для организации питания учащихся возрастной категории 12 лет и старше</t>
  </si>
  <si>
    <t xml:space="preserve">  (завтрак, обед)</t>
  </si>
  <si>
    <r>
      <rPr>
        <b/>
        <sz val="8"/>
        <rFont val="Times New Roman"/>
        <family val="1"/>
        <charset val="1"/>
      </rPr>
      <t xml:space="preserve">Общеобразовательные учреждения: </t>
    </r>
    <r>
      <rPr>
        <sz val="8"/>
        <rFont val="Times New Roman"/>
        <family val="1"/>
        <charset val="1"/>
      </rPr>
      <t xml:space="preserve"> МБОУ гимназия №1, МБОУ СОШ № 2, МБОУ СОШ № 3, МБОУ СОШ № 4,МАОУ СОШ №5, МБОУ СОШ № 6 </t>
    </r>
  </si>
  <si>
    <t xml:space="preserve">МБОУ СОШ №8, МБОУ СОШ № 10, МАОУ СОШ № 11, МБОУ СОШ № 12, МБОУ СОШ № 14 </t>
  </si>
  <si>
    <t xml:space="preserve">МБОУ СОШ № 15,МБОУ ООШ №16,МБОУ ООШ №17, МБОУ СОШ № 18, МБОУ СОШ № 19, МБОУ СОШ № 20, МБОУ ООШ № 22 </t>
  </si>
  <si>
    <t xml:space="preserve">МБОУ ООШ №23,МБОУ СОШ №24, МБОУ СОШ №25, МБОУ ООШ № 26, МБОУ ООШ № 28, МБОУ СОШ № 29 </t>
  </si>
  <si>
    <t xml:space="preserve">МБОУ СОШ №30, МБОУ СОШ №31, МБОУ ООШ № 32, МБОУ СОШ № 33, МБОУ СОШ № 34 </t>
  </si>
  <si>
    <t>МАОУ СОШ №35, МБОУ СОШ №36,МБОУ СОШ № 37, МБОУ ООШ № 38, МБОУ ООШ №39,МБОУ ДО СЮТ г.ТУАПСЕ, МБОУ ДО ЭБЦ г.ТУАПСЕ, МБОУ ДО ЦРТ ДиЮ г.ТУАПСЕ</t>
  </si>
  <si>
    <t xml:space="preserve">МО Туапсинский район </t>
  </si>
  <si>
    <t>всего(норма -не менее 700г)</t>
  </si>
  <si>
    <t xml:space="preserve">всего(норма -не менее 500г): </t>
  </si>
  <si>
    <t>всего(норма -не менее  700г):</t>
  </si>
  <si>
    <t>всего(норма -не менее 700г):</t>
  </si>
  <si>
    <t>Печень по-строгановски 45/45</t>
  </si>
  <si>
    <t>всего (норма- не менее 500г)</t>
  </si>
  <si>
    <t xml:space="preserve">                                                    всего (норма — не менее 500г):</t>
  </si>
  <si>
    <t xml:space="preserve"> Запеканка из творога со сгущенкой 150/15</t>
  </si>
  <si>
    <t>Яйцо  отварное с икрой кабачковой 20/40</t>
  </si>
  <si>
    <t>Тефтели мясо-крупяные45/45</t>
  </si>
  <si>
    <t>для организации питания учащихся возрастной категории 7-11 лет</t>
  </si>
  <si>
    <t>МАОУ СОШ №35, МБОУ СОШ №36,МБОУ СОШ № 37, МБОУ ООШ № 38, МБОУ ООШ №39,,МБОУ ДО СЮТ г.ТУАПСЕ, МБОУ ДО ЭБЦ г.ТУАПСЕ, МБОУ ДО ЦРТ ДиЮ г.ТУАПСЕ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</si>
</sst>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C9211E"/>
      <name val="Arial"/>
      <family val="2"/>
      <charset val="204"/>
    </font>
    <font>
      <b/>
      <i/>
      <sz val="12"/>
      <color rgb="FF000000"/>
      <name val="Times New Roman"/>
      <family val="1"/>
      <charset val="204"/>
    </font>
    <font>
      <sz val="10"/>
      <color rgb="FFC9211E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4"/>
      <color rgb="FF000000"/>
      <name val="Arial"/>
      <family val="2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2" borderId="0" xfId="0" applyFont="1" applyFill="1" applyAlignment="1" applyProtection="1">
      <alignment horizontal="justify"/>
    </xf>
    <xf numFmtId="0" fontId="1" fillId="2" borderId="0" xfId="0" applyFont="1" applyFill="1" applyAlignment="1" applyProtection="1"/>
    <xf numFmtId="0" fontId="1" fillId="0" borderId="0" xfId="0" applyFont="1" applyAlignment="1" applyProtection="1"/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justify" vertical="center" textRotation="90"/>
    </xf>
    <xf numFmtId="0" fontId="2" fillId="2" borderId="1" xfId="0" applyFont="1" applyFill="1" applyBorder="1" applyAlignment="1" applyProtection="1">
      <alignment horizontal="center" vertical="center" textRotation="90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textRotation="90" wrapText="1"/>
    </xf>
    <xf numFmtId="0" fontId="4" fillId="2" borderId="2" xfId="0" applyFont="1" applyFill="1" applyBorder="1" applyAlignment="1" applyProtection="1">
      <alignment horizontal="center" vertical="center" textRotation="90"/>
    </xf>
    <xf numFmtId="0" fontId="2" fillId="2" borderId="3" xfId="0" applyFont="1" applyFill="1" applyBorder="1" applyAlignment="1" applyProtection="1">
      <alignment horizontal="justify" vertical="center" textRotation="90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justify"/>
    </xf>
    <xf numFmtId="0" fontId="8" fillId="2" borderId="2" xfId="0" applyFont="1" applyFill="1" applyBorder="1" applyAlignment="1" applyProtection="1">
      <alignment horizontal="center"/>
    </xf>
    <xf numFmtId="2" fontId="8" fillId="2" borderId="2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wrapText="1"/>
    </xf>
    <xf numFmtId="0" fontId="8" fillId="2" borderId="4" xfId="0" applyFont="1" applyFill="1" applyBorder="1" applyAlignment="1" applyProtection="1">
      <alignment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2" borderId="1" xfId="0" applyFont="1" applyFill="1" applyBorder="1" applyAlignment="1" applyProtection="1">
      <alignment wrapText="1"/>
    </xf>
    <xf numFmtId="0" fontId="8" fillId="2" borderId="5" xfId="0" applyFont="1" applyFill="1" applyBorder="1" applyAlignment="1" applyProtection="1">
      <alignment wrapText="1"/>
    </xf>
    <xf numFmtId="2" fontId="8" fillId="2" borderId="1" xfId="0" applyNumberFormat="1" applyFont="1" applyFill="1" applyBorder="1" applyAlignment="1" applyProtection="1">
      <alignment wrapText="1"/>
    </xf>
    <xf numFmtId="0" fontId="8" fillId="2" borderId="4" xfId="0" applyFont="1" applyFill="1" applyBorder="1" applyAlignment="1" applyProtection="1">
      <alignment horizontal="justify"/>
    </xf>
    <xf numFmtId="2" fontId="8" fillId="2" borderId="1" xfId="0" applyNumberFormat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8" fillId="2" borderId="4" xfId="0" applyFont="1" applyFill="1" applyBorder="1" applyAlignment="1" applyProtection="1">
      <alignment horizontal="justify" vertical="center"/>
    </xf>
    <xf numFmtId="0" fontId="9" fillId="2" borderId="1" xfId="0" applyFont="1" applyFill="1" applyBorder="1" applyAlignment="1" applyProtection="1">
      <alignment horizontal="right"/>
    </xf>
    <xf numFmtId="0" fontId="10" fillId="2" borderId="1" xfId="0" applyFont="1" applyFill="1" applyBorder="1" applyAlignment="1" applyProtection="1">
      <alignment horizontal="center"/>
    </xf>
    <xf numFmtId="2" fontId="10" fillId="2" borderId="1" xfId="0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justify" vertical="center" textRotation="90" wrapText="1"/>
    </xf>
    <xf numFmtId="0" fontId="11" fillId="2" borderId="0" xfId="0" applyFont="1" applyFill="1" applyAlignment="1" applyProtection="1">
      <alignment horizontal="justify"/>
    </xf>
    <xf numFmtId="0" fontId="11" fillId="2" borderId="0" xfId="0" applyFont="1" applyFill="1" applyAlignment="1" applyProtection="1"/>
    <xf numFmtId="0" fontId="11" fillId="0" borderId="0" xfId="0" applyFont="1" applyAlignment="1" applyProtection="1"/>
    <xf numFmtId="0" fontId="8" fillId="2" borderId="4" xfId="0" applyFont="1" applyFill="1" applyBorder="1" applyAlignment="1" applyProtection="1">
      <alignment horizontal="justify" vertical="center" wrapText="1"/>
    </xf>
    <xf numFmtId="2" fontId="8" fillId="2" borderId="1" xfId="0" applyNumberFormat="1" applyFont="1" applyFill="1" applyBorder="1" applyAlignment="1" applyProtection="1">
      <alignment horizontal="center" wrapText="1"/>
    </xf>
    <xf numFmtId="2" fontId="8" fillId="2" borderId="1" xfId="0" applyNumberFormat="1" applyFont="1" applyFill="1" applyBorder="1" applyAlignment="1" applyProtection="1">
      <alignment horizontal="justify" wrapText="1"/>
    </xf>
    <xf numFmtId="0" fontId="8" fillId="2" borderId="1" xfId="0" applyFont="1" applyFill="1" applyBorder="1" applyAlignment="1" applyProtection="1">
      <alignment horizontal="justify" wrapText="1"/>
    </xf>
    <xf numFmtId="2" fontId="12" fillId="2" borderId="1" xfId="0" applyNumberFormat="1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justify"/>
    </xf>
    <xf numFmtId="0" fontId="1" fillId="2" borderId="1" xfId="0" applyFont="1" applyFill="1" applyBorder="1" applyAlignment="1" applyProtection="1"/>
    <xf numFmtId="0" fontId="1" fillId="0" borderId="1" xfId="0" applyFont="1" applyBorder="1" applyAlignment="1" applyProtection="1"/>
    <xf numFmtId="0" fontId="2" fillId="2" borderId="1" xfId="0" applyFont="1" applyFill="1" applyBorder="1" applyAlignment="1" applyProtection="1">
      <alignment horizontal="center" vertical="center" textRotation="90" wrapText="1"/>
    </xf>
    <xf numFmtId="2" fontId="8" fillId="2" borderId="2" xfId="0" applyNumberFormat="1" applyFont="1" applyFill="1" applyBorder="1" applyAlignment="1" applyProtection="1">
      <alignment horizontal="justify"/>
    </xf>
    <xf numFmtId="0" fontId="8" fillId="2" borderId="2" xfId="0" applyFont="1" applyFill="1" applyBorder="1" applyAlignment="1" applyProtection="1">
      <alignment horizontal="justify"/>
    </xf>
    <xf numFmtId="0" fontId="1" fillId="2" borderId="1" xfId="0" applyFont="1" applyFill="1" applyBorder="1" applyAlignment="1" applyProtection="1">
      <alignment horizontal="center"/>
    </xf>
    <xf numFmtId="2" fontId="8" fillId="2" borderId="1" xfId="0" applyNumberFormat="1" applyFont="1" applyFill="1" applyBorder="1" applyAlignment="1" applyProtection="1">
      <alignment horizontal="justify"/>
    </xf>
    <xf numFmtId="0" fontId="8" fillId="2" borderId="4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justify" vertical="center" textRotation="90"/>
    </xf>
    <xf numFmtId="0" fontId="8" fillId="2" borderId="6" xfId="0" applyFont="1" applyFill="1" applyBorder="1" applyAlignment="1" applyProtection="1"/>
    <xf numFmtId="2" fontId="13" fillId="2" borderId="2" xfId="0" applyNumberFormat="1" applyFont="1" applyFill="1" applyBorder="1" applyAlignment="1" applyProtection="1"/>
    <xf numFmtId="0" fontId="13" fillId="2" borderId="2" xfId="0" applyFont="1" applyFill="1" applyBorder="1" applyAlignment="1" applyProtection="1"/>
    <xf numFmtId="0" fontId="9" fillId="2" borderId="1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justify" vertical="center" textRotation="90" wrapText="1"/>
    </xf>
    <xf numFmtId="0" fontId="8" fillId="2" borderId="4" xfId="0" applyFont="1" applyFill="1" applyBorder="1" applyAlignment="1" applyProtection="1"/>
    <xf numFmtId="2" fontId="8" fillId="2" borderId="1" xfId="0" applyNumberFormat="1" applyFont="1" applyFill="1" applyBorder="1" applyAlignment="1" applyProtection="1"/>
    <xf numFmtId="0" fontId="8" fillId="2" borderId="1" xfId="0" applyFont="1" applyFill="1" applyBorder="1" applyAlignment="1" applyProtection="1">
      <alignment horizontal="right"/>
    </xf>
    <xf numFmtId="0" fontId="8" fillId="2" borderId="1" xfId="0" applyFont="1" applyFill="1" applyBorder="1" applyAlignment="1" applyProtection="1"/>
    <xf numFmtId="164" fontId="8" fillId="2" borderId="1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justify"/>
    </xf>
    <xf numFmtId="2" fontId="2" fillId="2" borderId="1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justify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9" fillId="2" borderId="1" xfId="0" applyFont="1" applyFill="1" applyBorder="1" applyAlignment="1" applyProtection="1">
      <alignment horizontal="center"/>
    </xf>
    <xf numFmtId="165" fontId="8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justify"/>
    </xf>
    <xf numFmtId="2" fontId="10" fillId="2" borderId="0" xfId="0" applyNumberFormat="1" applyFont="1" applyFill="1" applyAlignment="1" applyProtection="1">
      <alignment horizontal="justify"/>
    </xf>
    <xf numFmtId="0" fontId="10" fillId="2" borderId="0" xfId="0" applyFont="1" applyFill="1" applyAlignment="1" applyProtection="1">
      <alignment horizontal="justify"/>
    </xf>
    <xf numFmtId="0" fontId="3" fillId="2" borderId="1" xfId="0" applyFont="1" applyFill="1" applyBorder="1" applyAlignment="1" applyProtection="1">
      <alignment horizontal="justify"/>
    </xf>
    <xf numFmtId="2" fontId="10" fillId="2" borderId="1" xfId="0" applyNumberFormat="1" applyFont="1" applyFill="1" applyBorder="1" applyAlignment="1" applyProtection="1">
      <alignment horizontal="justify"/>
    </xf>
    <xf numFmtId="0" fontId="10" fillId="2" borderId="1" xfId="0" applyFont="1" applyFill="1" applyBorder="1" applyAlignment="1" applyProtection="1">
      <alignment horizontal="justify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20" fillId="2" borderId="10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 wrapText="1"/>
    </xf>
    <xf numFmtId="0" fontId="20" fillId="2" borderId="12" xfId="0" applyFont="1" applyFill="1" applyBorder="1" applyAlignment="1" applyProtection="1">
      <alignment horizontal="center" vertical="center" wrapText="1"/>
    </xf>
    <xf numFmtId="0" fontId="20" fillId="2" borderId="13" xfId="0" applyFont="1" applyFill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>
      <alignment horizontal="justify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justify" wrapText="1"/>
    </xf>
    <xf numFmtId="2" fontId="25" fillId="2" borderId="10" xfId="0" applyNumberFormat="1" applyFont="1" applyFill="1" applyBorder="1" applyAlignment="1" applyProtection="1">
      <alignment horizontal="center" vertical="center" wrapText="1"/>
    </xf>
    <xf numFmtId="2" fontId="25" fillId="2" borderId="11" xfId="0" applyNumberFormat="1" applyFont="1" applyFill="1" applyBorder="1" applyAlignment="1" applyProtection="1">
      <alignment horizontal="center" vertical="center" wrapText="1"/>
    </xf>
    <xf numFmtId="165" fontId="25" fillId="2" borderId="10" xfId="0" applyNumberFormat="1" applyFont="1" applyFill="1" applyBorder="1" applyAlignment="1" applyProtection="1">
      <alignment horizontal="center" vertical="center" wrapText="1"/>
    </xf>
    <xf numFmtId="0" fontId="25" fillId="2" borderId="12" xfId="0" applyFont="1" applyFill="1" applyBorder="1" applyAlignment="1" applyProtection="1">
      <alignment horizontal="center" vertical="center" wrapText="1"/>
    </xf>
    <xf numFmtId="1" fontId="25" fillId="2" borderId="10" xfId="0" applyNumberFormat="1" applyFont="1" applyFill="1" applyBorder="1" applyAlignment="1" applyProtection="1">
      <alignment horizontal="center" vertical="center" wrapText="1"/>
    </xf>
    <xf numFmtId="1" fontId="25" fillId="2" borderId="12" xfId="0" applyNumberFormat="1" applyFont="1" applyFill="1" applyBorder="1" applyAlignment="1" applyProtection="1">
      <alignment horizontal="center" vertical="center" wrapText="1"/>
    </xf>
    <xf numFmtId="165" fontId="25" fillId="2" borderId="15" xfId="0" applyNumberFormat="1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 wrapText="1"/>
    </xf>
    <xf numFmtId="0" fontId="22" fillId="2" borderId="12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Alignment="1" applyProtection="1"/>
    <xf numFmtId="0" fontId="0" fillId="2" borderId="0" xfId="0" applyFill="1" applyAlignment="1" applyProtection="1"/>
    <xf numFmtId="0" fontId="26" fillId="2" borderId="0" xfId="0" applyFont="1" applyFill="1" applyAlignment="1" applyProtection="1">
      <alignment horizontal="right"/>
    </xf>
    <xf numFmtId="0" fontId="26" fillId="2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justify"/>
    </xf>
    <xf numFmtId="0" fontId="1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8" fillId="2" borderId="0" xfId="0" applyFont="1" applyFill="1" applyBorder="1" applyAlignment="1" applyProtection="1">
      <alignment horizontal="justify" vertical="center"/>
    </xf>
    <xf numFmtId="0" fontId="33" fillId="2" borderId="0" xfId="0" applyFont="1" applyFill="1" applyAlignment="1" applyProtection="1">
      <alignment horizontal="justify"/>
    </xf>
    <xf numFmtId="14" fontId="33" fillId="2" borderId="0" xfId="0" applyNumberFormat="1" applyFont="1" applyFill="1" applyAlignment="1" applyProtection="1">
      <alignment horizontal="center"/>
    </xf>
    <xf numFmtId="165" fontId="8" fillId="2" borderId="1" xfId="0" applyNumberFormat="1" applyFont="1" applyFill="1" applyBorder="1" applyAlignment="1" applyProtection="1">
      <alignment horizontal="center"/>
    </xf>
    <xf numFmtId="0" fontId="34" fillId="2" borderId="10" xfId="0" applyFont="1" applyFill="1" applyBorder="1" applyAlignment="1" applyProtection="1">
      <alignment horizontal="center" vertical="center" wrapText="1"/>
    </xf>
    <xf numFmtId="0" fontId="34" fillId="2" borderId="11" xfId="0" applyFont="1" applyFill="1" applyBorder="1" applyAlignment="1" applyProtection="1">
      <alignment horizontal="center" vertical="center" wrapText="1"/>
    </xf>
    <xf numFmtId="0" fontId="34" fillId="2" borderId="12" xfId="0" applyFont="1" applyFill="1" applyBorder="1" applyAlignment="1" applyProtection="1">
      <alignment horizontal="center" vertical="center" wrapText="1"/>
    </xf>
    <xf numFmtId="0" fontId="34" fillId="2" borderId="13" xfId="0" applyFont="1" applyFill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28" fillId="2" borderId="0" xfId="0" applyFont="1" applyFill="1" applyBorder="1" applyAlignment="1" applyProtection="1">
      <alignment horizontal="justify" vertical="center"/>
    </xf>
    <xf numFmtId="0" fontId="28" fillId="2" borderId="0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justify"/>
    </xf>
    <xf numFmtId="0" fontId="30" fillId="2" borderId="0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right"/>
    </xf>
    <xf numFmtId="0" fontId="26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left"/>
    </xf>
    <xf numFmtId="0" fontId="27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justify"/>
    </xf>
    <xf numFmtId="0" fontId="3" fillId="2" borderId="0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justify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justify" vertical="center"/>
    </xf>
    <xf numFmtId="0" fontId="2" fillId="2" borderId="3" xfId="0" applyFont="1" applyFill="1" applyBorder="1" applyAlignment="1" applyProtection="1">
      <alignment horizontal="center" vertical="center" textRotation="90" wrapText="1"/>
    </xf>
    <xf numFmtId="0" fontId="3" fillId="2" borderId="1" xfId="0" applyFont="1" applyFill="1" applyBorder="1" applyAlignment="1" applyProtection="1">
      <alignment horizontal="justify" vertical="center"/>
    </xf>
    <xf numFmtId="0" fontId="9" fillId="2" borderId="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justify" vertical="center" textRotation="90" wrapText="1"/>
    </xf>
    <xf numFmtId="0" fontId="4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textRotation="90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textRotation="90" wrapText="1"/>
    </xf>
    <xf numFmtId="0" fontId="3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/>
    </xf>
    <xf numFmtId="0" fontId="3" fillId="2" borderId="3" xfId="0" applyFont="1" applyFill="1" applyBorder="1" applyAlignment="1" applyProtection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center" vertical="center" textRotation="90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justify" vertical="center" textRotation="9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textRotation="90" wrapText="1"/>
    </xf>
    <xf numFmtId="0" fontId="4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textRotation="90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/>
    </xf>
    <xf numFmtId="0" fontId="3" fillId="2" borderId="3" xfId="0" applyFont="1" applyFill="1" applyBorder="1" applyAlignment="1" applyProtection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RG456"/>
  <sheetViews>
    <sheetView showGridLines="0" view="pageBreakPreview" topLeftCell="C1" zoomScaleNormal="100" workbookViewId="0">
      <selection activeCell="ACS14" sqref="ACS14"/>
    </sheetView>
  </sheetViews>
  <sheetFormatPr defaultColWidth="8.7109375" defaultRowHeight="15" x14ac:dyDescent="0.25"/>
  <cols>
    <col min="1" max="1" width="12.7109375" style="1" customWidth="1"/>
    <col min="2" max="2" width="8.7109375" style="1"/>
    <col min="3" max="3" width="48.140625" style="1" customWidth="1"/>
    <col min="4" max="4" width="10.85546875" style="1" customWidth="1"/>
    <col min="5" max="5" width="18.5703125" style="1" customWidth="1"/>
    <col min="6" max="6" width="8" style="1" customWidth="1"/>
    <col min="7" max="7" width="9" style="1" customWidth="1"/>
    <col min="8" max="8" width="11.28515625" style="1" customWidth="1"/>
    <col min="9" max="9" width="9.42578125" style="1" customWidth="1"/>
    <col min="10" max="11" width="8.7109375" style="1"/>
    <col min="12" max="13" width="9.140625" style="1" customWidth="1"/>
    <col min="14" max="14" width="12.7109375" style="1" customWidth="1"/>
    <col min="15" max="15" width="10.28515625" style="1" customWidth="1"/>
    <col min="16" max="16" width="7" style="1" customWidth="1"/>
    <col min="17" max="54" width="8.7109375" style="1" hidden="1" customWidth="1"/>
    <col min="55" max="55" width="0.28515625" style="1" customWidth="1"/>
    <col min="56" max="769" width="0" style="1" hidden="1" customWidth="1"/>
    <col min="770" max="15590" width="8.7109375" style="1"/>
    <col min="15591" max="15941" width="11.5703125" style="2" customWidth="1"/>
    <col min="15942" max="16022" width="11.5703125" style="3" customWidth="1"/>
    <col min="16023" max="16384" width="11.5703125" style="4" customWidth="1"/>
  </cols>
  <sheetData>
    <row r="1" spans="1:67 15492:16023" s="5" customFormat="1" ht="12.75" customHeight="1" x14ac:dyDescent="0.25"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4"/>
    </row>
    <row r="2" spans="1:67 15492:16023" s="5" customFormat="1" ht="12.75" customHeight="1" x14ac:dyDescent="0.25"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4"/>
    </row>
    <row r="3" spans="1:67 15492:16023" ht="12.75" customHeight="1" x14ac:dyDescent="0.25">
      <c r="A3" s="151" t="s">
        <v>0</v>
      </c>
      <c r="B3" s="151" t="s">
        <v>1</v>
      </c>
      <c r="C3" s="148" t="s">
        <v>2</v>
      </c>
      <c r="D3" s="151" t="s">
        <v>3</v>
      </c>
      <c r="E3" s="152" t="s">
        <v>4</v>
      </c>
      <c r="F3" s="152"/>
      <c r="G3" s="152"/>
      <c r="H3" s="158" t="s">
        <v>5</v>
      </c>
      <c r="I3" s="152" t="s">
        <v>6</v>
      </c>
      <c r="J3" s="152"/>
      <c r="K3" s="152"/>
      <c r="L3" s="152"/>
      <c r="M3" s="152" t="s">
        <v>7</v>
      </c>
      <c r="N3" s="152"/>
      <c r="O3" s="152"/>
      <c r="P3" s="152"/>
    </row>
    <row r="4" spans="1:67 15492:16023" x14ac:dyDescent="0.25">
      <c r="A4" s="151"/>
      <c r="B4" s="151"/>
      <c r="C4" s="148"/>
      <c r="D4" s="151"/>
      <c r="E4" s="152"/>
      <c r="F4" s="152"/>
      <c r="G4" s="152"/>
      <c r="H4" s="158"/>
      <c r="I4" s="152"/>
      <c r="J4" s="152"/>
      <c r="K4" s="152"/>
      <c r="L4" s="152"/>
      <c r="M4" s="152"/>
      <c r="N4" s="152"/>
      <c r="O4" s="152"/>
      <c r="P4" s="152"/>
    </row>
    <row r="5" spans="1:67 15492:16023" ht="55.9" customHeight="1" x14ac:dyDescent="0.25">
      <c r="A5" s="151"/>
      <c r="B5" s="151"/>
      <c r="C5" s="148"/>
      <c r="D5" s="151"/>
      <c r="E5" s="6" t="s">
        <v>8</v>
      </c>
      <c r="F5" s="6" t="s">
        <v>9</v>
      </c>
      <c r="G5" s="6" t="s">
        <v>10</v>
      </c>
      <c r="H5" s="158"/>
      <c r="I5" s="9" t="s">
        <v>11</v>
      </c>
      <c r="J5" s="10" t="s">
        <v>12</v>
      </c>
      <c r="K5" s="10" t="s">
        <v>13</v>
      </c>
      <c r="L5" s="10" t="s">
        <v>14</v>
      </c>
      <c r="M5" s="6" t="s">
        <v>15</v>
      </c>
      <c r="N5" s="6" t="s">
        <v>16</v>
      </c>
      <c r="O5" s="6" t="s">
        <v>17</v>
      </c>
      <c r="P5" s="6" t="s">
        <v>18</v>
      </c>
    </row>
    <row r="6" spans="1:67 15492:16023" ht="18.75" x14ac:dyDescent="0.25">
      <c r="A6" s="155" t="s">
        <v>19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67 15492:16023" ht="15" customHeight="1" x14ac:dyDescent="0.25">
      <c r="A7" s="147" t="s">
        <v>20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67 15492:16023" x14ac:dyDescent="0.25">
      <c r="A8" s="147"/>
      <c r="B8" s="12" t="s">
        <v>21</v>
      </c>
      <c r="C8" s="13" t="s">
        <v>22</v>
      </c>
      <c r="D8" s="14">
        <v>15</v>
      </c>
      <c r="E8" s="15">
        <v>3.48</v>
      </c>
      <c r="F8" s="15">
        <v>4.43</v>
      </c>
      <c r="G8" s="15"/>
      <c r="H8" s="15">
        <v>54</v>
      </c>
      <c r="I8" s="15">
        <v>39</v>
      </c>
      <c r="J8" s="14">
        <v>5.0000000000000001E-3</v>
      </c>
      <c r="K8" s="14">
        <v>4.4999999999999998E-2</v>
      </c>
      <c r="L8" s="15">
        <v>0.11</v>
      </c>
      <c r="M8" s="15">
        <v>132</v>
      </c>
      <c r="N8" s="15">
        <v>5.25</v>
      </c>
      <c r="O8" s="15">
        <v>75</v>
      </c>
      <c r="P8" s="15">
        <v>0.15</v>
      </c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</row>
    <row r="9" spans="1:67 15492:16023" s="3" customFormat="1" x14ac:dyDescent="0.25">
      <c r="A9" s="147"/>
      <c r="B9" s="16" t="s">
        <v>23</v>
      </c>
      <c r="C9" s="17" t="s">
        <v>24</v>
      </c>
      <c r="D9" s="16">
        <v>10</v>
      </c>
      <c r="E9" s="18">
        <v>0.08</v>
      </c>
      <c r="F9" s="18">
        <v>7.25</v>
      </c>
      <c r="G9" s="18">
        <v>0.13</v>
      </c>
      <c r="H9" s="18">
        <v>66</v>
      </c>
      <c r="I9" s="18">
        <v>40</v>
      </c>
      <c r="J9" s="18"/>
      <c r="K9" s="18">
        <v>0.01</v>
      </c>
      <c r="L9" s="18"/>
      <c r="M9" s="18">
        <v>2.4</v>
      </c>
      <c r="N9" s="18"/>
      <c r="O9" s="18">
        <v>3</v>
      </c>
      <c r="P9" s="18">
        <v>0.02</v>
      </c>
      <c r="Q9" s="2"/>
      <c r="WRG9" s="4"/>
    </row>
    <row r="10" spans="1:67 15492:16023" s="3" customFormat="1" x14ac:dyDescent="0.25">
      <c r="A10" s="147"/>
      <c r="B10" s="19" t="s">
        <v>25</v>
      </c>
      <c r="C10" s="20" t="s">
        <v>26</v>
      </c>
      <c r="D10" s="18">
        <v>40</v>
      </c>
      <c r="E10" s="16">
        <v>5.0999999999999996</v>
      </c>
      <c r="F10" s="16">
        <v>4.5999999999999996</v>
      </c>
      <c r="G10" s="16">
        <v>0.3</v>
      </c>
      <c r="H10" s="16">
        <v>63</v>
      </c>
      <c r="I10" s="16">
        <v>100</v>
      </c>
      <c r="J10" s="16">
        <v>0.03</v>
      </c>
      <c r="K10" s="16">
        <v>0.18</v>
      </c>
      <c r="L10" s="16"/>
      <c r="M10" s="16">
        <v>22</v>
      </c>
      <c r="N10" s="16">
        <v>5</v>
      </c>
      <c r="O10" s="16">
        <v>77</v>
      </c>
      <c r="P10" s="16">
        <v>1</v>
      </c>
      <c r="Q10" s="21">
        <v>0.08</v>
      </c>
      <c r="R10" s="22">
        <v>7.25</v>
      </c>
      <c r="S10" s="21">
        <v>0.13</v>
      </c>
      <c r="T10" s="22">
        <v>66</v>
      </c>
      <c r="U10" s="23">
        <v>40</v>
      </c>
      <c r="V10" s="21"/>
      <c r="W10" s="21">
        <v>0.01</v>
      </c>
      <c r="X10" s="23"/>
      <c r="Y10" s="23">
        <v>2.4</v>
      </c>
      <c r="Z10" s="23">
        <v>3</v>
      </c>
      <c r="AA10" s="23"/>
      <c r="AB10" s="23">
        <v>0.02</v>
      </c>
      <c r="WRG10" s="4"/>
    </row>
    <row r="11" spans="1:67 15492:16023" x14ac:dyDescent="0.25">
      <c r="A11" s="147"/>
      <c r="B11" s="19" t="s">
        <v>27</v>
      </c>
      <c r="C11" s="24" t="s">
        <v>28</v>
      </c>
      <c r="D11" s="19">
        <v>200</v>
      </c>
      <c r="E11" s="25">
        <f t="shared" ref="E11:P11" si="0">BD11*200/150</f>
        <v>8.1199999999999992</v>
      </c>
      <c r="F11" s="25">
        <f t="shared" si="0"/>
        <v>9.3866666666666667</v>
      </c>
      <c r="G11" s="25">
        <f t="shared" si="0"/>
        <v>41.52</v>
      </c>
      <c r="H11" s="25">
        <f t="shared" si="0"/>
        <v>282</v>
      </c>
      <c r="I11" s="25">
        <f t="shared" si="0"/>
        <v>48.906666666666666</v>
      </c>
      <c r="J11" s="25">
        <f t="shared" si="0"/>
        <v>0.2</v>
      </c>
      <c r="K11" s="25">
        <f t="shared" si="0"/>
        <v>0.14666666666666667</v>
      </c>
      <c r="L11" s="25">
        <f t="shared" si="0"/>
        <v>0.54666666666666663</v>
      </c>
      <c r="M11" s="25">
        <f t="shared" si="0"/>
        <v>126.78666666666666</v>
      </c>
      <c r="N11" s="25">
        <f t="shared" si="0"/>
        <v>52.266666666666673</v>
      </c>
      <c r="O11" s="25">
        <f t="shared" si="0"/>
        <v>192.92</v>
      </c>
      <c r="P11" s="25">
        <f t="shared" si="0"/>
        <v>1.4</v>
      </c>
      <c r="Q11" s="25">
        <v>5</v>
      </c>
      <c r="R11" s="25">
        <v>5.8</v>
      </c>
      <c r="S11" s="25">
        <v>24.1</v>
      </c>
      <c r="T11" s="25">
        <v>168.9</v>
      </c>
      <c r="U11" s="25">
        <v>27.2</v>
      </c>
      <c r="V11" s="19">
        <v>7.0000000000000007E-2</v>
      </c>
      <c r="W11" s="19">
        <v>0.12</v>
      </c>
      <c r="X11" s="25">
        <v>0.53</v>
      </c>
      <c r="Y11" s="25">
        <v>116</v>
      </c>
      <c r="Z11" s="25">
        <v>27</v>
      </c>
      <c r="AA11" s="25">
        <v>124</v>
      </c>
      <c r="AB11" s="25">
        <v>0.53</v>
      </c>
      <c r="BD11" s="25">
        <v>6.09</v>
      </c>
      <c r="BE11" s="25">
        <v>7.04</v>
      </c>
      <c r="BF11" s="25">
        <v>31.14</v>
      </c>
      <c r="BG11" s="25">
        <v>211.5</v>
      </c>
      <c r="BH11" s="25">
        <v>36.68</v>
      </c>
      <c r="BI11" s="25">
        <v>0.15</v>
      </c>
      <c r="BJ11" s="25">
        <v>0.11</v>
      </c>
      <c r="BK11" s="25">
        <v>0.41</v>
      </c>
      <c r="BL11" s="25">
        <v>95.09</v>
      </c>
      <c r="BM11" s="25">
        <v>39.200000000000003</v>
      </c>
      <c r="BN11" s="25">
        <v>144.69</v>
      </c>
      <c r="BO11" s="25">
        <v>1.05</v>
      </c>
    </row>
    <row r="12" spans="1:67 15492:16023" x14ac:dyDescent="0.25">
      <c r="A12" s="147"/>
      <c r="B12" s="19" t="s">
        <v>29</v>
      </c>
      <c r="C12" s="24" t="s">
        <v>30</v>
      </c>
      <c r="D12" s="19">
        <v>150</v>
      </c>
      <c r="E12" s="25">
        <f t="shared" ref="E12:P12" si="1">BD12*150/100</f>
        <v>0.6</v>
      </c>
      <c r="F12" s="25">
        <f t="shared" si="1"/>
        <v>0.6</v>
      </c>
      <c r="G12" s="25">
        <f t="shared" si="1"/>
        <v>14.7</v>
      </c>
      <c r="H12" s="25">
        <f t="shared" si="1"/>
        <v>70.5</v>
      </c>
      <c r="I12" s="25">
        <f t="shared" si="1"/>
        <v>0</v>
      </c>
      <c r="J12" s="25">
        <f t="shared" si="1"/>
        <v>4.4999999999999998E-2</v>
      </c>
      <c r="K12" s="25">
        <f t="shared" si="1"/>
        <v>0.03</v>
      </c>
      <c r="L12" s="25">
        <f t="shared" si="1"/>
        <v>15</v>
      </c>
      <c r="M12" s="25">
        <f t="shared" si="1"/>
        <v>24</v>
      </c>
      <c r="N12" s="25">
        <f t="shared" si="1"/>
        <v>16.5</v>
      </c>
      <c r="O12" s="25">
        <f t="shared" si="1"/>
        <v>13.5</v>
      </c>
      <c r="P12" s="25">
        <f t="shared" si="1"/>
        <v>3.3</v>
      </c>
      <c r="BD12" s="25">
        <v>0.4</v>
      </c>
      <c r="BE12" s="25">
        <v>0.4</v>
      </c>
      <c r="BF12" s="25">
        <v>9.8000000000000007</v>
      </c>
      <c r="BG12" s="25">
        <v>47</v>
      </c>
      <c r="BH12" s="26"/>
      <c r="BI12" s="19">
        <v>0.03</v>
      </c>
      <c r="BJ12" s="19">
        <v>0.02</v>
      </c>
      <c r="BK12" s="25">
        <v>10</v>
      </c>
      <c r="BL12" s="25">
        <v>16</v>
      </c>
      <c r="BM12" s="25">
        <v>11</v>
      </c>
      <c r="BN12" s="25">
        <v>9</v>
      </c>
      <c r="BO12" s="25">
        <v>2.2000000000000002</v>
      </c>
    </row>
    <row r="13" spans="1:67 15492:16023" x14ac:dyDescent="0.25">
      <c r="A13" s="147"/>
      <c r="B13" s="19" t="s">
        <v>31</v>
      </c>
      <c r="C13" s="24" t="s">
        <v>32</v>
      </c>
      <c r="D13" s="19">
        <v>25</v>
      </c>
      <c r="E13" s="25">
        <f t="shared" ref="E13:P13" si="2">BD13*25/20</f>
        <v>1.7</v>
      </c>
      <c r="F13" s="25">
        <f t="shared" si="2"/>
        <v>0.3</v>
      </c>
      <c r="G13" s="25">
        <f t="shared" si="2"/>
        <v>8.4</v>
      </c>
      <c r="H13" s="25">
        <f t="shared" si="2"/>
        <v>42.699999999999996</v>
      </c>
      <c r="I13" s="25">
        <f t="shared" si="2"/>
        <v>0</v>
      </c>
      <c r="J13" s="25">
        <f t="shared" si="2"/>
        <v>3.7499999999999999E-2</v>
      </c>
      <c r="K13" s="25">
        <f t="shared" si="2"/>
        <v>2.5000000000000001E-2</v>
      </c>
      <c r="L13" s="25">
        <f t="shared" si="2"/>
        <v>0</v>
      </c>
      <c r="M13" s="25">
        <f t="shared" si="2"/>
        <v>11.262499999999999</v>
      </c>
      <c r="N13" s="25">
        <f t="shared" si="2"/>
        <v>11.762499999999999</v>
      </c>
      <c r="O13" s="25">
        <f t="shared" si="2"/>
        <v>37.674999999999997</v>
      </c>
      <c r="P13" s="25">
        <f t="shared" si="2"/>
        <v>0.9375</v>
      </c>
      <c r="Q13" s="25">
        <v>1.7</v>
      </c>
      <c r="R13" s="25">
        <v>0.3</v>
      </c>
      <c r="S13" s="25">
        <v>8.4</v>
      </c>
      <c r="T13" s="25">
        <v>42.7</v>
      </c>
      <c r="U13" s="25"/>
      <c r="V13" s="25">
        <v>0.04</v>
      </c>
      <c r="W13" s="25">
        <v>0.02</v>
      </c>
      <c r="X13" s="25"/>
      <c r="Y13" s="25">
        <v>11.26</v>
      </c>
      <c r="Z13" s="25">
        <v>11.76</v>
      </c>
      <c r="AA13" s="25">
        <v>37.68</v>
      </c>
      <c r="AB13" s="25">
        <v>0.94</v>
      </c>
      <c r="BD13" s="25">
        <v>1.36</v>
      </c>
      <c r="BE13" s="25">
        <v>0.24</v>
      </c>
      <c r="BF13" s="25">
        <v>6.72</v>
      </c>
      <c r="BG13" s="25">
        <v>34.159999999999997</v>
      </c>
      <c r="BH13" s="25"/>
      <c r="BI13" s="25">
        <v>0.03</v>
      </c>
      <c r="BJ13" s="25">
        <v>0.02</v>
      </c>
      <c r="BK13" s="25"/>
      <c r="BL13" s="25">
        <v>9.01</v>
      </c>
      <c r="BM13" s="25">
        <v>9.41</v>
      </c>
      <c r="BN13" s="25">
        <v>30.14</v>
      </c>
      <c r="BO13" s="25">
        <v>0.75</v>
      </c>
    </row>
    <row r="14" spans="1:67 15492:16023" x14ac:dyDescent="0.25">
      <c r="A14" s="147"/>
      <c r="B14" s="19" t="s">
        <v>31</v>
      </c>
      <c r="C14" s="13" t="s">
        <v>33</v>
      </c>
      <c r="D14" s="19">
        <v>55</v>
      </c>
      <c r="E14" s="25">
        <f t="shared" ref="E14:P14" si="3">BD14*55/40</f>
        <v>4.07</v>
      </c>
      <c r="F14" s="25">
        <f t="shared" si="3"/>
        <v>0.495</v>
      </c>
      <c r="G14" s="25">
        <f t="shared" si="3"/>
        <v>29.012499999999999</v>
      </c>
      <c r="H14" s="25">
        <f t="shared" si="3"/>
        <v>128.94749999999999</v>
      </c>
      <c r="I14" s="25">
        <f t="shared" si="3"/>
        <v>0</v>
      </c>
      <c r="J14" s="25">
        <f t="shared" si="3"/>
        <v>0</v>
      </c>
      <c r="K14" s="25">
        <f t="shared" si="3"/>
        <v>2.7500000000000004E-2</v>
      </c>
      <c r="L14" s="25">
        <f t="shared" si="3"/>
        <v>0</v>
      </c>
      <c r="M14" s="25">
        <f t="shared" si="3"/>
        <v>11</v>
      </c>
      <c r="N14" s="25">
        <f t="shared" si="3"/>
        <v>7.7</v>
      </c>
      <c r="O14" s="25">
        <f t="shared" si="3"/>
        <v>35.75</v>
      </c>
      <c r="P14" s="25">
        <f t="shared" si="3"/>
        <v>0.60499999999999998</v>
      </c>
      <c r="Q14" s="25">
        <v>3.03</v>
      </c>
      <c r="R14" s="25">
        <v>0.36</v>
      </c>
      <c r="S14" s="25">
        <v>19.64</v>
      </c>
      <c r="T14" s="25">
        <v>93.77</v>
      </c>
      <c r="U14" s="25"/>
      <c r="V14" s="25"/>
      <c r="W14" s="25">
        <v>1.2999999999999999E-2</v>
      </c>
      <c r="X14" s="25"/>
      <c r="Y14" s="25">
        <v>8</v>
      </c>
      <c r="Z14" s="25">
        <v>5.6</v>
      </c>
      <c r="AA14" s="25">
        <v>26</v>
      </c>
      <c r="AB14" s="25">
        <v>0.44</v>
      </c>
      <c r="AC14" s="25">
        <v>3</v>
      </c>
      <c r="AD14" s="25">
        <f t="shared" ref="AD14:AN14" si="4">AP14*40/40</f>
        <v>0</v>
      </c>
      <c r="AE14" s="25">
        <f t="shared" si="4"/>
        <v>0</v>
      </c>
      <c r="AF14" s="25">
        <f t="shared" si="4"/>
        <v>0</v>
      </c>
      <c r="AG14" s="25">
        <f t="shared" si="4"/>
        <v>0</v>
      </c>
      <c r="AH14" s="25">
        <f t="shared" si="4"/>
        <v>0</v>
      </c>
      <c r="AI14" s="25">
        <f t="shared" si="4"/>
        <v>0</v>
      </c>
      <c r="AJ14" s="25">
        <f t="shared" si="4"/>
        <v>0</v>
      </c>
      <c r="AK14" s="25">
        <f t="shared" si="4"/>
        <v>0</v>
      </c>
      <c r="AL14" s="25">
        <f t="shared" si="4"/>
        <v>0</v>
      </c>
      <c r="AM14" s="25">
        <f t="shared" si="4"/>
        <v>0</v>
      </c>
      <c r="AN14" s="25">
        <f t="shared" si="4"/>
        <v>0</v>
      </c>
      <c r="BD14" s="25">
        <v>2.96</v>
      </c>
      <c r="BE14" s="25">
        <v>0.36</v>
      </c>
      <c r="BF14" s="25">
        <v>21.1</v>
      </c>
      <c r="BG14" s="25">
        <v>93.78</v>
      </c>
      <c r="BH14" s="25"/>
      <c r="BI14" s="25"/>
      <c r="BJ14" s="25">
        <v>0.02</v>
      </c>
      <c r="BK14" s="25"/>
      <c r="BL14" s="25">
        <v>8</v>
      </c>
      <c r="BM14" s="25">
        <v>5.6</v>
      </c>
      <c r="BN14" s="25">
        <v>26</v>
      </c>
      <c r="BO14" s="25">
        <v>0.44</v>
      </c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</row>
    <row r="15" spans="1:67 15492:16023" x14ac:dyDescent="0.25">
      <c r="A15" s="147"/>
      <c r="B15" s="19" t="s">
        <v>34</v>
      </c>
      <c r="C15" s="27" t="s">
        <v>35</v>
      </c>
      <c r="D15" s="19">
        <v>180</v>
      </c>
      <c r="E15" s="25">
        <f t="shared" ref="E15:P15" si="5">BD15*200/200</f>
        <v>3.16</v>
      </c>
      <c r="F15" s="25">
        <f t="shared" si="5"/>
        <v>2.68</v>
      </c>
      <c r="G15" s="25">
        <f t="shared" si="5"/>
        <v>15.94</v>
      </c>
      <c r="H15" s="25">
        <f t="shared" si="5"/>
        <v>50</v>
      </c>
      <c r="I15" s="25">
        <f t="shared" si="5"/>
        <v>20</v>
      </c>
      <c r="J15" s="25">
        <f t="shared" si="5"/>
        <v>0.04</v>
      </c>
      <c r="K15" s="25">
        <f t="shared" si="5"/>
        <v>0.16</v>
      </c>
      <c r="L15" s="25">
        <f t="shared" si="5"/>
        <v>1.3</v>
      </c>
      <c r="M15" s="25">
        <f t="shared" si="5"/>
        <v>125.78</v>
      </c>
      <c r="N15" s="25">
        <f t="shared" si="5"/>
        <v>14</v>
      </c>
      <c r="O15" s="25">
        <f t="shared" si="5"/>
        <v>90</v>
      </c>
      <c r="P15" s="25">
        <f t="shared" si="5"/>
        <v>0.14000000000000001</v>
      </c>
      <c r="Q15" s="25">
        <v>0.3</v>
      </c>
      <c r="R15" s="25"/>
      <c r="S15" s="25">
        <v>7.3</v>
      </c>
      <c r="T15" s="25">
        <v>30.8</v>
      </c>
      <c r="U15" s="25">
        <v>1.52</v>
      </c>
      <c r="V15" s="19"/>
      <c r="W15" s="19">
        <v>0.01</v>
      </c>
      <c r="X15" s="25">
        <v>9.6199999999999992</v>
      </c>
      <c r="Y15" s="25">
        <v>8.3000000000000007</v>
      </c>
      <c r="Z15" s="25">
        <v>7.1</v>
      </c>
      <c r="AA15" s="25">
        <v>11</v>
      </c>
      <c r="AB15" s="25">
        <v>0.87</v>
      </c>
      <c r="AC15" s="25">
        <v>0.2</v>
      </c>
      <c r="AD15" s="25">
        <f>AP15*200/200</f>
        <v>0</v>
      </c>
      <c r="AE15" s="25">
        <v>6.5</v>
      </c>
      <c r="AF15" s="25">
        <v>26.8</v>
      </c>
      <c r="AG15" s="25">
        <v>0.3</v>
      </c>
      <c r="AH15" s="25">
        <f>AT15*200/200</f>
        <v>0</v>
      </c>
      <c r="AI15" s="25">
        <f>AU15*200/200</f>
        <v>0</v>
      </c>
      <c r="AJ15" s="25">
        <v>0.04</v>
      </c>
      <c r="AK15" s="25">
        <v>4.5</v>
      </c>
      <c r="AL15" s="25">
        <v>3.8</v>
      </c>
      <c r="AM15" s="25">
        <v>7.2</v>
      </c>
      <c r="AN15" s="25">
        <v>0.73</v>
      </c>
      <c r="BD15" s="25">
        <v>3.16</v>
      </c>
      <c r="BE15" s="25">
        <v>2.68</v>
      </c>
      <c r="BF15" s="25">
        <v>15.94</v>
      </c>
      <c r="BG15" s="25">
        <v>50</v>
      </c>
      <c r="BH15" s="25">
        <v>20</v>
      </c>
      <c r="BI15" s="25">
        <v>0.04</v>
      </c>
      <c r="BJ15" s="25">
        <v>0.16</v>
      </c>
      <c r="BK15" s="25">
        <v>1.3</v>
      </c>
      <c r="BL15" s="25">
        <v>125.78</v>
      </c>
      <c r="BM15" s="25">
        <v>14</v>
      </c>
      <c r="BN15" s="25">
        <v>90</v>
      </c>
      <c r="BO15" s="25">
        <v>0.14000000000000001</v>
      </c>
    </row>
    <row r="16" spans="1:67 15492:16023" x14ac:dyDescent="0.25">
      <c r="A16" s="140" t="s">
        <v>36</v>
      </c>
      <c r="B16" s="140"/>
      <c r="C16" s="140"/>
      <c r="D16" s="29">
        <f>SUM(D8:D15)</f>
        <v>675</v>
      </c>
      <c r="E16" s="30"/>
      <c r="F16" s="30"/>
      <c r="G16" s="30"/>
      <c r="H16" s="30"/>
      <c r="I16" s="30"/>
      <c r="J16" s="31"/>
      <c r="K16" s="31"/>
      <c r="L16" s="30"/>
      <c r="M16" s="30"/>
      <c r="N16" s="30"/>
      <c r="O16" s="30"/>
      <c r="P16" s="30"/>
    </row>
    <row r="17" spans="1:67 15591:16023" x14ac:dyDescent="0.25">
      <c r="A17" s="141" t="s">
        <v>37</v>
      </c>
      <c r="B17" s="141">
        <f t="shared" ref="B17:P17" si="6">SUM(B8:B16)</f>
        <v>0</v>
      </c>
      <c r="C17" s="141">
        <f t="shared" si="6"/>
        <v>0</v>
      </c>
      <c r="D17" s="141">
        <f t="shared" si="6"/>
        <v>1350</v>
      </c>
      <c r="E17" s="30">
        <f t="shared" si="6"/>
        <v>26.310000000000002</v>
      </c>
      <c r="F17" s="30">
        <f t="shared" si="6"/>
        <v>29.741666666666671</v>
      </c>
      <c r="G17" s="30">
        <f t="shared" si="6"/>
        <v>110.00250000000001</v>
      </c>
      <c r="H17" s="30">
        <f t="shared" si="6"/>
        <v>757.14750000000004</v>
      </c>
      <c r="I17" s="30">
        <f t="shared" si="6"/>
        <v>247.90666666666667</v>
      </c>
      <c r="J17" s="30">
        <f t="shared" si="6"/>
        <v>0.35749999999999998</v>
      </c>
      <c r="K17" s="30">
        <f t="shared" si="6"/>
        <v>0.62416666666666665</v>
      </c>
      <c r="L17" s="30">
        <f t="shared" si="6"/>
        <v>16.956666666666667</v>
      </c>
      <c r="M17" s="30">
        <f t="shared" si="6"/>
        <v>455.22916666666663</v>
      </c>
      <c r="N17" s="30">
        <f t="shared" si="6"/>
        <v>112.47916666666669</v>
      </c>
      <c r="O17" s="30">
        <f t="shared" si="6"/>
        <v>524.84500000000003</v>
      </c>
      <c r="P17" s="30">
        <f t="shared" si="6"/>
        <v>7.5524999999999993</v>
      </c>
    </row>
    <row r="18" spans="1:67 15591:16023" ht="15" customHeight="1" x14ac:dyDescent="0.25">
      <c r="A18" s="156" t="s">
        <v>38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67 15591:16023" x14ac:dyDescent="0.25">
      <c r="A19" s="156"/>
      <c r="B19" s="19" t="s">
        <v>39</v>
      </c>
      <c r="C19" s="24" t="s">
        <v>40</v>
      </c>
      <c r="D19" s="19">
        <v>100</v>
      </c>
      <c r="E19" s="25">
        <f t="shared" ref="E19:P19" si="7">BD19*100/60</f>
        <v>1.1000000000000001</v>
      </c>
      <c r="F19" s="25">
        <f t="shared" si="7"/>
        <v>6.1166666666666663</v>
      </c>
      <c r="G19" s="25">
        <f t="shared" si="7"/>
        <v>4.5666666666666664</v>
      </c>
      <c r="H19" s="25">
        <f t="shared" si="7"/>
        <v>77</v>
      </c>
      <c r="I19" s="25">
        <f t="shared" si="7"/>
        <v>0</v>
      </c>
      <c r="J19" s="25">
        <f t="shared" si="7"/>
        <v>3.3333333333333333E-2</v>
      </c>
      <c r="K19" s="25">
        <f t="shared" si="7"/>
        <v>3.3333333333333333E-2</v>
      </c>
      <c r="L19" s="25">
        <f t="shared" si="7"/>
        <v>18.5</v>
      </c>
      <c r="M19" s="25">
        <f t="shared" si="7"/>
        <v>17.733333333333334</v>
      </c>
      <c r="N19" s="25">
        <f t="shared" si="7"/>
        <v>17.45</v>
      </c>
      <c r="O19" s="25">
        <f t="shared" si="7"/>
        <v>31.833333333333336</v>
      </c>
      <c r="P19" s="25">
        <f t="shared" si="7"/>
        <v>0.83333333333333337</v>
      </c>
      <c r="AC19" s="25">
        <v>0.48</v>
      </c>
      <c r="AD19" s="25">
        <v>0.06</v>
      </c>
      <c r="AE19" s="25">
        <v>1.02</v>
      </c>
      <c r="AF19" s="25">
        <v>6</v>
      </c>
      <c r="AG19" s="25"/>
      <c r="AH19" s="25">
        <v>0.01</v>
      </c>
      <c r="AI19" s="25">
        <v>0.06</v>
      </c>
      <c r="AJ19" s="25">
        <v>2.1</v>
      </c>
      <c r="AK19" s="25">
        <v>13.8</v>
      </c>
      <c r="AL19" s="25">
        <v>8.4</v>
      </c>
      <c r="AM19" s="25">
        <v>14.4</v>
      </c>
      <c r="AN19" s="25">
        <v>0.36</v>
      </c>
      <c r="BD19" s="25">
        <v>0.66</v>
      </c>
      <c r="BE19" s="25">
        <v>3.67</v>
      </c>
      <c r="BF19" s="25">
        <v>2.74</v>
      </c>
      <c r="BG19" s="25">
        <v>46.2</v>
      </c>
      <c r="BH19" s="25">
        <f>CF19*60/60</f>
        <v>0</v>
      </c>
      <c r="BI19" s="25">
        <v>0.02</v>
      </c>
      <c r="BJ19" s="25">
        <v>0.02</v>
      </c>
      <c r="BK19" s="25">
        <v>11.1</v>
      </c>
      <c r="BL19" s="25">
        <v>10.64</v>
      </c>
      <c r="BM19" s="25">
        <v>10.47</v>
      </c>
      <c r="BN19" s="25">
        <v>19.100000000000001</v>
      </c>
      <c r="BO19" s="25">
        <v>0.5</v>
      </c>
    </row>
    <row r="20" spans="1:67 15591:16023" s="34" customFormat="1" x14ac:dyDescent="0.25">
      <c r="A20" s="156"/>
      <c r="B20" s="19" t="s">
        <v>41</v>
      </c>
      <c r="C20" s="24" t="s">
        <v>42</v>
      </c>
      <c r="D20" s="19">
        <v>250</v>
      </c>
      <c r="E20" s="19">
        <f t="shared" ref="E20:P20" si="8">BD20*250/200</f>
        <v>1.7749999999999999</v>
      </c>
      <c r="F20" s="19">
        <f t="shared" si="8"/>
        <v>4.95</v>
      </c>
      <c r="G20" s="19">
        <f t="shared" si="8"/>
        <v>7.9</v>
      </c>
      <c r="H20" s="19">
        <f t="shared" si="8"/>
        <v>87.5</v>
      </c>
      <c r="I20" s="19">
        <f t="shared" si="8"/>
        <v>0</v>
      </c>
      <c r="J20" s="19">
        <f t="shared" si="8"/>
        <v>0.05</v>
      </c>
      <c r="K20" s="19">
        <f t="shared" si="8"/>
        <v>0.05</v>
      </c>
      <c r="L20" s="19">
        <f t="shared" si="8"/>
        <v>15.775</v>
      </c>
      <c r="M20" s="19">
        <f t="shared" si="8"/>
        <v>49.25</v>
      </c>
      <c r="N20" s="19">
        <f t="shared" si="8"/>
        <v>22.125</v>
      </c>
      <c r="O20" s="19">
        <f t="shared" si="8"/>
        <v>49</v>
      </c>
      <c r="P20" s="19">
        <f t="shared" si="8"/>
        <v>0.82499999999999996</v>
      </c>
      <c r="BD20" s="19">
        <v>1.42</v>
      </c>
      <c r="BE20" s="19">
        <v>3.96</v>
      </c>
      <c r="BF20" s="19">
        <v>6.32</v>
      </c>
      <c r="BG20" s="19">
        <v>70</v>
      </c>
      <c r="BH20" s="19"/>
      <c r="BI20" s="19">
        <v>0.04</v>
      </c>
      <c r="BJ20" s="19">
        <v>0.04</v>
      </c>
      <c r="BK20" s="19">
        <v>12.62</v>
      </c>
      <c r="BL20" s="19">
        <v>39.4</v>
      </c>
      <c r="BM20" s="19">
        <v>17.7</v>
      </c>
      <c r="BN20" s="19">
        <v>39.200000000000003</v>
      </c>
      <c r="BO20" s="19">
        <v>0.66</v>
      </c>
      <c r="WJG20" s="35"/>
      <c r="WJH20" s="35"/>
      <c r="WJI20" s="35"/>
      <c r="WJJ20" s="35"/>
      <c r="WJK20" s="35"/>
      <c r="WJL20" s="35"/>
      <c r="WJM20" s="35"/>
      <c r="WJN20" s="35"/>
      <c r="WJO20" s="35"/>
      <c r="WJP20" s="35"/>
      <c r="WJQ20" s="35"/>
      <c r="WJR20" s="35"/>
      <c r="WJS20" s="35"/>
      <c r="WJT20" s="35"/>
      <c r="WJU20" s="35"/>
      <c r="WJV20" s="35"/>
      <c r="WJW20" s="35"/>
      <c r="WJX20" s="35"/>
      <c r="WJY20" s="35"/>
      <c r="WJZ20" s="35"/>
      <c r="WKA20" s="35"/>
      <c r="WKB20" s="35"/>
      <c r="WKC20" s="35"/>
      <c r="WKD20" s="35"/>
      <c r="WKE20" s="35"/>
      <c r="WKF20" s="35"/>
      <c r="WKG20" s="35"/>
      <c r="WKH20" s="35"/>
      <c r="WKI20" s="35"/>
      <c r="WKJ20" s="35"/>
      <c r="WKK20" s="35"/>
      <c r="WKL20" s="35"/>
      <c r="WKM20" s="35"/>
      <c r="WKN20" s="35"/>
      <c r="WKO20" s="35"/>
      <c r="WKP20" s="35"/>
      <c r="WKQ20" s="35"/>
      <c r="WKR20" s="35"/>
      <c r="WKS20" s="35"/>
      <c r="WKT20" s="35"/>
      <c r="WKU20" s="35"/>
      <c r="WKV20" s="35"/>
      <c r="WKW20" s="35"/>
      <c r="WKX20" s="35"/>
      <c r="WKY20" s="35"/>
      <c r="WKZ20" s="35"/>
      <c r="WLA20" s="35"/>
      <c r="WLB20" s="35"/>
      <c r="WLC20" s="35"/>
      <c r="WLD20" s="35"/>
      <c r="WLE20" s="35"/>
      <c r="WLF20" s="35"/>
      <c r="WLG20" s="35"/>
      <c r="WLH20" s="35"/>
      <c r="WLI20" s="35"/>
      <c r="WLJ20" s="35"/>
      <c r="WLK20" s="35"/>
      <c r="WLL20" s="35"/>
      <c r="WLM20" s="35"/>
      <c r="WLN20" s="35"/>
      <c r="WLO20" s="35"/>
      <c r="WLP20" s="35"/>
      <c r="WLQ20" s="35"/>
      <c r="WLR20" s="35"/>
      <c r="WLS20" s="35"/>
      <c r="WLT20" s="35"/>
      <c r="WLU20" s="35"/>
      <c r="WLV20" s="35"/>
      <c r="WLW20" s="35"/>
      <c r="WLX20" s="35"/>
      <c r="WLY20" s="35"/>
      <c r="WLZ20" s="35"/>
      <c r="WMA20" s="35"/>
      <c r="WMB20" s="35"/>
      <c r="WMC20" s="35"/>
      <c r="WMD20" s="35"/>
      <c r="WME20" s="35"/>
      <c r="WMF20" s="35"/>
      <c r="WMG20" s="35"/>
      <c r="WMH20" s="35"/>
      <c r="WMI20" s="35"/>
      <c r="WMJ20" s="35"/>
      <c r="WMK20" s="35"/>
      <c r="WML20" s="35"/>
      <c r="WMM20" s="35"/>
      <c r="WMN20" s="35"/>
      <c r="WMO20" s="35"/>
      <c r="WMP20" s="35"/>
      <c r="WMQ20" s="35"/>
      <c r="WMR20" s="35"/>
      <c r="WMS20" s="35"/>
      <c r="WMT20" s="35"/>
      <c r="WMU20" s="35"/>
      <c r="WMV20" s="35"/>
      <c r="WMW20" s="35"/>
      <c r="WMX20" s="35"/>
      <c r="WMY20" s="35"/>
      <c r="WMZ20" s="35"/>
      <c r="WNA20" s="35"/>
      <c r="WNB20" s="35"/>
      <c r="WNC20" s="35"/>
      <c r="WND20" s="35"/>
      <c r="WNE20" s="35"/>
      <c r="WNF20" s="35"/>
      <c r="WNG20" s="35"/>
      <c r="WNH20" s="35"/>
      <c r="WNI20" s="35"/>
      <c r="WNJ20" s="35"/>
      <c r="WNK20" s="35"/>
      <c r="WNL20" s="35"/>
      <c r="WNM20" s="35"/>
      <c r="WNN20" s="35"/>
      <c r="WNO20" s="35"/>
      <c r="WNP20" s="35"/>
      <c r="WNQ20" s="35"/>
      <c r="WNR20" s="35"/>
      <c r="WNS20" s="35"/>
      <c r="WNT20" s="35"/>
      <c r="WNU20" s="35"/>
      <c r="WNV20" s="35"/>
      <c r="WNW20" s="35"/>
      <c r="WNX20" s="35"/>
      <c r="WNY20" s="35"/>
      <c r="WNZ20" s="35"/>
      <c r="WOA20" s="35"/>
      <c r="WOB20" s="35"/>
      <c r="WOC20" s="35"/>
      <c r="WOD20" s="36"/>
      <c r="WOE20" s="36"/>
      <c r="WOF20" s="36"/>
      <c r="WOG20" s="36"/>
      <c r="WOH20" s="36"/>
      <c r="WOI20" s="36"/>
      <c r="WOJ20" s="36"/>
      <c r="WOK20" s="36"/>
      <c r="WOL20" s="36"/>
      <c r="WOM20" s="36"/>
      <c r="WON20" s="36"/>
      <c r="WOO20" s="36"/>
      <c r="WOP20" s="36"/>
      <c r="WOQ20" s="36"/>
      <c r="WOR20" s="36"/>
      <c r="WOS20" s="36"/>
      <c r="WOT20" s="36"/>
      <c r="WOU20" s="36"/>
      <c r="WOV20" s="36"/>
      <c r="WOW20" s="36"/>
      <c r="WOX20" s="36"/>
      <c r="WOY20" s="36"/>
      <c r="WOZ20" s="36"/>
      <c r="WPA20" s="36"/>
      <c r="WPB20" s="36"/>
      <c r="WPC20" s="36"/>
      <c r="WPD20" s="36"/>
      <c r="WPE20" s="36"/>
      <c r="WPF20" s="36"/>
      <c r="WPG20" s="36"/>
      <c r="WPH20" s="36"/>
      <c r="WPI20" s="36"/>
      <c r="WPJ20" s="36"/>
      <c r="WPK20" s="36"/>
      <c r="WPL20" s="36"/>
      <c r="WPM20" s="36"/>
      <c r="WPN20" s="36"/>
      <c r="WPO20" s="36"/>
      <c r="WPP20" s="36"/>
      <c r="WPQ20" s="36"/>
      <c r="WPR20" s="36"/>
      <c r="WPS20" s="36"/>
      <c r="WPT20" s="36"/>
      <c r="WPU20" s="36"/>
      <c r="WPV20" s="36"/>
      <c r="WPW20" s="36"/>
      <c r="WPX20" s="36"/>
      <c r="WPY20" s="36"/>
      <c r="WPZ20" s="36"/>
      <c r="WQA20" s="36"/>
      <c r="WQB20" s="36"/>
      <c r="WQC20" s="36"/>
      <c r="WQD20" s="36"/>
      <c r="WQE20" s="36"/>
      <c r="WQF20" s="36"/>
      <c r="WQG20" s="36"/>
      <c r="WQH20" s="36"/>
      <c r="WQI20" s="36"/>
      <c r="WQJ20" s="36"/>
      <c r="WQK20" s="36"/>
      <c r="WQL20" s="36"/>
      <c r="WQM20" s="36"/>
      <c r="WQN20" s="36"/>
      <c r="WQO20" s="36"/>
      <c r="WQP20" s="36"/>
      <c r="WQQ20" s="36"/>
      <c r="WQR20" s="36"/>
      <c r="WQS20" s="36"/>
      <c r="WQT20" s="36"/>
      <c r="WQU20" s="36"/>
      <c r="WQV20" s="36"/>
      <c r="WQW20" s="36"/>
      <c r="WQX20" s="36"/>
      <c r="WQY20" s="36"/>
      <c r="WQZ20" s="36"/>
      <c r="WRA20" s="36"/>
      <c r="WRB20" s="36"/>
      <c r="WRC20" s="36"/>
      <c r="WRD20" s="36"/>
      <c r="WRE20" s="36"/>
      <c r="WRF20" s="36"/>
      <c r="WRG20" s="4"/>
    </row>
    <row r="21" spans="1:67 15591:16023" s="1" customFormat="1" x14ac:dyDescent="0.25">
      <c r="A21" s="156"/>
      <c r="B21" s="16" t="s">
        <v>43</v>
      </c>
      <c r="C21" s="37" t="s">
        <v>44</v>
      </c>
      <c r="D21" s="18">
        <v>100</v>
      </c>
      <c r="E21" s="38">
        <f t="shared" ref="E21:P21" si="9">BD21*100/90</f>
        <v>13.333333333333334</v>
      </c>
      <c r="F21" s="38">
        <f t="shared" si="9"/>
        <v>23.644444444444446</v>
      </c>
      <c r="G21" s="38">
        <f t="shared" si="9"/>
        <v>11.744444444444444</v>
      </c>
      <c r="H21" s="38">
        <f t="shared" si="9"/>
        <v>313.33333333333331</v>
      </c>
      <c r="I21" s="38">
        <f t="shared" si="9"/>
        <v>42.666666666666664</v>
      </c>
      <c r="J21" s="38">
        <f t="shared" si="9"/>
        <v>0.17777777777777778</v>
      </c>
      <c r="K21" s="38">
        <f t="shared" si="9"/>
        <v>0.12222222222222222</v>
      </c>
      <c r="L21" s="38">
        <f t="shared" si="9"/>
        <v>0.66666666666666663</v>
      </c>
      <c r="M21" s="38">
        <f t="shared" si="9"/>
        <v>15.955555555555556</v>
      </c>
      <c r="N21" s="38">
        <f t="shared" si="9"/>
        <v>20.933333333333334</v>
      </c>
      <c r="O21" s="38">
        <f t="shared" si="9"/>
        <v>143.75555555555556</v>
      </c>
      <c r="P21" s="38">
        <f t="shared" si="9"/>
        <v>3.6</v>
      </c>
      <c r="Q21" s="39">
        <v>7.46</v>
      </c>
      <c r="R21" s="39">
        <v>8.2899999999999991</v>
      </c>
      <c r="S21" s="39">
        <v>9.44</v>
      </c>
      <c r="T21" s="39">
        <v>142</v>
      </c>
      <c r="U21" s="39">
        <v>33</v>
      </c>
      <c r="V21" s="40">
        <v>0.05</v>
      </c>
      <c r="W21" s="40">
        <v>7.0000000000000007E-2</v>
      </c>
      <c r="X21" s="39">
        <v>0.41</v>
      </c>
      <c r="Y21" s="39">
        <v>23.65</v>
      </c>
      <c r="Z21" s="39">
        <v>16.5</v>
      </c>
      <c r="AA21" s="39">
        <v>83.14</v>
      </c>
      <c r="AB21" s="39">
        <v>0.68</v>
      </c>
      <c r="BD21" s="38">
        <v>12</v>
      </c>
      <c r="BE21" s="38">
        <v>21.28</v>
      </c>
      <c r="BF21" s="38">
        <v>10.57</v>
      </c>
      <c r="BG21" s="38">
        <v>282</v>
      </c>
      <c r="BH21" s="38">
        <v>38.4</v>
      </c>
      <c r="BI21" s="38">
        <v>0.16</v>
      </c>
      <c r="BJ21" s="38">
        <v>0.11</v>
      </c>
      <c r="BK21" s="38">
        <v>0.6</v>
      </c>
      <c r="BL21" s="38">
        <v>14.36</v>
      </c>
      <c r="BM21" s="38">
        <v>18.84</v>
      </c>
      <c r="BN21" s="38">
        <v>129.38</v>
      </c>
      <c r="BO21" s="38">
        <v>3.24</v>
      </c>
      <c r="WRG21" s="4"/>
    </row>
    <row r="22" spans="1:67 15591:16023" x14ac:dyDescent="0.25">
      <c r="A22" s="156"/>
      <c r="B22" s="16" t="s">
        <v>45</v>
      </c>
      <c r="C22" s="37" t="s">
        <v>46</v>
      </c>
      <c r="D22" s="18">
        <v>180</v>
      </c>
      <c r="E22" s="38">
        <f t="shared" ref="E22:P22" si="10">BD22*180/100</f>
        <v>3.4380000000000002</v>
      </c>
      <c r="F22" s="38">
        <f t="shared" si="10"/>
        <v>5.1840000000000002</v>
      </c>
      <c r="G22" s="38">
        <f t="shared" si="10"/>
        <v>27.611999999999998</v>
      </c>
      <c r="H22" s="38">
        <f t="shared" si="10"/>
        <v>169.2</v>
      </c>
      <c r="I22" s="38">
        <f t="shared" si="10"/>
        <v>0</v>
      </c>
      <c r="J22" s="38">
        <f t="shared" si="10"/>
        <v>0.18</v>
      </c>
      <c r="K22" s="38">
        <f t="shared" si="10"/>
        <v>0.10799999999999998</v>
      </c>
      <c r="L22" s="38">
        <f t="shared" si="10"/>
        <v>25.2</v>
      </c>
      <c r="M22" s="38">
        <f t="shared" si="10"/>
        <v>17.567999999999998</v>
      </c>
      <c r="N22" s="38">
        <f t="shared" si="10"/>
        <v>35.19</v>
      </c>
      <c r="O22" s="38">
        <f t="shared" si="10"/>
        <v>95.67</v>
      </c>
      <c r="P22" s="38">
        <f t="shared" si="10"/>
        <v>1.3859999999999999</v>
      </c>
      <c r="BD22" s="38">
        <v>1.91</v>
      </c>
      <c r="BE22" s="38">
        <v>2.88</v>
      </c>
      <c r="BF22" s="38">
        <v>15.34</v>
      </c>
      <c r="BG22" s="38">
        <v>94</v>
      </c>
      <c r="BH22" s="38"/>
      <c r="BI22" s="38">
        <v>0.1</v>
      </c>
      <c r="BJ22" s="38">
        <v>0.06</v>
      </c>
      <c r="BK22" s="38">
        <v>14</v>
      </c>
      <c r="BL22" s="38">
        <v>9.76</v>
      </c>
      <c r="BM22" s="38">
        <v>19.55</v>
      </c>
      <c r="BN22" s="38">
        <v>53.15</v>
      </c>
      <c r="BO22" s="38">
        <v>0.77</v>
      </c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</row>
    <row r="23" spans="1:67 15591:16023" x14ac:dyDescent="0.25">
      <c r="A23" s="156"/>
      <c r="B23" s="19" t="s">
        <v>31</v>
      </c>
      <c r="C23" s="24" t="s">
        <v>32</v>
      </c>
      <c r="D23" s="19">
        <v>25</v>
      </c>
      <c r="E23" s="25">
        <f t="shared" ref="E23:P23" si="11">BD23*25/20</f>
        <v>1.7</v>
      </c>
      <c r="F23" s="25">
        <f t="shared" si="11"/>
        <v>0.3</v>
      </c>
      <c r="G23" s="25">
        <f t="shared" si="11"/>
        <v>8.4</v>
      </c>
      <c r="H23" s="25">
        <f t="shared" si="11"/>
        <v>42.699999999999996</v>
      </c>
      <c r="I23" s="25">
        <f t="shared" si="11"/>
        <v>0</v>
      </c>
      <c r="J23" s="25">
        <f t="shared" si="11"/>
        <v>3.7499999999999999E-2</v>
      </c>
      <c r="K23" s="25">
        <f t="shared" si="11"/>
        <v>2.5000000000000001E-2</v>
      </c>
      <c r="L23" s="25">
        <f t="shared" si="11"/>
        <v>0</v>
      </c>
      <c r="M23" s="25">
        <f t="shared" si="11"/>
        <v>11.262499999999999</v>
      </c>
      <c r="N23" s="25">
        <f t="shared" si="11"/>
        <v>11.762499999999999</v>
      </c>
      <c r="O23" s="25">
        <f t="shared" si="11"/>
        <v>37.674999999999997</v>
      </c>
      <c r="P23" s="25">
        <f t="shared" si="11"/>
        <v>0.9375</v>
      </c>
      <c r="Q23" s="25">
        <v>1.7</v>
      </c>
      <c r="R23" s="25">
        <v>0.3</v>
      </c>
      <c r="S23" s="25">
        <v>8.4</v>
      </c>
      <c r="T23" s="25">
        <v>42.7</v>
      </c>
      <c r="U23" s="25"/>
      <c r="V23" s="25">
        <v>0.04</v>
      </c>
      <c r="W23" s="25">
        <v>0.02</v>
      </c>
      <c r="X23" s="25"/>
      <c r="Y23" s="25">
        <v>11.26</v>
      </c>
      <c r="Z23" s="25">
        <v>11.76</v>
      </c>
      <c r="AA23" s="25">
        <v>37.68</v>
      </c>
      <c r="AB23" s="25">
        <v>0.94</v>
      </c>
      <c r="BD23" s="25">
        <v>1.36</v>
      </c>
      <c r="BE23" s="25">
        <v>0.24</v>
      </c>
      <c r="BF23" s="25">
        <v>6.72</v>
      </c>
      <c r="BG23" s="25">
        <v>34.159999999999997</v>
      </c>
      <c r="BH23" s="25"/>
      <c r="BI23" s="25">
        <v>0.03</v>
      </c>
      <c r="BJ23" s="25">
        <v>0.02</v>
      </c>
      <c r="BK23" s="25"/>
      <c r="BL23" s="25">
        <v>9.01</v>
      </c>
      <c r="BM23" s="25">
        <v>9.41</v>
      </c>
      <c r="BN23" s="25">
        <v>30.14</v>
      </c>
      <c r="BO23" s="25">
        <v>0.75</v>
      </c>
    </row>
    <row r="24" spans="1:67 15591:16023" x14ac:dyDescent="0.25">
      <c r="A24" s="156"/>
      <c r="B24" s="19" t="s">
        <v>31</v>
      </c>
      <c r="C24" s="13" t="s">
        <v>33</v>
      </c>
      <c r="D24" s="19">
        <v>55</v>
      </c>
      <c r="E24" s="25">
        <f t="shared" ref="E24:P24" si="12">BD24*55/40</f>
        <v>4.07</v>
      </c>
      <c r="F24" s="25">
        <f t="shared" si="12"/>
        <v>0.495</v>
      </c>
      <c r="G24" s="25">
        <f t="shared" si="12"/>
        <v>29.012499999999999</v>
      </c>
      <c r="H24" s="25">
        <f t="shared" si="12"/>
        <v>128.94749999999999</v>
      </c>
      <c r="I24" s="25">
        <f t="shared" si="12"/>
        <v>0</v>
      </c>
      <c r="J24" s="25">
        <f t="shared" si="12"/>
        <v>0</v>
      </c>
      <c r="K24" s="25">
        <f t="shared" si="12"/>
        <v>2.7500000000000004E-2</v>
      </c>
      <c r="L24" s="25">
        <f t="shared" si="12"/>
        <v>0</v>
      </c>
      <c r="M24" s="25">
        <f t="shared" si="12"/>
        <v>11</v>
      </c>
      <c r="N24" s="25">
        <f t="shared" si="12"/>
        <v>7.7</v>
      </c>
      <c r="O24" s="25">
        <f t="shared" si="12"/>
        <v>35.75</v>
      </c>
      <c r="P24" s="25">
        <f t="shared" si="12"/>
        <v>0.60499999999999998</v>
      </c>
      <c r="Q24" s="25">
        <v>3.03</v>
      </c>
      <c r="R24" s="25">
        <v>0.36</v>
      </c>
      <c r="S24" s="25">
        <v>19.64</v>
      </c>
      <c r="T24" s="25">
        <v>93.77</v>
      </c>
      <c r="U24" s="25"/>
      <c r="V24" s="25"/>
      <c r="W24" s="25">
        <v>1.2999999999999999E-2</v>
      </c>
      <c r="X24" s="25"/>
      <c r="Y24" s="25">
        <v>8</v>
      </c>
      <c r="Z24" s="25">
        <v>5.6</v>
      </c>
      <c r="AA24" s="25">
        <v>26</v>
      </c>
      <c r="AB24" s="25">
        <v>0.44</v>
      </c>
      <c r="AC24" s="25">
        <v>3</v>
      </c>
      <c r="AD24" s="25">
        <f t="shared" ref="AD24:AN24" si="13">AP24*40/40</f>
        <v>0</v>
      </c>
      <c r="AE24" s="25">
        <f t="shared" si="13"/>
        <v>0</v>
      </c>
      <c r="AF24" s="25">
        <f t="shared" si="13"/>
        <v>0</v>
      </c>
      <c r="AG24" s="25">
        <f t="shared" si="13"/>
        <v>0</v>
      </c>
      <c r="AH24" s="25">
        <f t="shared" si="13"/>
        <v>0</v>
      </c>
      <c r="AI24" s="25">
        <f t="shared" si="13"/>
        <v>0</v>
      </c>
      <c r="AJ24" s="25">
        <f t="shared" si="13"/>
        <v>0</v>
      </c>
      <c r="AK24" s="25">
        <f t="shared" si="13"/>
        <v>0</v>
      </c>
      <c r="AL24" s="25">
        <f t="shared" si="13"/>
        <v>0</v>
      </c>
      <c r="AM24" s="25">
        <f t="shared" si="13"/>
        <v>0</v>
      </c>
      <c r="AN24" s="25">
        <f t="shared" si="13"/>
        <v>0</v>
      </c>
      <c r="BD24" s="25">
        <v>2.96</v>
      </c>
      <c r="BE24" s="25">
        <v>0.36</v>
      </c>
      <c r="BF24" s="25">
        <v>21.1</v>
      </c>
      <c r="BG24" s="25">
        <v>93.78</v>
      </c>
      <c r="BH24" s="25"/>
      <c r="BI24" s="25"/>
      <c r="BJ24" s="25">
        <v>0.02</v>
      </c>
      <c r="BK24" s="25"/>
      <c r="BL24" s="25">
        <v>8</v>
      </c>
      <c r="BM24" s="25">
        <v>5.6</v>
      </c>
      <c r="BN24" s="25">
        <v>26</v>
      </c>
      <c r="BO24" s="25">
        <v>0.44</v>
      </c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</row>
    <row r="25" spans="1:67 15591:16023" x14ac:dyDescent="0.25">
      <c r="A25" s="156"/>
      <c r="B25" s="19" t="s">
        <v>47</v>
      </c>
      <c r="C25" s="24" t="s">
        <v>48</v>
      </c>
      <c r="D25" s="19">
        <v>180</v>
      </c>
      <c r="E25" s="25">
        <v>0.61</v>
      </c>
      <c r="F25" s="25">
        <v>0.25</v>
      </c>
      <c r="G25" s="25">
        <v>18.68</v>
      </c>
      <c r="H25" s="25">
        <v>79.2</v>
      </c>
      <c r="I25" s="25"/>
      <c r="J25" s="25">
        <v>0.02</v>
      </c>
      <c r="K25" s="25">
        <f>W25*180/200</f>
        <v>4.4999999999999998E-2</v>
      </c>
      <c r="L25" s="25">
        <v>90</v>
      </c>
      <c r="M25" s="25">
        <v>19.21</v>
      </c>
      <c r="N25" s="25">
        <v>3.1</v>
      </c>
      <c r="O25" s="25">
        <v>3.1</v>
      </c>
      <c r="P25" s="25">
        <v>0.57999999999999996</v>
      </c>
      <c r="Q25" s="25">
        <v>0.6</v>
      </c>
      <c r="R25" s="25">
        <v>0.2</v>
      </c>
      <c r="S25" s="25">
        <v>15.2</v>
      </c>
      <c r="T25" s="25">
        <v>65.3</v>
      </c>
      <c r="U25" s="26">
        <v>98</v>
      </c>
      <c r="V25" s="19">
        <v>0.01</v>
      </c>
      <c r="W25" s="19">
        <v>0.05</v>
      </c>
      <c r="X25" s="25">
        <v>80</v>
      </c>
      <c r="Y25" s="25">
        <v>11</v>
      </c>
      <c r="Z25" s="25">
        <v>3</v>
      </c>
      <c r="AA25" s="25">
        <v>3</v>
      </c>
      <c r="AB25" s="25">
        <v>0.54</v>
      </c>
    </row>
    <row r="26" spans="1:67 15591:16023" s="43" customFormat="1" ht="15" customHeight="1" x14ac:dyDescent="0.25">
      <c r="A26" s="156" t="s">
        <v>49</v>
      </c>
      <c r="B26" s="33"/>
      <c r="C26" s="28" t="s">
        <v>50</v>
      </c>
      <c r="D26" s="29">
        <f>SUM(D19:D25)</f>
        <v>890</v>
      </c>
      <c r="E26" s="41"/>
      <c r="F26" s="41"/>
      <c r="G26" s="41"/>
      <c r="H26" s="41"/>
      <c r="I26" s="41"/>
      <c r="J26" s="42"/>
      <c r="K26" s="42"/>
      <c r="L26" s="41"/>
      <c r="M26" s="41"/>
      <c r="N26" s="41"/>
      <c r="O26" s="41"/>
      <c r="P26" s="41"/>
      <c r="WAQ26" s="44"/>
      <c r="WAR26" s="44"/>
      <c r="WAS26" s="44"/>
      <c r="WAT26" s="44"/>
      <c r="WAU26" s="44"/>
      <c r="WAV26" s="44"/>
      <c r="WAW26" s="44"/>
      <c r="WAX26" s="44"/>
      <c r="WAY26" s="44"/>
      <c r="WAZ26" s="44"/>
      <c r="WBA26" s="44"/>
      <c r="WBB26" s="44"/>
      <c r="WBC26" s="44"/>
      <c r="WBD26" s="44"/>
      <c r="WBE26" s="44"/>
      <c r="WBF26" s="44"/>
      <c r="WBG26" s="44"/>
      <c r="WBH26" s="44"/>
      <c r="WBI26" s="44"/>
      <c r="WBJ26" s="44"/>
      <c r="WBK26" s="44"/>
      <c r="WBL26" s="44"/>
      <c r="WBM26" s="44"/>
      <c r="WBN26" s="44"/>
      <c r="WBO26" s="44"/>
      <c r="WBP26" s="44"/>
      <c r="WBQ26" s="44"/>
      <c r="WBR26" s="44"/>
      <c r="WBS26" s="44"/>
      <c r="WBT26" s="44"/>
      <c r="WBU26" s="44"/>
      <c r="WBV26" s="44"/>
      <c r="WBW26" s="44"/>
      <c r="WBX26" s="44"/>
      <c r="WBY26" s="44"/>
      <c r="WBZ26" s="44"/>
      <c r="WCA26" s="44"/>
      <c r="WCB26" s="44"/>
      <c r="WCC26" s="44"/>
      <c r="WCD26" s="44"/>
      <c r="WCE26" s="44"/>
      <c r="WCF26" s="44"/>
      <c r="WCG26" s="44"/>
      <c r="WCH26" s="44"/>
      <c r="WCI26" s="44"/>
      <c r="WCJ26" s="44"/>
      <c r="WCK26" s="44"/>
      <c r="WCL26" s="44"/>
      <c r="WCM26" s="44"/>
      <c r="WCN26" s="44"/>
      <c r="WCO26" s="44"/>
      <c r="WCP26" s="44"/>
      <c r="WCQ26" s="44"/>
      <c r="WCR26" s="44"/>
      <c r="WCS26" s="44"/>
      <c r="WCT26" s="44"/>
      <c r="WCU26" s="44"/>
      <c r="WCV26" s="44"/>
      <c r="WCW26" s="44"/>
      <c r="WCX26" s="44"/>
      <c r="WCY26" s="44"/>
      <c r="WCZ26" s="44"/>
      <c r="WDA26" s="44"/>
      <c r="WDB26" s="44"/>
      <c r="WDC26" s="44"/>
      <c r="WDD26" s="44"/>
      <c r="WDE26" s="44"/>
      <c r="WDF26" s="44"/>
      <c r="WDG26" s="44"/>
      <c r="WDH26" s="44"/>
      <c r="WDI26" s="44"/>
      <c r="WDJ26" s="44"/>
      <c r="WDK26" s="44"/>
      <c r="WDL26" s="44"/>
      <c r="WDM26" s="44"/>
      <c r="WDN26" s="44"/>
      <c r="WDO26" s="44"/>
      <c r="WDP26" s="44"/>
      <c r="WDQ26" s="44"/>
      <c r="WDR26" s="44"/>
      <c r="WDS26" s="44"/>
      <c r="WDT26" s="44"/>
      <c r="WDU26" s="44"/>
      <c r="WDV26" s="44"/>
      <c r="WDW26" s="44"/>
      <c r="WDX26" s="44"/>
      <c r="WDY26" s="44"/>
      <c r="WDZ26" s="44"/>
      <c r="WEA26" s="44"/>
      <c r="WEB26" s="44"/>
      <c r="WEC26" s="44"/>
      <c r="WED26" s="44"/>
      <c r="WEE26" s="44"/>
      <c r="WEF26" s="44"/>
      <c r="WEG26" s="44"/>
      <c r="WEH26" s="44"/>
      <c r="WEI26" s="44"/>
      <c r="WEJ26" s="44"/>
      <c r="WEK26" s="44"/>
      <c r="WEL26" s="44"/>
      <c r="WEM26" s="44"/>
      <c r="WEN26" s="44"/>
      <c r="WEO26" s="44"/>
      <c r="WEP26" s="44"/>
      <c r="WEQ26" s="44"/>
      <c r="WER26" s="44"/>
      <c r="WES26" s="44"/>
      <c r="WET26" s="44"/>
      <c r="WEU26" s="44"/>
      <c r="WEV26" s="44"/>
      <c r="WEW26" s="44"/>
      <c r="WEX26" s="44"/>
      <c r="WEY26" s="44"/>
      <c r="WEZ26" s="44"/>
      <c r="WFA26" s="44"/>
      <c r="WFB26" s="44"/>
      <c r="WFC26" s="44"/>
      <c r="WFD26" s="44"/>
      <c r="WFE26" s="44"/>
      <c r="WFF26" s="44"/>
      <c r="WFG26" s="44"/>
      <c r="WFH26" s="44"/>
      <c r="WFI26" s="44"/>
      <c r="WFJ26" s="44"/>
      <c r="WFK26" s="44"/>
      <c r="WFL26" s="44"/>
      <c r="WFM26" s="44"/>
      <c r="WFN26" s="44"/>
      <c r="WFO26" s="44"/>
      <c r="WFP26" s="44"/>
      <c r="WFQ26" s="44"/>
      <c r="WFR26" s="44"/>
      <c r="WFS26" s="44"/>
      <c r="WFT26" s="44"/>
      <c r="WFU26" s="44"/>
      <c r="WFV26" s="44"/>
      <c r="WFW26" s="44"/>
      <c r="WFX26" s="44"/>
      <c r="WFY26" s="44"/>
      <c r="WFZ26" s="44"/>
      <c r="WGA26" s="44"/>
      <c r="WGB26" s="44"/>
      <c r="WGC26" s="44"/>
      <c r="WGD26" s="44"/>
      <c r="WGE26" s="44"/>
      <c r="WGF26" s="44"/>
      <c r="WGG26" s="44"/>
      <c r="WGH26" s="44"/>
      <c r="WGI26" s="44"/>
      <c r="WGJ26" s="44"/>
      <c r="WGK26" s="44"/>
      <c r="WGL26" s="44"/>
      <c r="WGM26" s="44"/>
      <c r="WGN26" s="44"/>
      <c r="WGO26" s="44"/>
      <c r="WGP26" s="44"/>
      <c r="WGQ26" s="44"/>
      <c r="WGR26" s="44"/>
      <c r="WGS26" s="44"/>
      <c r="WGT26" s="44"/>
      <c r="WGU26" s="44"/>
      <c r="WGV26" s="44"/>
      <c r="WGW26" s="44"/>
      <c r="WGX26" s="44"/>
      <c r="WGY26" s="44"/>
      <c r="WGZ26" s="44"/>
      <c r="WHA26" s="44"/>
      <c r="WHB26" s="44"/>
      <c r="WHC26" s="44"/>
      <c r="WHD26" s="44"/>
      <c r="WHE26" s="44"/>
      <c r="WHF26" s="44"/>
      <c r="WHG26" s="44"/>
      <c r="WHH26" s="44"/>
      <c r="WHI26" s="44"/>
      <c r="WHJ26" s="44"/>
      <c r="WHK26" s="44"/>
      <c r="WHL26" s="44"/>
      <c r="WHM26" s="44"/>
      <c r="WHN26" s="44"/>
      <c r="WHO26" s="44"/>
      <c r="WHP26" s="44"/>
      <c r="WHQ26" s="44"/>
      <c r="WHR26" s="44"/>
      <c r="WHS26" s="44"/>
      <c r="WHT26" s="44"/>
      <c r="WHU26" s="44"/>
      <c r="WHV26" s="44"/>
      <c r="WHW26" s="44"/>
      <c r="WHX26" s="44"/>
      <c r="WHY26" s="44"/>
      <c r="WHZ26" s="44"/>
      <c r="WIA26" s="44"/>
      <c r="WIB26" s="44"/>
      <c r="WIC26" s="44"/>
      <c r="WID26" s="44"/>
      <c r="WIE26" s="44"/>
      <c r="WIF26" s="44"/>
      <c r="WIG26" s="44"/>
      <c r="WIH26" s="44"/>
      <c r="WII26" s="44"/>
      <c r="WIJ26" s="44"/>
      <c r="WIK26" s="44"/>
      <c r="WIL26" s="44"/>
      <c r="WIM26" s="44"/>
      <c r="WIN26" s="44"/>
      <c r="WIO26" s="44"/>
      <c r="WIP26" s="44"/>
      <c r="WIQ26" s="44"/>
      <c r="WIR26" s="44"/>
      <c r="WIS26" s="44"/>
      <c r="WIT26" s="44"/>
      <c r="WIU26" s="44"/>
      <c r="WIV26" s="44"/>
      <c r="WIW26" s="44"/>
      <c r="WIX26" s="44"/>
      <c r="WIY26" s="44"/>
      <c r="WIZ26" s="44"/>
      <c r="WJA26" s="44"/>
      <c r="WJB26" s="44"/>
      <c r="WJC26" s="44"/>
      <c r="WJD26" s="44"/>
      <c r="WJE26" s="44"/>
      <c r="WJF26" s="44"/>
      <c r="WJG26" s="44"/>
      <c r="WJH26" s="44"/>
      <c r="WJI26" s="44"/>
      <c r="WJJ26" s="44"/>
      <c r="WJK26" s="44"/>
      <c r="WJL26" s="44"/>
      <c r="WJM26" s="44"/>
      <c r="WJN26" s="44"/>
      <c r="WJO26" s="44"/>
      <c r="WJP26" s="44"/>
      <c r="WJQ26" s="44"/>
      <c r="WJR26" s="44"/>
      <c r="WJS26" s="44"/>
      <c r="WJT26" s="44"/>
      <c r="WJU26" s="44"/>
      <c r="WJV26" s="44"/>
      <c r="WJW26" s="44"/>
      <c r="WJX26" s="44"/>
      <c r="WJY26" s="44"/>
      <c r="WJZ26" s="44"/>
      <c r="WKA26" s="44"/>
      <c r="WKB26" s="44"/>
      <c r="WKC26" s="44"/>
      <c r="WKD26" s="44"/>
      <c r="WKE26" s="44"/>
      <c r="WKF26" s="44"/>
      <c r="WKG26" s="44"/>
      <c r="WKH26" s="44"/>
      <c r="WKI26" s="44"/>
      <c r="WKJ26" s="44"/>
      <c r="WKK26" s="44"/>
      <c r="WKL26" s="44"/>
      <c r="WKM26" s="44"/>
      <c r="WKN26" s="44"/>
      <c r="WKO26" s="44"/>
      <c r="WKP26" s="44"/>
      <c r="WKQ26" s="44"/>
      <c r="WKR26" s="44"/>
      <c r="WKS26" s="44"/>
      <c r="WKT26" s="44"/>
      <c r="WKU26" s="44"/>
      <c r="WKV26" s="44"/>
      <c r="WKW26" s="44"/>
      <c r="WKX26" s="44"/>
      <c r="WKY26" s="44"/>
      <c r="WKZ26" s="44"/>
      <c r="WLA26" s="44"/>
      <c r="WLB26" s="44"/>
      <c r="WLC26" s="44"/>
      <c r="WLD26" s="44"/>
      <c r="WLE26" s="44"/>
      <c r="WLF26" s="44"/>
      <c r="WLG26" s="44"/>
      <c r="WLH26" s="44"/>
      <c r="WLI26" s="44"/>
      <c r="WLJ26" s="44"/>
      <c r="WLK26" s="44"/>
      <c r="WLL26" s="44"/>
      <c r="WLM26" s="44"/>
      <c r="WLN26" s="44"/>
      <c r="WLO26" s="44"/>
      <c r="WLP26" s="44"/>
      <c r="WLQ26" s="44"/>
      <c r="WLR26" s="44"/>
      <c r="WLS26" s="44"/>
      <c r="WLT26" s="44"/>
      <c r="WLU26" s="44"/>
      <c r="WLV26" s="44"/>
      <c r="WLW26" s="44"/>
      <c r="WLX26" s="44"/>
      <c r="WLY26" s="44"/>
      <c r="WLZ26" s="44"/>
      <c r="WMA26" s="44"/>
      <c r="WMB26" s="44"/>
      <c r="WMC26" s="44"/>
      <c r="WMD26" s="44"/>
      <c r="WME26" s="44"/>
      <c r="WMF26" s="44"/>
      <c r="WMG26" s="44"/>
      <c r="WMH26" s="44"/>
      <c r="WMI26" s="44"/>
      <c r="WMJ26" s="44"/>
      <c r="WMK26" s="44"/>
      <c r="WML26" s="44"/>
      <c r="WMM26" s="44"/>
      <c r="WMN26" s="44"/>
      <c r="WMO26" s="44"/>
      <c r="WMP26" s="44"/>
      <c r="WMQ26" s="44"/>
      <c r="WMR26" s="44"/>
      <c r="WMS26" s="44"/>
      <c r="WMT26" s="44"/>
      <c r="WMU26" s="44"/>
      <c r="WMV26" s="44"/>
      <c r="WMW26" s="44"/>
      <c r="WMX26" s="44"/>
      <c r="WMY26" s="44"/>
      <c r="WMZ26" s="44"/>
      <c r="WNA26" s="44"/>
      <c r="WNB26" s="44"/>
      <c r="WNC26" s="44"/>
      <c r="WND26" s="44"/>
      <c r="WNE26" s="44"/>
      <c r="WNF26" s="44"/>
      <c r="WNG26" s="44"/>
      <c r="WNH26" s="44"/>
      <c r="WNI26" s="44"/>
      <c r="WNJ26" s="44"/>
      <c r="WNK26" s="44"/>
      <c r="WNL26" s="44"/>
      <c r="WNM26" s="44"/>
      <c r="WNN26" s="44"/>
      <c r="WNO26" s="44"/>
      <c r="WNP26" s="44"/>
      <c r="WNQ26" s="44"/>
      <c r="WNR26" s="44"/>
      <c r="WNS26" s="44"/>
      <c r="WNT26" s="44"/>
      <c r="WNU26" s="44"/>
      <c r="WNV26" s="44"/>
      <c r="WNW26" s="44"/>
      <c r="WNX26" s="44"/>
      <c r="WNY26" s="44"/>
      <c r="WNZ26" s="44"/>
      <c r="WOA26" s="44"/>
      <c r="WOB26" s="44"/>
      <c r="WOC26" s="44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"/>
    </row>
    <row r="27" spans="1:67 15591:16023" ht="15.75" x14ac:dyDescent="0.25">
      <c r="A27" s="141" t="s">
        <v>51</v>
      </c>
      <c r="B27" s="141"/>
      <c r="C27" s="141"/>
      <c r="D27" s="141"/>
      <c r="E27" s="30">
        <f t="shared" ref="E27:P27" si="14">SUM(E19:E26)</f>
        <v>26.026333333333334</v>
      </c>
      <c r="F27" s="30">
        <f t="shared" si="14"/>
        <v>40.940111111111101</v>
      </c>
      <c r="G27" s="30">
        <f t="shared" si="14"/>
        <v>107.9156111111111</v>
      </c>
      <c r="H27" s="30">
        <f t="shared" si="14"/>
        <v>897.88083333333338</v>
      </c>
      <c r="I27" s="30">
        <f t="shared" si="14"/>
        <v>42.666666666666664</v>
      </c>
      <c r="J27" s="30">
        <f t="shared" si="14"/>
        <v>0.49861111111111112</v>
      </c>
      <c r="K27" s="30">
        <f t="shared" si="14"/>
        <v>0.41105555555555556</v>
      </c>
      <c r="L27" s="30">
        <f t="shared" si="14"/>
        <v>150.14166666666665</v>
      </c>
      <c r="M27" s="30">
        <f t="shared" si="14"/>
        <v>141.97938888888891</v>
      </c>
      <c r="N27" s="30">
        <f t="shared" si="14"/>
        <v>118.26083333333334</v>
      </c>
      <c r="O27" s="30">
        <f t="shared" si="14"/>
        <v>396.78388888888895</v>
      </c>
      <c r="P27" s="30">
        <f t="shared" si="14"/>
        <v>8.7668333333333326</v>
      </c>
    </row>
    <row r="28" spans="1:67 15591:16023" s="8" customFormat="1" ht="12.4" customHeight="1" x14ac:dyDescent="0.25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WRG28" s="4"/>
    </row>
    <row r="29" spans="1:67 15591:16023" ht="12.75" customHeight="1" x14ac:dyDescent="0.25">
      <c r="A29" s="134" t="s">
        <v>0</v>
      </c>
      <c r="B29" s="134" t="s">
        <v>1</v>
      </c>
      <c r="C29" s="154" t="s">
        <v>2</v>
      </c>
      <c r="D29" s="134" t="s">
        <v>3</v>
      </c>
      <c r="E29" s="133" t="s">
        <v>4</v>
      </c>
      <c r="F29" s="133"/>
      <c r="G29" s="133"/>
      <c r="H29" s="134" t="s">
        <v>5</v>
      </c>
      <c r="I29" s="152" t="s">
        <v>6</v>
      </c>
      <c r="J29" s="152"/>
      <c r="K29" s="152"/>
      <c r="L29" s="152"/>
      <c r="M29" s="152" t="s">
        <v>7</v>
      </c>
      <c r="N29" s="152"/>
      <c r="O29" s="152"/>
      <c r="P29" s="152"/>
    </row>
    <row r="30" spans="1:67 15591:16023" x14ac:dyDescent="0.25">
      <c r="A30" s="134"/>
      <c r="B30" s="134"/>
      <c r="C30" s="154"/>
      <c r="D30" s="134"/>
      <c r="E30" s="133"/>
      <c r="F30" s="133"/>
      <c r="G30" s="133"/>
      <c r="H30" s="134"/>
      <c r="I30" s="152"/>
      <c r="J30" s="152"/>
      <c r="K30" s="152"/>
      <c r="L30" s="152"/>
      <c r="M30" s="152"/>
      <c r="N30" s="152"/>
      <c r="O30" s="152"/>
      <c r="P30" s="152"/>
    </row>
    <row r="31" spans="1:67 15591:16023" ht="53.65" customHeight="1" x14ac:dyDescent="0.25">
      <c r="A31" s="134"/>
      <c r="B31" s="134"/>
      <c r="C31" s="154"/>
      <c r="D31" s="134"/>
      <c r="E31" s="46" t="s">
        <v>8</v>
      </c>
      <c r="F31" s="46" t="s">
        <v>9</v>
      </c>
      <c r="G31" s="46" t="s">
        <v>10</v>
      </c>
      <c r="H31" s="134"/>
      <c r="I31" s="9" t="s">
        <v>11</v>
      </c>
      <c r="J31" s="10" t="s">
        <v>12</v>
      </c>
      <c r="K31" s="10" t="s">
        <v>13</v>
      </c>
      <c r="L31" s="10" t="s">
        <v>14</v>
      </c>
      <c r="M31" s="6" t="s">
        <v>15</v>
      </c>
      <c r="N31" s="6" t="s">
        <v>16</v>
      </c>
      <c r="O31" s="6" t="s">
        <v>17</v>
      </c>
      <c r="P31" s="6" t="s">
        <v>18</v>
      </c>
    </row>
    <row r="32" spans="1:67 15591:16023" ht="18.75" x14ac:dyDescent="0.25">
      <c r="A32" s="155" t="s">
        <v>52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</row>
    <row r="33" spans="1:67 15924:16023" ht="15" customHeight="1" x14ac:dyDescent="0.25">
      <c r="A33" s="138" t="s">
        <v>20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</row>
    <row r="34" spans="1:67 15924:16023" x14ac:dyDescent="0.25">
      <c r="A34" s="138"/>
      <c r="B34" s="19" t="s">
        <v>31</v>
      </c>
      <c r="C34" s="24" t="s">
        <v>53</v>
      </c>
      <c r="D34" s="14">
        <v>100</v>
      </c>
      <c r="E34" s="15">
        <f t="shared" ref="E34:P34" si="15">Q34*100/50</f>
        <v>1.2</v>
      </c>
      <c r="F34" s="15">
        <f t="shared" si="15"/>
        <v>4.72</v>
      </c>
      <c r="G34" s="15">
        <f t="shared" si="15"/>
        <v>7.7</v>
      </c>
      <c r="H34" s="15">
        <f t="shared" si="15"/>
        <v>77.5</v>
      </c>
      <c r="I34" s="15">
        <f t="shared" si="15"/>
        <v>0.02</v>
      </c>
      <c r="J34" s="15">
        <f t="shared" si="15"/>
        <v>0.02</v>
      </c>
      <c r="K34" s="15">
        <f t="shared" si="15"/>
        <v>0.06</v>
      </c>
      <c r="L34" s="15">
        <f t="shared" si="15"/>
        <v>7.5</v>
      </c>
      <c r="M34" s="15">
        <f t="shared" si="15"/>
        <v>40</v>
      </c>
      <c r="N34" s="15">
        <f t="shared" si="15"/>
        <v>15</v>
      </c>
      <c r="O34" s="15">
        <f t="shared" si="15"/>
        <v>37.5</v>
      </c>
      <c r="P34" s="15">
        <f t="shared" si="15"/>
        <v>0.7</v>
      </c>
      <c r="Q34" s="47">
        <v>0.6</v>
      </c>
      <c r="R34" s="47">
        <v>2.36</v>
      </c>
      <c r="S34" s="47">
        <v>3.85</v>
      </c>
      <c r="T34" s="47">
        <v>38.75</v>
      </c>
      <c r="U34" s="47">
        <v>0.01</v>
      </c>
      <c r="V34" s="48">
        <v>0.01</v>
      </c>
      <c r="W34" s="48">
        <v>0.03</v>
      </c>
      <c r="X34" s="47">
        <v>3.75</v>
      </c>
      <c r="Y34" s="47">
        <v>20</v>
      </c>
      <c r="Z34" s="47">
        <v>7.5</v>
      </c>
      <c r="AA34" s="47">
        <v>18.75</v>
      </c>
      <c r="AB34" s="47">
        <v>0.35</v>
      </c>
    </row>
    <row r="35" spans="1:67 15924:16023" s="1" customFormat="1" x14ac:dyDescent="0.25">
      <c r="A35" s="138"/>
      <c r="B35" s="19" t="s">
        <v>54</v>
      </c>
      <c r="C35" s="13" t="s">
        <v>55</v>
      </c>
      <c r="D35" s="19">
        <v>100</v>
      </c>
      <c r="E35" s="25">
        <f t="shared" ref="E35:P35" si="16">BD35*100/90</f>
        <v>8.2444444444444436</v>
      </c>
      <c r="F35" s="25">
        <f t="shared" si="16"/>
        <v>8</v>
      </c>
      <c r="G35" s="25">
        <f t="shared" si="16"/>
        <v>8.4777777777777779</v>
      </c>
      <c r="H35" s="25">
        <f t="shared" si="16"/>
        <v>202</v>
      </c>
      <c r="I35" s="25">
        <f t="shared" si="16"/>
        <v>19.8</v>
      </c>
      <c r="J35" s="25">
        <f t="shared" si="16"/>
        <v>0.12222222222222222</v>
      </c>
      <c r="K35" s="25">
        <f t="shared" si="16"/>
        <v>0.12222222222222222</v>
      </c>
      <c r="L35" s="25">
        <f t="shared" si="16"/>
        <v>6.3</v>
      </c>
      <c r="M35" s="25">
        <f t="shared" si="16"/>
        <v>63.077777777777776</v>
      </c>
      <c r="N35" s="25">
        <f t="shared" si="16"/>
        <v>58.144444444444446</v>
      </c>
      <c r="O35" s="25">
        <f t="shared" si="16"/>
        <v>245.02222222222221</v>
      </c>
      <c r="P35" s="25">
        <f t="shared" si="16"/>
        <v>1.3</v>
      </c>
      <c r="BD35" s="25">
        <v>7.42</v>
      </c>
      <c r="BE35" s="25">
        <v>7.2</v>
      </c>
      <c r="BF35" s="25">
        <v>7.63</v>
      </c>
      <c r="BG35" s="25">
        <v>181.8</v>
      </c>
      <c r="BH35" s="25">
        <v>17.82</v>
      </c>
      <c r="BI35" s="19">
        <v>0.11</v>
      </c>
      <c r="BJ35" s="19">
        <v>0.11</v>
      </c>
      <c r="BK35" s="25">
        <v>5.67</v>
      </c>
      <c r="BL35" s="25">
        <v>56.77</v>
      </c>
      <c r="BM35" s="25">
        <v>52.33</v>
      </c>
      <c r="BN35" s="25">
        <v>220.52</v>
      </c>
      <c r="BO35" s="25">
        <v>1.17</v>
      </c>
      <c r="WRG35" s="4"/>
    </row>
    <row r="36" spans="1:67 15924:16023" x14ac:dyDescent="0.25">
      <c r="A36" s="138"/>
      <c r="B36" s="19" t="s">
        <v>56</v>
      </c>
      <c r="C36" s="24" t="s">
        <v>57</v>
      </c>
      <c r="D36" s="19">
        <v>180</v>
      </c>
      <c r="E36" s="25">
        <f t="shared" ref="E36:P36" si="17">BD36*180/100</f>
        <v>3.0780000000000003</v>
      </c>
      <c r="F36" s="25">
        <f t="shared" si="17"/>
        <v>5.0039999999999996</v>
      </c>
      <c r="G36" s="25">
        <f t="shared" si="17"/>
        <v>31.896000000000001</v>
      </c>
      <c r="H36" s="25">
        <f t="shared" si="17"/>
        <v>184.86</v>
      </c>
      <c r="I36" s="25">
        <f t="shared" si="17"/>
        <v>0</v>
      </c>
      <c r="J36" s="25">
        <f t="shared" si="17"/>
        <v>3.6000000000000004E-2</v>
      </c>
      <c r="K36" s="25">
        <f t="shared" si="17"/>
        <v>1.8000000000000002E-2</v>
      </c>
      <c r="L36" s="25">
        <f t="shared" si="17"/>
        <v>0</v>
      </c>
      <c r="M36" s="25">
        <f t="shared" si="17"/>
        <v>4.95</v>
      </c>
      <c r="N36" s="25">
        <f t="shared" si="17"/>
        <v>21.6</v>
      </c>
      <c r="O36" s="25">
        <f t="shared" si="17"/>
        <v>66.69</v>
      </c>
      <c r="P36" s="25">
        <f t="shared" si="17"/>
        <v>0.45</v>
      </c>
      <c r="BD36" s="25">
        <v>1.71</v>
      </c>
      <c r="BE36" s="25">
        <v>2.78</v>
      </c>
      <c r="BF36" s="25">
        <v>17.72</v>
      </c>
      <c r="BG36" s="25">
        <v>102.7</v>
      </c>
      <c r="BH36" s="25"/>
      <c r="BI36" s="25">
        <v>0.02</v>
      </c>
      <c r="BJ36" s="25">
        <v>0.01</v>
      </c>
      <c r="BK36" s="25"/>
      <c r="BL36" s="25">
        <v>2.75</v>
      </c>
      <c r="BM36" s="25">
        <v>12</v>
      </c>
      <c r="BN36" s="25">
        <v>37.049999999999997</v>
      </c>
      <c r="BO36" s="25">
        <v>0.25</v>
      </c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</row>
    <row r="37" spans="1:67 15924:16023" x14ac:dyDescent="0.25">
      <c r="A37" s="138"/>
      <c r="B37" s="19" t="s">
        <v>31</v>
      </c>
      <c r="C37" s="24" t="s">
        <v>32</v>
      </c>
      <c r="D37" s="19">
        <v>25</v>
      </c>
      <c r="E37" s="25">
        <f t="shared" ref="E37:P37" si="18">BD37*25/20</f>
        <v>1.7</v>
      </c>
      <c r="F37" s="25">
        <f t="shared" si="18"/>
        <v>0.3</v>
      </c>
      <c r="G37" s="25">
        <f t="shared" si="18"/>
        <v>8.4</v>
      </c>
      <c r="H37" s="25">
        <f t="shared" si="18"/>
        <v>42.699999999999996</v>
      </c>
      <c r="I37" s="25">
        <f t="shared" si="18"/>
        <v>0</v>
      </c>
      <c r="J37" s="25">
        <f t="shared" si="18"/>
        <v>3.7499999999999999E-2</v>
      </c>
      <c r="K37" s="25">
        <f t="shared" si="18"/>
        <v>2.5000000000000001E-2</v>
      </c>
      <c r="L37" s="25">
        <f t="shared" si="18"/>
        <v>0</v>
      </c>
      <c r="M37" s="25">
        <f t="shared" si="18"/>
        <v>11.262499999999999</v>
      </c>
      <c r="N37" s="25">
        <f t="shared" si="18"/>
        <v>11.762499999999999</v>
      </c>
      <c r="O37" s="25">
        <f t="shared" si="18"/>
        <v>37.674999999999997</v>
      </c>
      <c r="P37" s="25">
        <f t="shared" si="18"/>
        <v>0.9375</v>
      </c>
      <c r="Q37" s="25">
        <v>1.7</v>
      </c>
      <c r="R37" s="25">
        <v>0.3</v>
      </c>
      <c r="S37" s="25">
        <v>8.4</v>
      </c>
      <c r="T37" s="25">
        <v>42.7</v>
      </c>
      <c r="U37" s="25"/>
      <c r="V37" s="25">
        <v>0.04</v>
      </c>
      <c r="W37" s="25">
        <v>0.02</v>
      </c>
      <c r="X37" s="25"/>
      <c r="Y37" s="25">
        <v>11.26</v>
      </c>
      <c r="Z37" s="25">
        <v>11.76</v>
      </c>
      <c r="AA37" s="25">
        <v>37.68</v>
      </c>
      <c r="AB37" s="25">
        <v>0.94</v>
      </c>
      <c r="BD37" s="25">
        <v>1.36</v>
      </c>
      <c r="BE37" s="25">
        <v>0.24</v>
      </c>
      <c r="BF37" s="25">
        <v>6.72</v>
      </c>
      <c r="BG37" s="25">
        <v>34.159999999999997</v>
      </c>
      <c r="BH37" s="25"/>
      <c r="BI37" s="25">
        <v>0.03</v>
      </c>
      <c r="BJ37" s="25">
        <v>0.02</v>
      </c>
      <c r="BK37" s="25"/>
      <c r="BL37" s="25">
        <v>9.01</v>
      </c>
      <c r="BM37" s="25">
        <v>9.41</v>
      </c>
      <c r="BN37" s="25">
        <v>30.14</v>
      </c>
      <c r="BO37" s="25">
        <v>0.75</v>
      </c>
    </row>
    <row r="38" spans="1:67 15924:16023" x14ac:dyDescent="0.25">
      <c r="A38" s="138"/>
      <c r="B38" s="19" t="s">
        <v>31</v>
      </c>
      <c r="C38" s="13" t="s">
        <v>33</v>
      </c>
      <c r="D38" s="19">
        <v>55</v>
      </c>
      <c r="E38" s="25">
        <f t="shared" ref="E38:P38" si="19">BD38*55/40</f>
        <v>4.07</v>
      </c>
      <c r="F38" s="25">
        <f t="shared" si="19"/>
        <v>0.495</v>
      </c>
      <c r="G38" s="25">
        <f t="shared" si="19"/>
        <v>29.012499999999999</v>
      </c>
      <c r="H38" s="25">
        <f t="shared" si="19"/>
        <v>128.94749999999999</v>
      </c>
      <c r="I38" s="25">
        <f t="shared" si="19"/>
        <v>0</v>
      </c>
      <c r="J38" s="25">
        <f t="shared" si="19"/>
        <v>0</v>
      </c>
      <c r="K38" s="25">
        <f t="shared" si="19"/>
        <v>2.7500000000000004E-2</v>
      </c>
      <c r="L38" s="25">
        <f t="shared" si="19"/>
        <v>0</v>
      </c>
      <c r="M38" s="25">
        <f t="shared" si="19"/>
        <v>11</v>
      </c>
      <c r="N38" s="25">
        <f t="shared" si="19"/>
        <v>7.7</v>
      </c>
      <c r="O38" s="25">
        <f t="shared" si="19"/>
        <v>35.75</v>
      </c>
      <c r="P38" s="25">
        <f t="shared" si="19"/>
        <v>0.60499999999999998</v>
      </c>
      <c r="Q38" s="25">
        <v>3.03</v>
      </c>
      <c r="R38" s="25">
        <v>0.36</v>
      </c>
      <c r="S38" s="25">
        <v>19.64</v>
      </c>
      <c r="T38" s="25">
        <v>93.77</v>
      </c>
      <c r="U38" s="25"/>
      <c r="V38" s="25"/>
      <c r="W38" s="25">
        <v>1.2999999999999999E-2</v>
      </c>
      <c r="X38" s="25"/>
      <c r="Y38" s="25">
        <v>8</v>
      </c>
      <c r="Z38" s="25">
        <v>5.6</v>
      </c>
      <c r="AA38" s="25">
        <v>26</v>
      </c>
      <c r="AB38" s="25">
        <v>0.44</v>
      </c>
      <c r="AC38" s="25">
        <v>3</v>
      </c>
      <c r="AD38" s="25">
        <f t="shared" ref="AD38:AN38" si="20">AP38*40/40</f>
        <v>0</v>
      </c>
      <c r="AE38" s="25">
        <f t="shared" si="20"/>
        <v>0</v>
      </c>
      <c r="AF38" s="25">
        <f t="shared" si="20"/>
        <v>0</v>
      </c>
      <c r="AG38" s="25">
        <f t="shared" si="20"/>
        <v>0</v>
      </c>
      <c r="AH38" s="25">
        <f t="shared" si="20"/>
        <v>0</v>
      </c>
      <c r="AI38" s="25">
        <f t="shared" si="20"/>
        <v>0</v>
      </c>
      <c r="AJ38" s="25">
        <f t="shared" si="20"/>
        <v>0</v>
      </c>
      <c r="AK38" s="25">
        <f t="shared" si="20"/>
        <v>0</v>
      </c>
      <c r="AL38" s="25">
        <f t="shared" si="20"/>
        <v>0</v>
      </c>
      <c r="AM38" s="25">
        <f t="shared" si="20"/>
        <v>0</v>
      </c>
      <c r="AN38" s="25">
        <f t="shared" si="20"/>
        <v>0</v>
      </c>
      <c r="BD38" s="25">
        <v>2.96</v>
      </c>
      <c r="BE38" s="25">
        <v>0.36</v>
      </c>
      <c r="BF38" s="25">
        <v>21.1</v>
      </c>
      <c r="BG38" s="25">
        <v>93.78</v>
      </c>
      <c r="BH38" s="25"/>
      <c r="BI38" s="25"/>
      <c r="BJ38" s="25">
        <v>0.02</v>
      </c>
      <c r="BK38" s="25"/>
      <c r="BL38" s="25">
        <v>8</v>
      </c>
      <c r="BM38" s="25">
        <v>5.6</v>
      </c>
      <c r="BN38" s="25">
        <v>26</v>
      </c>
      <c r="BO38" s="25">
        <v>0.44</v>
      </c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</row>
    <row r="39" spans="1:67 15924:16023" x14ac:dyDescent="0.25">
      <c r="A39" s="138"/>
      <c r="B39" s="19" t="s">
        <v>58</v>
      </c>
      <c r="C39" s="13" t="s">
        <v>59</v>
      </c>
      <c r="D39" s="19">
        <v>150</v>
      </c>
      <c r="E39" s="25">
        <f t="shared" ref="E39:P39" si="21">BD39*150/100</f>
        <v>0.6</v>
      </c>
      <c r="F39" s="25">
        <f t="shared" si="21"/>
        <v>0.45</v>
      </c>
      <c r="G39" s="25">
        <f t="shared" si="21"/>
        <v>15.45</v>
      </c>
      <c r="H39" s="25">
        <f t="shared" si="21"/>
        <v>70.5</v>
      </c>
      <c r="I39" s="25">
        <f t="shared" si="21"/>
        <v>0</v>
      </c>
      <c r="J39" s="25">
        <f t="shared" si="21"/>
        <v>0.03</v>
      </c>
      <c r="K39" s="25">
        <f t="shared" si="21"/>
        <v>0.03</v>
      </c>
      <c r="L39" s="25">
        <f t="shared" si="21"/>
        <v>7.5</v>
      </c>
      <c r="M39" s="25">
        <f t="shared" si="21"/>
        <v>28.5</v>
      </c>
      <c r="N39" s="25">
        <f t="shared" si="21"/>
        <v>18</v>
      </c>
      <c r="O39" s="25">
        <f t="shared" si="21"/>
        <v>24</v>
      </c>
      <c r="P39" s="25">
        <f t="shared" si="21"/>
        <v>3.45</v>
      </c>
      <c r="BD39" s="25">
        <v>0.4</v>
      </c>
      <c r="BE39" s="25">
        <v>0.3</v>
      </c>
      <c r="BF39" s="25">
        <v>10.3</v>
      </c>
      <c r="BG39" s="25">
        <v>47</v>
      </c>
      <c r="BH39" s="49"/>
      <c r="BI39" s="19">
        <v>0.02</v>
      </c>
      <c r="BJ39" s="19">
        <v>0.02</v>
      </c>
      <c r="BK39" s="25">
        <v>5</v>
      </c>
      <c r="BL39" s="25">
        <v>19</v>
      </c>
      <c r="BM39" s="25">
        <v>12</v>
      </c>
      <c r="BN39" s="25">
        <v>16</v>
      </c>
      <c r="BO39" s="25">
        <v>2.2999999999999998</v>
      </c>
    </row>
    <row r="40" spans="1:67 15924:16023" x14ac:dyDescent="0.25">
      <c r="A40" s="138"/>
      <c r="B40" s="19" t="s">
        <v>31</v>
      </c>
      <c r="C40" s="13" t="s">
        <v>60</v>
      </c>
      <c r="D40" s="19">
        <v>180</v>
      </c>
      <c r="E40" s="25">
        <f t="shared" ref="E40:P40" si="22">BD40*180/200</f>
        <v>0.45</v>
      </c>
      <c r="F40" s="25">
        <f t="shared" si="22"/>
        <v>0</v>
      </c>
      <c r="G40" s="25">
        <f t="shared" si="22"/>
        <v>9.09</v>
      </c>
      <c r="H40" s="25">
        <f t="shared" si="22"/>
        <v>37.799999999999997</v>
      </c>
      <c r="I40" s="25">
        <f t="shared" si="22"/>
        <v>0</v>
      </c>
      <c r="J40" s="25">
        <f t="shared" si="22"/>
        <v>9.0000000000000011E-3</v>
      </c>
      <c r="K40" s="25">
        <f t="shared" si="22"/>
        <v>9.0000000000000011E-3</v>
      </c>
      <c r="L40" s="25">
        <f t="shared" si="22"/>
        <v>1.8</v>
      </c>
      <c r="M40" s="25">
        <f t="shared" si="22"/>
        <v>6.3</v>
      </c>
      <c r="N40" s="25">
        <f t="shared" si="22"/>
        <v>3.6</v>
      </c>
      <c r="O40" s="25">
        <f t="shared" si="22"/>
        <v>6.3</v>
      </c>
      <c r="P40" s="25">
        <f t="shared" si="22"/>
        <v>1.2599999999999998</v>
      </c>
      <c r="Q40" s="50">
        <v>1</v>
      </c>
      <c r="R40" s="50"/>
      <c r="S40" s="50">
        <v>20.2</v>
      </c>
      <c r="T40" s="50">
        <v>84.8</v>
      </c>
      <c r="U40" s="50"/>
      <c r="V40" s="13">
        <v>0.02</v>
      </c>
      <c r="W40" s="13">
        <v>0.02</v>
      </c>
      <c r="X40" s="50">
        <v>4</v>
      </c>
      <c r="Y40" s="50">
        <v>14</v>
      </c>
      <c r="Z40" s="50">
        <v>14</v>
      </c>
      <c r="AA40" s="50">
        <v>14</v>
      </c>
      <c r="AB40" s="50">
        <v>2.8</v>
      </c>
      <c r="BD40" s="25">
        <v>0.5</v>
      </c>
      <c r="BE40" s="25">
        <f>BQ40*200/200</f>
        <v>0</v>
      </c>
      <c r="BF40" s="25">
        <v>10.1</v>
      </c>
      <c r="BG40" s="25">
        <v>42</v>
      </c>
      <c r="BH40" s="25">
        <f>BT40*200/200</f>
        <v>0</v>
      </c>
      <c r="BI40" s="25">
        <v>0.01</v>
      </c>
      <c r="BJ40" s="25">
        <v>0.01</v>
      </c>
      <c r="BK40" s="25">
        <v>2</v>
      </c>
      <c r="BL40" s="25">
        <v>7</v>
      </c>
      <c r="BM40" s="25">
        <v>4</v>
      </c>
      <c r="BN40" s="25">
        <v>7</v>
      </c>
      <c r="BO40" s="25">
        <v>1.4</v>
      </c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</row>
    <row r="41" spans="1:67 15924:16023" s="2" customFormat="1" ht="18.75" customHeight="1" x14ac:dyDescent="0.25">
      <c r="A41" s="138"/>
      <c r="B41" s="12"/>
      <c r="C41" s="51"/>
      <c r="D41" s="19"/>
      <c r="E41" s="25"/>
      <c r="F41" s="25"/>
      <c r="G41" s="25"/>
      <c r="H41" s="25"/>
      <c r="I41" s="25"/>
      <c r="J41" s="19"/>
      <c r="K41" s="19"/>
      <c r="L41" s="25"/>
      <c r="M41" s="25"/>
      <c r="N41" s="25"/>
      <c r="O41" s="25"/>
      <c r="P41" s="25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4"/>
    </row>
    <row r="42" spans="1:67 15924:16023" x14ac:dyDescent="0.25">
      <c r="A42" s="140" t="s">
        <v>36</v>
      </c>
      <c r="B42" s="140"/>
      <c r="C42" s="140"/>
      <c r="D42" s="29">
        <f>SUM(D34:D41)</f>
        <v>790</v>
      </c>
      <c r="E42" s="30"/>
      <c r="F42" s="30"/>
      <c r="G42" s="30"/>
      <c r="H42" s="30"/>
      <c r="I42" s="30"/>
      <c r="J42" s="29"/>
      <c r="K42" s="29"/>
      <c r="L42" s="30"/>
      <c r="M42" s="30"/>
      <c r="N42" s="30"/>
      <c r="O42" s="30"/>
      <c r="P42" s="30"/>
    </row>
    <row r="43" spans="1:67 15924:16023" ht="14.85" customHeight="1" x14ac:dyDescent="0.25">
      <c r="A43" s="141" t="s">
        <v>37</v>
      </c>
      <c r="B43" s="141"/>
      <c r="C43" s="141">
        <f>SUM(C37:C42)</f>
        <v>0</v>
      </c>
      <c r="D43" s="141">
        <f>SUM(D37:D42)</f>
        <v>1200</v>
      </c>
      <c r="E43" s="30">
        <f t="shared" ref="E43:P43" si="23">SUM(E34:E42)</f>
        <v>19.342444444444443</v>
      </c>
      <c r="F43" s="30">
        <f t="shared" si="23"/>
        <v>18.968999999999998</v>
      </c>
      <c r="G43" s="30">
        <f t="shared" si="23"/>
        <v>110.02627777777778</v>
      </c>
      <c r="H43" s="30">
        <f t="shared" si="23"/>
        <v>744.30749999999989</v>
      </c>
      <c r="I43" s="30">
        <f t="shared" si="23"/>
        <v>19.82</v>
      </c>
      <c r="J43" s="30">
        <f t="shared" si="23"/>
        <v>0.25472222222222224</v>
      </c>
      <c r="K43" s="30">
        <f t="shared" si="23"/>
        <v>0.29172222222222222</v>
      </c>
      <c r="L43" s="30">
        <f t="shared" si="23"/>
        <v>23.1</v>
      </c>
      <c r="M43" s="30">
        <f t="shared" si="23"/>
        <v>165.0902777777778</v>
      </c>
      <c r="N43" s="30">
        <f t="shared" si="23"/>
        <v>135.80694444444444</v>
      </c>
      <c r="O43" s="30">
        <f t="shared" si="23"/>
        <v>452.93722222222226</v>
      </c>
      <c r="P43" s="30">
        <f t="shared" si="23"/>
        <v>8.7025000000000006</v>
      </c>
    </row>
    <row r="44" spans="1:67 15924:16023" ht="15.75" x14ac:dyDescent="0.25">
      <c r="A44" s="153" t="s">
        <v>38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</row>
    <row r="45" spans="1:67 15924:16023" x14ac:dyDescent="0.25">
      <c r="A45" s="153"/>
      <c r="B45" s="19" t="s">
        <v>61</v>
      </c>
      <c r="C45" s="24" t="s">
        <v>62</v>
      </c>
      <c r="D45" s="14">
        <v>100</v>
      </c>
      <c r="E45" s="15">
        <f t="shared" ref="E45:P45" si="24">BD45*100/100</f>
        <v>1.0900000000000001</v>
      </c>
      <c r="F45" s="15">
        <f t="shared" si="24"/>
        <v>6.04</v>
      </c>
      <c r="G45" s="15">
        <f t="shared" si="24"/>
        <v>3.77</v>
      </c>
      <c r="H45" s="15">
        <f t="shared" si="24"/>
        <v>73</v>
      </c>
      <c r="I45" s="15">
        <f t="shared" si="24"/>
        <v>0</v>
      </c>
      <c r="J45" s="15">
        <f t="shared" si="24"/>
        <v>0.03</v>
      </c>
      <c r="K45" s="15">
        <f t="shared" si="24"/>
        <v>0.04</v>
      </c>
      <c r="L45" s="15">
        <f t="shared" si="24"/>
        <v>13.21</v>
      </c>
      <c r="M45" s="15">
        <f t="shared" si="24"/>
        <v>25.42</v>
      </c>
      <c r="N45" s="15">
        <f t="shared" si="24"/>
        <v>18.829999999999998</v>
      </c>
      <c r="O45" s="15">
        <f t="shared" si="24"/>
        <v>35.619999999999997</v>
      </c>
      <c r="P45" s="15">
        <f t="shared" si="24"/>
        <v>0.66</v>
      </c>
      <c r="Q45" s="47">
        <v>0.6</v>
      </c>
      <c r="R45" s="47">
        <v>2.36</v>
      </c>
      <c r="S45" s="47">
        <v>3.85</v>
      </c>
      <c r="T45" s="47">
        <v>38.75</v>
      </c>
      <c r="U45" s="47">
        <v>0.01</v>
      </c>
      <c r="V45" s="48">
        <v>0.01</v>
      </c>
      <c r="W45" s="48">
        <v>0.03</v>
      </c>
      <c r="X45" s="47">
        <v>3.75</v>
      </c>
      <c r="Y45" s="47">
        <v>20</v>
      </c>
      <c r="Z45" s="47">
        <v>7.5</v>
      </c>
      <c r="AA45" s="47">
        <v>18.75</v>
      </c>
      <c r="AB45" s="47">
        <v>0.35</v>
      </c>
      <c r="BD45" s="15">
        <v>1.0900000000000001</v>
      </c>
      <c r="BE45" s="15">
        <v>6.04</v>
      </c>
      <c r="BF45" s="15">
        <v>3.77</v>
      </c>
      <c r="BG45" s="15">
        <v>73</v>
      </c>
      <c r="BH45" s="15"/>
      <c r="BI45" s="15">
        <v>0.03</v>
      </c>
      <c r="BJ45" s="15">
        <v>0.04</v>
      </c>
      <c r="BK45" s="15">
        <v>13.21</v>
      </c>
      <c r="BL45" s="15">
        <v>25.42</v>
      </c>
      <c r="BM45" s="15">
        <v>18.829999999999998</v>
      </c>
      <c r="BN45" s="15">
        <v>35.619999999999997</v>
      </c>
      <c r="BO45" s="15">
        <v>0.66</v>
      </c>
    </row>
    <row r="46" spans="1:67 15924:16023" s="36" customFormat="1" x14ac:dyDescent="0.25">
      <c r="A46" s="153"/>
      <c r="B46" s="19" t="s">
        <v>63</v>
      </c>
      <c r="C46" s="53" t="s">
        <v>64</v>
      </c>
      <c r="D46" s="14">
        <v>250</v>
      </c>
      <c r="E46" s="15">
        <f t="shared" ref="E46:P46" si="25">BD46*250/100</f>
        <v>5.5</v>
      </c>
      <c r="F46" s="15">
        <f t="shared" si="25"/>
        <v>5.2750000000000004</v>
      </c>
      <c r="G46" s="15">
        <f t="shared" si="25"/>
        <v>16.524999999999999</v>
      </c>
      <c r="H46" s="15">
        <f t="shared" si="25"/>
        <v>147.5</v>
      </c>
      <c r="I46" s="15">
        <f t="shared" si="25"/>
        <v>0</v>
      </c>
      <c r="J46" s="15">
        <f t="shared" si="25"/>
        <v>0.22500000000000001</v>
      </c>
      <c r="K46" s="15">
        <f t="shared" si="25"/>
        <v>7.4999999999999997E-2</v>
      </c>
      <c r="L46" s="15">
        <f t="shared" si="25"/>
        <v>5.8250000000000002</v>
      </c>
      <c r="M46" s="15">
        <f t="shared" si="25"/>
        <v>42.674999999999997</v>
      </c>
      <c r="N46" s="15">
        <f t="shared" si="25"/>
        <v>35.575000000000003</v>
      </c>
      <c r="O46" s="15">
        <f t="shared" si="25"/>
        <v>88.1</v>
      </c>
      <c r="P46" s="15">
        <f t="shared" si="25"/>
        <v>2.0499999999999998</v>
      </c>
      <c r="Q46" s="54">
        <v>5.49</v>
      </c>
      <c r="R46" s="54">
        <v>5.27</v>
      </c>
      <c r="S46" s="54">
        <v>16.54</v>
      </c>
      <c r="T46" s="54">
        <v>148.25</v>
      </c>
      <c r="U46" s="54"/>
      <c r="V46" s="55">
        <v>0.22800000000000001</v>
      </c>
      <c r="W46" s="55">
        <v>7.2999999999999995E-2</v>
      </c>
      <c r="X46" s="54">
        <v>5.83</v>
      </c>
      <c r="Y46" s="54">
        <v>42.68</v>
      </c>
      <c r="Z46" s="54">
        <v>88.1</v>
      </c>
      <c r="AA46" s="54">
        <v>35.58</v>
      </c>
      <c r="AB46" s="54">
        <v>2.0499999999999998</v>
      </c>
      <c r="BD46" s="15">
        <v>2.2000000000000002</v>
      </c>
      <c r="BE46" s="15">
        <v>2.11</v>
      </c>
      <c r="BF46" s="15">
        <v>6.61</v>
      </c>
      <c r="BG46" s="15">
        <v>59</v>
      </c>
      <c r="BH46" s="15">
        <f>BT46*200/250</f>
        <v>0</v>
      </c>
      <c r="BI46" s="15">
        <v>0.09</v>
      </c>
      <c r="BJ46" s="15">
        <v>0.03</v>
      </c>
      <c r="BK46" s="15">
        <v>2.33</v>
      </c>
      <c r="BL46" s="15">
        <v>17.07</v>
      </c>
      <c r="BM46" s="15">
        <v>14.23</v>
      </c>
      <c r="BN46" s="15">
        <v>35.24</v>
      </c>
      <c r="BO46" s="15">
        <v>0.82</v>
      </c>
      <c r="WRG46" s="4"/>
    </row>
    <row r="47" spans="1:67 15924:16023" x14ac:dyDescent="0.25">
      <c r="A47" s="153"/>
      <c r="B47" s="16" t="s">
        <v>65</v>
      </c>
      <c r="C47" s="37" t="s">
        <v>66</v>
      </c>
      <c r="D47" s="18">
        <v>100</v>
      </c>
      <c r="E47" s="38">
        <v>15.15</v>
      </c>
      <c r="F47" s="38">
        <v>15.68</v>
      </c>
      <c r="G47" s="38">
        <v>2.57</v>
      </c>
      <c r="H47" s="38">
        <v>211</v>
      </c>
      <c r="I47" s="38"/>
      <c r="J47" s="38">
        <v>0.05</v>
      </c>
      <c r="K47" s="38">
        <v>0.12</v>
      </c>
      <c r="L47" s="38">
        <v>1.78</v>
      </c>
      <c r="M47" s="38">
        <v>13.91</v>
      </c>
      <c r="N47" s="38">
        <v>20.9</v>
      </c>
      <c r="O47" s="38">
        <v>158.41999999999999</v>
      </c>
      <c r="P47" s="38">
        <v>2.2999999999999998</v>
      </c>
      <c r="Q47" s="39">
        <v>7.46</v>
      </c>
      <c r="R47" s="39">
        <v>8.2899999999999991</v>
      </c>
      <c r="S47" s="39">
        <v>9.44</v>
      </c>
      <c r="T47" s="39">
        <v>142</v>
      </c>
      <c r="U47" s="39">
        <v>33</v>
      </c>
      <c r="V47" s="40">
        <v>0.05</v>
      </c>
      <c r="W47" s="40">
        <v>7.0000000000000007E-2</v>
      </c>
      <c r="X47" s="39">
        <v>0.41</v>
      </c>
      <c r="Y47" s="39">
        <v>23.65</v>
      </c>
      <c r="Z47" s="39">
        <v>16.5</v>
      </c>
      <c r="AA47" s="39">
        <v>83.14</v>
      </c>
      <c r="AB47" s="39">
        <v>0.68</v>
      </c>
    </row>
    <row r="48" spans="1:67 15924:16023" x14ac:dyDescent="0.25">
      <c r="A48" s="153"/>
      <c r="B48" s="19" t="s">
        <v>67</v>
      </c>
      <c r="C48" s="24" t="s">
        <v>68</v>
      </c>
      <c r="D48" s="19">
        <v>180</v>
      </c>
      <c r="E48" s="25">
        <f t="shared" ref="E48:P48" si="26">BD48*180/100</f>
        <v>6.6239999999999997</v>
      </c>
      <c r="F48" s="25">
        <f t="shared" si="26"/>
        <v>5.4179999999999993</v>
      </c>
      <c r="G48" s="25">
        <f t="shared" si="26"/>
        <v>31.733999999999995</v>
      </c>
      <c r="H48" s="25">
        <f t="shared" si="26"/>
        <v>201.6</v>
      </c>
      <c r="I48" s="25">
        <f t="shared" si="26"/>
        <v>0</v>
      </c>
      <c r="J48" s="25">
        <f t="shared" si="26"/>
        <v>7.2000000000000008E-2</v>
      </c>
      <c r="K48" s="25">
        <f t="shared" si="26"/>
        <v>0</v>
      </c>
      <c r="L48" s="25">
        <f t="shared" si="26"/>
        <v>0</v>
      </c>
      <c r="M48" s="25">
        <f t="shared" si="26"/>
        <v>5.8320000000000007</v>
      </c>
      <c r="N48" s="25">
        <f t="shared" si="26"/>
        <v>25.344000000000001</v>
      </c>
      <c r="O48" s="25">
        <f t="shared" si="26"/>
        <v>44.604000000000006</v>
      </c>
      <c r="P48" s="25">
        <f t="shared" si="26"/>
        <v>1.3319999999999999</v>
      </c>
      <c r="BD48" s="25">
        <v>3.68</v>
      </c>
      <c r="BE48" s="25">
        <v>3.01</v>
      </c>
      <c r="BF48" s="25">
        <v>17.63</v>
      </c>
      <c r="BG48" s="25">
        <v>112</v>
      </c>
      <c r="BH48" s="25">
        <f>DG48*150/125</f>
        <v>0</v>
      </c>
      <c r="BI48" s="25">
        <v>0.04</v>
      </c>
      <c r="BJ48" s="25">
        <f>DI48*150/125</f>
        <v>0</v>
      </c>
      <c r="BK48" s="25"/>
      <c r="BL48" s="25">
        <v>3.24</v>
      </c>
      <c r="BM48" s="25">
        <v>14.08</v>
      </c>
      <c r="BN48" s="25">
        <v>24.78</v>
      </c>
      <c r="BO48" s="25">
        <v>0.74</v>
      </c>
    </row>
    <row r="49" spans="1:67 15942:16022" x14ac:dyDescent="0.25">
      <c r="A49" s="153"/>
      <c r="B49" s="19" t="s">
        <v>31</v>
      </c>
      <c r="C49" s="24" t="s">
        <v>32</v>
      </c>
      <c r="D49" s="19">
        <v>25</v>
      </c>
      <c r="E49" s="25">
        <f t="shared" ref="E49:P49" si="27">BD49*25/20</f>
        <v>1.7</v>
      </c>
      <c r="F49" s="25">
        <f t="shared" si="27"/>
        <v>0.3</v>
      </c>
      <c r="G49" s="25">
        <f t="shared" si="27"/>
        <v>8.4</v>
      </c>
      <c r="H49" s="25">
        <f t="shared" si="27"/>
        <v>42.699999999999996</v>
      </c>
      <c r="I49" s="25">
        <f t="shared" si="27"/>
        <v>0</v>
      </c>
      <c r="J49" s="25">
        <f t="shared" si="27"/>
        <v>3.7499999999999999E-2</v>
      </c>
      <c r="K49" s="25">
        <f t="shared" si="27"/>
        <v>2.5000000000000001E-2</v>
      </c>
      <c r="L49" s="25">
        <f t="shared" si="27"/>
        <v>0</v>
      </c>
      <c r="M49" s="25">
        <f t="shared" si="27"/>
        <v>11.262499999999999</v>
      </c>
      <c r="N49" s="25">
        <f t="shared" si="27"/>
        <v>11.762499999999999</v>
      </c>
      <c r="O49" s="25">
        <f t="shared" si="27"/>
        <v>37.674999999999997</v>
      </c>
      <c r="P49" s="25">
        <f t="shared" si="27"/>
        <v>0.9375</v>
      </c>
      <c r="Q49" s="25">
        <v>1.7</v>
      </c>
      <c r="R49" s="25">
        <v>0.3</v>
      </c>
      <c r="S49" s="25">
        <v>8.4</v>
      </c>
      <c r="T49" s="25">
        <v>42.7</v>
      </c>
      <c r="U49" s="25"/>
      <c r="V49" s="25">
        <v>0.04</v>
      </c>
      <c r="W49" s="25">
        <v>0.02</v>
      </c>
      <c r="X49" s="25"/>
      <c r="Y49" s="25">
        <v>11.26</v>
      </c>
      <c r="Z49" s="25">
        <v>11.76</v>
      </c>
      <c r="AA49" s="25">
        <v>37.68</v>
      </c>
      <c r="AB49" s="25">
        <v>0.94</v>
      </c>
      <c r="BD49" s="25">
        <v>1.36</v>
      </c>
      <c r="BE49" s="25">
        <v>0.24</v>
      </c>
      <c r="BF49" s="25">
        <v>6.72</v>
      </c>
      <c r="BG49" s="25">
        <v>34.159999999999997</v>
      </c>
      <c r="BH49" s="25"/>
      <c r="BI49" s="25">
        <v>0.03</v>
      </c>
      <c r="BJ49" s="25">
        <v>0.02</v>
      </c>
      <c r="BK49" s="25"/>
      <c r="BL49" s="25">
        <v>9.01</v>
      </c>
      <c r="BM49" s="25">
        <v>9.41</v>
      </c>
      <c r="BN49" s="25">
        <v>30.14</v>
      </c>
      <c r="BO49" s="25">
        <v>0.75</v>
      </c>
    </row>
    <row r="50" spans="1:67 15942:16022" x14ac:dyDescent="0.25">
      <c r="A50" s="153"/>
      <c r="B50" s="19" t="s">
        <v>31</v>
      </c>
      <c r="C50" s="13" t="s">
        <v>33</v>
      </c>
      <c r="D50" s="19">
        <v>55</v>
      </c>
      <c r="E50" s="25">
        <f t="shared" ref="E50:P50" si="28">BD50*55/40</f>
        <v>4.07</v>
      </c>
      <c r="F50" s="25">
        <f t="shared" si="28"/>
        <v>0.495</v>
      </c>
      <c r="G50" s="25">
        <f t="shared" si="28"/>
        <v>29.012499999999999</v>
      </c>
      <c r="H50" s="25">
        <f t="shared" si="28"/>
        <v>128.94749999999999</v>
      </c>
      <c r="I50" s="25">
        <f t="shared" si="28"/>
        <v>0</v>
      </c>
      <c r="J50" s="25">
        <f t="shared" si="28"/>
        <v>0</v>
      </c>
      <c r="K50" s="25">
        <f t="shared" si="28"/>
        <v>2.7500000000000004E-2</v>
      </c>
      <c r="L50" s="25">
        <f t="shared" si="28"/>
        <v>0</v>
      </c>
      <c r="M50" s="25">
        <f t="shared" si="28"/>
        <v>11</v>
      </c>
      <c r="N50" s="25">
        <f t="shared" si="28"/>
        <v>7.7</v>
      </c>
      <c r="O50" s="25">
        <f t="shared" si="28"/>
        <v>35.75</v>
      </c>
      <c r="P50" s="25">
        <f t="shared" si="28"/>
        <v>0.60499999999999998</v>
      </c>
      <c r="Q50" s="25">
        <v>3.03</v>
      </c>
      <c r="R50" s="25">
        <v>0.36</v>
      </c>
      <c r="S50" s="25">
        <v>19.64</v>
      </c>
      <c r="T50" s="25">
        <v>93.77</v>
      </c>
      <c r="U50" s="25"/>
      <c r="V50" s="25"/>
      <c r="W50" s="25">
        <v>1.2999999999999999E-2</v>
      </c>
      <c r="X50" s="25"/>
      <c r="Y50" s="25">
        <v>8</v>
      </c>
      <c r="Z50" s="25">
        <v>5.6</v>
      </c>
      <c r="AA50" s="25">
        <v>26</v>
      </c>
      <c r="AB50" s="25">
        <v>0.44</v>
      </c>
      <c r="AC50" s="25">
        <v>3</v>
      </c>
      <c r="AD50" s="25">
        <f t="shared" ref="AD50:AN50" si="29">AP50*40/40</f>
        <v>0</v>
      </c>
      <c r="AE50" s="25">
        <f t="shared" si="29"/>
        <v>0</v>
      </c>
      <c r="AF50" s="25">
        <f t="shared" si="29"/>
        <v>0</v>
      </c>
      <c r="AG50" s="25">
        <f t="shared" si="29"/>
        <v>0</v>
      </c>
      <c r="AH50" s="25">
        <f t="shared" si="29"/>
        <v>0</v>
      </c>
      <c r="AI50" s="25">
        <f t="shared" si="29"/>
        <v>0</v>
      </c>
      <c r="AJ50" s="25">
        <f t="shared" si="29"/>
        <v>0</v>
      </c>
      <c r="AK50" s="25">
        <f t="shared" si="29"/>
        <v>0</v>
      </c>
      <c r="AL50" s="25">
        <f t="shared" si="29"/>
        <v>0</v>
      </c>
      <c r="AM50" s="25">
        <f t="shared" si="29"/>
        <v>0</v>
      </c>
      <c r="AN50" s="25">
        <f t="shared" si="29"/>
        <v>0</v>
      </c>
      <c r="BD50" s="25">
        <v>2.96</v>
      </c>
      <c r="BE50" s="25">
        <v>0.36</v>
      </c>
      <c r="BF50" s="25">
        <v>21.1</v>
      </c>
      <c r="BG50" s="25">
        <v>93.78</v>
      </c>
      <c r="BH50" s="25"/>
      <c r="BI50" s="25"/>
      <c r="BJ50" s="25">
        <v>0.02</v>
      </c>
      <c r="BK50" s="25"/>
      <c r="BL50" s="25">
        <v>8</v>
      </c>
      <c r="BM50" s="25">
        <v>5.6</v>
      </c>
      <c r="BN50" s="25">
        <v>26</v>
      </c>
      <c r="BO50" s="25">
        <v>0.44</v>
      </c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</row>
    <row r="51" spans="1:67 15942:16022" ht="29.1" customHeight="1" x14ac:dyDescent="0.25">
      <c r="A51" s="153"/>
      <c r="B51" s="19" t="s">
        <v>69</v>
      </c>
      <c r="C51" s="27" t="s">
        <v>70</v>
      </c>
      <c r="D51" s="19">
        <v>200</v>
      </c>
      <c r="E51" s="25">
        <f t="shared" ref="E51:P51" si="30">BD51*200/100</f>
        <v>0.66</v>
      </c>
      <c r="F51" s="25">
        <f t="shared" si="30"/>
        <v>0.1</v>
      </c>
      <c r="G51" s="25">
        <f t="shared" si="30"/>
        <v>32</v>
      </c>
      <c r="H51" s="25">
        <f t="shared" si="30"/>
        <v>132</v>
      </c>
      <c r="I51" s="25">
        <f t="shared" si="30"/>
        <v>0</v>
      </c>
      <c r="J51" s="25">
        <f t="shared" si="30"/>
        <v>0.02</v>
      </c>
      <c r="K51" s="25">
        <f t="shared" si="30"/>
        <v>0.02</v>
      </c>
      <c r="L51" s="25">
        <f t="shared" si="30"/>
        <v>0.72</v>
      </c>
      <c r="M51" s="25">
        <f t="shared" si="30"/>
        <v>32.479999999999997</v>
      </c>
      <c r="N51" s="25">
        <f t="shared" si="30"/>
        <v>17.46</v>
      </c>
      <c r="O51" s="25">
        <f t="shared" si="30"/>
        <v>23.44</v>
      </c>
      <c r="P51" s="25">
        <f t="shared" si="30"/>
        <v>0.68</v>
      </c>
      <c r="Q51" s="50">
        <v>0.3</v>
      </c>
      <c r="R51" s="50">
        <v>0.1</v>
      </c>
      <c r="S51" s="50">
        <v>8.4</v>
      </c>
      <c r="T51" s="50">
        <v>35.4</v>
      </c>
      <c r="U51" s="50">
        <v>3.06</v>
      </c>
      <c r="V51" s="13">
        <v>0.01</v>
      </c>
      <c r="W51" s="13">
        <v>0.01</v>
      </c>
      <c r="X51" s="50">
        <v>24</v>
      </c>
      <c r="Y51" s="50">
        <v>9.6</v>
      </c>
      <c r="Z51" s="50">
        <v>8.1</v>
      </c>
      <c r="AA51" s="50">
        <v>8.6</v>
      </c>
      <c r="AB51" s="50">
        <v>0.36</v>
      </c>
      <c r="BD51" s="25">
        <v>0.33</v>
      </c>
      <c r="BE51" s="25">
        <v>0.05</v>
      </c>
      <c r="BF51" s="25">
        <v>16</v>
      </c>
      <c r="BG51" s="25">
        <v>66</v>
      </c>
      <c r="BH51" s="25"/>
      <c r="BI51" s="25">
        <v>0.01</v>
      </c>
      <c r="BJ51" s="25">
        <v>0.01</v>
      </c>
      <c r="BK51" s="25">
        <v>0.36</v>
      </c>
      <c r="BL51" s="25">
        <v>16.239999999999998</v>
      </c>
      <c r="BM51" s="25">
        <v>8.73</v>
      </c>
      <c r="BN51" s="25">
        <v>11.72</v>
      </c>
      <c r="BO51" s="25">
        <v>0.34</v>
      </c>
    </row>
    <row r="52" spans="1:67 15942:16022" ht="25.35" customHeight="1" x14ac:dyDescent="0.25">
      <c r="A52" s="153"/>
      <c r="B52" s="12">
        <v>385</v>
      </c>
      <c r="C52" s="27" t="s">
        <v>71</v>
      </c>
      <c r="D52" s="19">
        <v>180</v>
      </c>
      <c r="E52" s="25">
        <f t="shared" ref="E52:P52" si="31">BD52*180/200</f>
        <v>5.22</v>
      </c>
      <c r="F52" s="25">
        <f t="shared" si="31"/>
        <v>4.5</v>
      </c>
      <c r="G52" s="25">
        <f t="shared" si="31"/>
        <v>8.64</v>
      </c>
      <c r="H52" s="25">
        <f t="shared" si="31"/>
        <v>96.3</v>
      </c>
      <c r="I52" s="25">
        <f t="shared" si="31"/>
        <v>36</v>
      </c>
      <c r="J52" s="25">
        <f t="shared" si="31"/>
        <v>7.2000000000000008E-2</v>
      </c>
      <c r="K52" s="25">
        <f t="shared" si="31"/>
        <v>0.27</v>
      </c>
      <c r="L52" s="25">
        <f t="shared" si="31"/>
        <v>2.34</v>
      </c>
      <c r="M52" s="25">
        <f t="shared" si="31"/>
        <v>216</v>
      </c>
      <c r="N52" s="25">
        <f t="shared" si="31"/>
        <v>25.2</v>
      </c>
      <c r="O52" s="25">
        <f t="shared" si="31"/>
        <v>162</v>
      </c>
      <c r="P52" s="25">
        <f t="shared" si="31"/>
        <v>0.18</v>
      </c>
      <c r="BD52" s="25">
        <v>5.8</v>
      </c>
      <c r="BE52" s="25">
        <v>5</v>
      </c>
      <c r="BF52" s="25">
        <v>9.6</v>
      </c>
      <c r="BG52" s="25">
        <v>107</v>
      </c>
      <c r="BH52" s="25">
        <v>40</v>
      </c>
      <c r="BI52" s="25">
        <v>0.08</v>
      </c>
      <c r="BJ52" s="25">
        <v>0.3</v>
      </c>
      <c r="BK52" s="25">
        <v>2.6</v>
      </c>
      <c r="BL52" s="25">
        <v>240</v>
      </c>
      <c r="BM52" s="25">
        <v>28</v>
      </c>
      <c r="BN52" s="25">
        <v>180</v>
      </c>
      <c r="BO52" s="25">
        <v>0.2</v>
      </c>
    </row>
    <row r="53" spans="1:67 15942:16022" ht="15.75" x14ac:dyDescent="0.25">
      <c r="A53" s="153"/>
      <c r="B53" s="56"/>
      <c r="C53" s="28" t="s">
        <v>50</v>
      </c>
      <c r="D53" s="29">
        <f>SUM(D45:D52)</f>
        <v>1090</v>
      </c>
      <c r="E53" s="41"/>
      <c r="F53" s="41"/>
      <c r="G53" s="41"/>
      <c r="H53" s="41"/>
      <c r="I53" s="41"/>
      <c r="J53" s="42"/>
      <c r="K53" s="42"/>
      <c r="L53" s="41"/>
      <c r="M53" s="41"/>
      <c r="N53" s="41"/>
      <c r="O53" s="41"/>
      <c r="P53" s="41"/>
    </row>
    <row r="54" spans="1:67 15942:16022" ht="24.95" customHeight="1" x14ac:dyDescent="0.25">
      <c r="A54" s="153" t="s">
        <v>72</v>
      </c>
      <c r="B54" s="52"/>
      <c r="C54" s="52"/>
      <c r="D54" s="52"/>
      <c r="E54" s="30">
        <f t="shared" ref="E54:P54" si="32">SUM(E45:E53)</f>
        <v>40.013999999999996</v>
      </c>
      <c r="F54" s="30">
        <f t="shared" si="32"/>
        <v>37.807999999999993</v>
      </c>
      <c r="G54" s="30">
        <f t="shared" si="32"/>
        <v>132.6515</v>
      </c>
      <c r="H54" s="30">
        <f t="shared" si="32"/>
        <v>1033.0475000000001</v>
      </c>
      <c r="I54" s="30">
        <f t="shared" si="32"/>
        <v>36</v>
      </c>
      <c r="J54" s="30">
        <f t="shared" si="32"/>
        <v>0.50649999999999995</v>
      </c>
      <c r="K54" s="30">
        <f t="shared" si="32"/>
        <v>0.57750000000000012</v>
      </c>
      <c r="L54" s="30">
        <f t="shared" si="32"/>
        <v>23.875</v>
      </c>
      <c r="M54" s="30">
        <f t="shared" si="32"/>
        <v>358.5795</v>
      </c>
      <c r="N54" s="30">
        <f t="shared" si="32"/>
        <v>162.7715</v>
      </c>
      <c r="O54" s="30">
        <f t="shared" si="32"/>
        <v>585.60899999999992</v>
      </c>
      <c r="P54" s="30">
        <f t="shared" si="32"/>
        <v>8.7444999999999986</v>
      </c>
    </row>
    <row r="55" spans="1:67 15942:16022" ht="24.95" customHeight="1" x14ac:dyDescent="0.25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</row>
    <row r="56" spans="1:67 15942:16022" ht="19.899999999999999" customHeight="1" x14ac:dyDescent="0.25">
      <c r="A56" s="151" t="s">
        <v>0</v>
      </c>
      <c r="B56" s="151" t="s">
        <v>1</v>
      </c>
      <c r="C56" s="148" t="s">
        <v>2</v>
      </c>
      <c r="D56" s="151" t="s">
        <v>3</v>
      </c>
      <c r="E56" s="152" t="s">
        <v>4</v>
      </c>
      <c r="F56" s="152"/>
      <c r="G56" s="152"/>
      <c r="H56" s="134" t="s">
        <v>5</v>
      </c>
      <c r="I56" s="152" t="s">
        <v>6</v>
      </c>
      <c r="J56" s="152"/>
      <c r="K56" s="152"/>
      <c r="L56" s="152"/>
      <c r="M56" s="152" t="s">
        <v>7</v>
      </c>
      <c r="N56" s="152"/>
      <c r="O56" s="152"/>
      <c r="P56" s="152"/>
    </row>
    <row r="57" spans="1:67 15942:16022" ht="21.2" customHeight="1" x14ac:dyDescent="0.25">
      <c r="A57" s="151"/>
      <c r="B57" s="151"/>
      <c r="C57" s="148"/>
      <c r="D57" s="151"/>
      <c r="E57" s="152"/>
      <c r="F57" s="152"/>
      <c r="G57" s="152"/>
      <c r="H57" s="134"/>
      <c r="I57" s="152"/>
      <c r="J57" s="152"/>
      <c r="K57" s="152"/>
      <c r="L57" s="152"/>
      <c r="M57" s="152"/>
      <c r="N57" s="152"/>
      <c r="O57" s="152"/>
      <c r="P57" s="152"/>
    </row>
    <row r="58" spans="1:67 15942:16022" ht="54.95" customHeight="1" x14ac:dyDescent="0.25">
      <c r="A58" s="151"/>
      <c r="B58" s="151"/>
      <c r="C58" s="148"/>
      <c r="D58" s="151"/>
      <c r="E58" s="6" t="s">
        <v>8</v>
      </c>
      <c r="F58" s="6" t="s">
        <v>9</v>
      </c>
      <c r="G58" s="6" t="s">
        <v>10</v>
      </c>
      <c r="H58" s="134"/>
      <c r="I58" s="9" t="s">
        <v>11</v>
      </c>
      <c r="J58" s="10" t="s">
        <v>12</v>
      </c>
      <c r="K58" s="10" t="s">
        <v>13</v>
      </c>
      <c r="L58" s="10" t="s">
        <v>14</v>
      </c>
      <c r="M58" s="6" t="s">
        <v>15</v>
      </c>
      <c r="N58" s="6" t="s">
        <v>16</v>
      </c>
      <c r="O58" s="6" t="s">
        <v>17</v>
      </c>
      <c r="P58" s="6" t="s">
        <v>18</v>
      </c>
    </row>
    <row r="59" spans="1:67 15942:16022" ht="14.85" customHeight="1" x14ac:dyDescent="0.25">
      <c r="A59" s="137" t="s">
        <v>73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</row>
    <row r="60" spans="1:67 15942:16022" ht="15" customHeight="1" x14ac:dyDescent="0.25">
      <c r="A60" s="147" t="s">
        <v>20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</row>
    <row r="61" spans="1:67 15942:16022" ht="15.75" x14ac:dyDescent="0.25">
      <c r="A61" s="147"/>
      <c r="B61" s="57" t="s">
        <v>74</v>
      </c>
      <c r="C61" s="58" t="s">
        <v>75</v>
      </c>
      <c r="D61" s="12">
        <v>100</v>
      </c>
      <c r="E61" s="12">
        <f t="shared" ref="E61:P62" si="33">BD61*100/100</f>
        <v>2.37</v>
      </c>
      <c r="F61" s="12">
        <f t="shared" si="33"/>
        <v>7.38</v>
      </c>
      <c r="G61" s="12">
        <f t="shared" si="33"/>
        <v>2.59</v>
      </c>
      <c r="H61" s="12">
        <f t="shared" si="33"/>
        <v>86</v>
      </c>
      <c r="I61" s="12">
        <f t="shared" si="33"/>
        <v>29.6</v>
      </c>
      <c r="J61" s="12">
        <f t="shared" si="33"/>
        <v>0.02</v>
      </c>
      <c r="K61" s="12">
        <f t="shared" si="33"/>
        <v>0.1</v>
      </c>
      <c r="L61" s="12">
        <f t="shared" si="33"/>
        <v>11.03</v>
      </c>
      <c r="M61" s="12">
        <f t="shared" si="33"/>
        <v>34.18</v>
      </c>
      <c r="N61" s="12">
        <f t="shared" si="33"/>
        <v>12.44</v>
      </c>
      <c r="O61" s="12">
        <f t="shared" si="33"/>
        <v>53.88</v>
      </c>
      <c r="P61" s="12">
        <f t="shared" si="33"/>
        <v>1.01</v>
      </c>
      <c r="BD61" s="12">
        <v>2.37</v>
      </c>
      <c r="BE61" s="12">
        <v>7.38</v>
      </c>
      <c r="BF61" s="12">
        <v>2.59</v>
      </c>
      <c r="BG61" s="12">
        <v>86</v>
      </c>
      <c r="BH61" s="12">
        <v>29.6</v>
      </c>
      <c r="BI61" s="12">
        <v>0.02</v>
      </c>
      <c r="BJ61" s="12">
        <v>0.1</v>
      </c>
      <c r="BK61" s="12">
        <v>11.03</v>
      </c>
      <c r="BL61" s="12">
        <v>34.18</v>
      </c>
      <c r="BM61" s="12">
        <v>12.44</v>
      </c>
      <c r="BN61" s="12">
        <v>53.88</v>
      </c>
      <c r="BO61" s="12">
        <v>1.01</v>
      </c>
    </row>
    <row r="62" spans="1:67 15942:16022" x14ac:dyDescent="0.25">
      <c r="A62" s="147"/>
      <c r="B62" s="16" t="s">
        <v>76</v>
      </c>
      <c r="C62" s="37" t="s">
        <v>77</v>
      </c>
      <c r="D62" s="18">
        <v>100</v>
      </c>
      <c r="E62" s="38">
        <f t="shared" si="33"/>
        <v>8.6300000000000008</v>
      </c>
      <c r="F62" s="38">
        <f t="shared" si="33"/>
        <v>8.24</v>
      </c>
      <c r="G62" s="38">
        <f t="shared" si="33"/>
        <v>8.1</v>
      </c>
      <c r="H62" s="38">
        <f t="shared" si="33"/>
        <v>141</v>
      </c>
      <c r="I62" s="38">
        <f t="shared" si="33"/>
        <v>12.5</v>
      </c>
      <c r="J62" s="38">
        <f t="shared" si="33"/>
        <v>0.04</v>
      </c>
      <c r="K62" s="38">
        <f t="shared" si="33"/>
        <v>7.0000000000000007E-2</v>
      </c>
      <c r="L62" s="38">
        <f t="shared" si="33"/>
        <v>1.75</v>
      </c>
      <c r="M62" s="38">
        <f t="shared" si="33"/>
        <v>22.4</v>
      </c>
      <c r="N62" s="38">
        <f t="shared" si="33"/>
        <v>14.51</v>
      </c>
      <c r="O62" s="38">
        <f t="shared" si="33"/>
        <v>93.625</v>
      </c>
      <c r="P62" s="38">
        <f t="shared" si="33"/>
        <v>1.33</v>
      </c>
      <c r="Q62" s="39">
        <v>7.46</v>
      </c>
      <c r="R62" s="39">
        <v>8.2899999999999991</v>
      </c>
      <c r="S62" s="39">
        <v>9.44</v>
      </c>
      <c r="T62" s="39">
        <v>142</v>
      </c>
      <c r="U62" s="39">
        <v>33</v>
      </c>
      <c r="V62" s="40">
        <v>0.05</v>
      </c>
      <c r="W62" s="40">
        <v>7.0000000000000007E-2</v>
      </c>
      <c r="X62" s="39">
        <v>0.41</v>
      </c>
      <c r="Y62" s="39">
        <v>23.65</v>
      </c>
      <c r="Z62" s="39">
        <v>16.5</v>
      </c>
      <c r="AA62" s="39">
        <v>83.14</v>
      </c>
      <c r="AB62" s="39">
        <v>0.68</v>
      </c>
      <c r="BD62" s="38">
        <v>8.6300000000000008</v>
      </c>
      <c r="BE62" s="38">
        <v>8.24</v>
      </c>
      <c r="BF62" s="38">
        <v>8.1</v>
      </c>
      <c r="BG62" s="38">
        <v>141</v>
      </c>
      <c r="BH62" s="38">
        <v>12.5</v>
      </c>
      <c r="BI62" s="38">
        <v>0.04</v>
      </c>
      <c r="BJ62" s="38">
        <v>7.0000000000000007E-2</v>
      </c>
      <c r="BK62" s="38">
        <v>1.75</v>
      </c>
      <c r="BL62" s="38">
        <v>22.4</v>
      </c>
      <c r="BM62" s="38">
        <v>14.51</v>
      </c>
      <c r="BN62" s="38">
        <v>93.625</v>
      </c>
      <c r="BO62" s="38">
        <v>1.33</v>
      </c>
    </row>
    <row r="63" spans="1:67 15942:16022" x14ac:dyDescent="0.25">
      <c r="A63" s="147"/>
      <c r="B63" s="19" t="s">
        <v>78</v>
      </c>
      <c r="C63" s="24" t="s">
        <v>79</v>
      </c>
      <c r="D63" s="19">
        <v>180</v>
      </c>
      <c r="E63" s="25">
        <f t="shared" ref="E63:P63" si="34">BD63*180/100</f>
        <v>3.7259999999999995</v>
      </c>
      <c r="F63" s="25">
        <f t="shared" si="34"/>
        <v>5.8320000000000007</v>
      </c>
      <c r="G63" s="25">
        <f t="shared" si="34"/>
        <v>16.974</v>
      </c>
      <c r="H63" s="25">
        <f t="shared" si="34"/>
        <v>135</v>
      </c>
      <c r="I63" s="25">
        <f t="shared" si="34"/>
        <v>0</v>
      </c>
      <c r="J63" s="25">
        <f t="shared" si="34"/>
        <v>5.3999999999999992E-2</v>
      </c>
      <c r="K63" s="25">
        <f t="shared" si="34"/>
        <v>7.2000000000000008E-2</v>
      </c>
      <c r="L63" s="25">
        <f t="shared" si="34"/>
        <v>30.888000000000002</v>
      </c>
      <c r="M63" s="25">
        <f t="shared" si="34"/>
        <v>99.81</v>
      </c>
      <c r="N63" s="25">
        <f t="shared" si="34"/>
        <v>37.169999999999995</v>
      </c>
      <c r="O63" s="25">
        <f t="shared" si="34"/>
        <v>72.251999999999995</v>
      </c>
      <c r="P63" s="25">
        <f t="shared" si="34"/>
        <v>1.4580000000000002</v>
      </c>
      <c r="BD63" s="25">
        <v>2.0699999999999998</v>
      </c>
      <c r="BE63" s="25">
        <v>3.24</v>
      </c>
      <c r="BF63" s="25">
        <v>9.43</v>
      </c>
      <c r="BG63" s="25">
        <v>75</v>
      </c>
      <c r="BH63" s="25"/>
      <c r="BI63" s="25">
        <v>0.03</v>
      </c>
      <c r="BJ63" s="25">
        <v>0.04</v>
      </c>
      <c r="BK63" s="25">
        <v>17.16</v>
      </c>
      <c r="BL63" s="25">
        <v>55.45</v>
      </c>
      <c r="BM63" s="25">
        <v>20.65</v>
      </c>
      <c r="BN63" s="25">
        <v>40.14</v>
      </c>
      <c r="BO63" s="25">
        <v>0.81</v>
      </c>
    </row>
    <row r="64" spans="1:67 15942:16022" x14ac:dyDescent="0.25">
      <c r="A64" s="147"/>
      <c r="B64" s="19" t="s">
        <v>31</v>
      </c>
      <c r="C64" s="24" t="s">
        <v>32</v>
      </c>
      <c r="D64" s="19">
        <v>25</v>
      </c>
      <c r="E64" s="25">
        <f t="shared" ref="E64:P64" si="35">BD64*25/20</f>
        <v>1.7</v>
      </c>
      <c r="F64" s="25">
        <f t="shared" si="35"/>
        <v>0.3</v>
      </c>
      <c r="G64" s="25">
        <f t="shared" si="35"/>
        <v>8.4</v>
      </c>
      <c r="H64" s="25">
        <f t="shared" si="35"/>
        <v>42.699999999999996</v>
      </c>
      <c r="I64" s="25">
        <f t="shared" si="35"/>
        <v>0</v>
      </c>
      <c r="J64" s="25">
        <f t="shared" si="35"/>
        <v>3.7499999999999999E-2</v>
      </c>
      <c r="K64" s="25">
        <f t="shared" si="35"/>
        <v>2.5000000000000001E-2</v>
      </c>
      <c r="L64" s="25">
        <f t="shared" si="35"/>
        <v>0</v>
      </c>
      <c r="M64" s="25">
        <f t="shared" si="35"/>
        <v>11.262499999999999</v>
      </c>
      <c r="N64" s="25">
        <f t="shared" si="35"/>
        <v>11.762499999999999</v>
      </c>
      <c r="O64" s="25">
        <f t="shared" si="35"/>
        <v>37.674999999999997</v>
      </c>
      <c r="P64" s="25">
        <f t="shared" si="35"/>
        <v>0.9375</v>
      </c>
      <c r="Q64" s="25">
        <v>1.7</v>
      </c>
      <c r="R64" s="25">
        <v>0.3</v>
      </c>
      <c r="S64" s="25">
        <v>8.4</v>
      </c>
      <c r="T64" s="25">
        <v>42.7</v>
      </c>
      <c r="U64" s="25"/>
      <c r="V64" s="25">
        <v>0.04</v>
      </c>
      <c r="W64" s="25">
        <v>0.02</v>
      </c>
      <c r="X64" s="25"/>
      <c r="Y64" s="25">
        <v>11.26</v>
      </c>
      <c r="Z64" s="25">
        <v>11.76</v>
      </c>
      <c r="AA64" s="25">
        <v>37.68</v>
      </c>
      <c r="AB64" s="25">
        <v>0.94</v>
      </c>
      <c r="BD64" s="25">
        <v>1.36</v>
      </c>
      <c r="BE64" s="25">
        <v>0.24</v>
      </c>
      <c r="BF64" s="25">
        <v>6.72</v>
      </c>
      <c r="BG64" s="25">
        <v>34.159999999999997</v>
      </c>
      <c r="BH64" s="25"/>
      <c r="BI64" s="25">
        <v>0.03</v>
      </c>
      <c r="BJ64" s="25">
        <v>0.02</v>
      </c>
      <c r="BK64" s="25"/>
      <c r="BL64" s="25">
        <v>9.01</v>
      </c>
      <c r="BM64" s="25">
        <v>9.41</v>
      </c>
      <c r="BN64" s="25">
        <v>30.14</v>
      </c>
      <c r="BO64" s="25">
        <v>0.75</v>
      </c>
    </row>
    <row r="65" spans="1:67 15828:16023" x14ac:dyDescent="0.25">
      <c r="A65" s="147"/>
      <c r="B65" s="19" t="s">
        <v>31</v>
      </c>
      <c r="C65" s="13" t="s">
        <v>33</v>
      </c>
      <c r="D65" s="19">
        <v>55</v>
      </c>
      <c r="E65" s="25">
        <f t="shared" ref="E65:P65" si="36">BD65*55/40</f>
        <v>4.07</v>
      </c>
      <c r="F65" s="25">
        <f t="shared" si="36"/>
        <v>0.495</v>
      </c>
      <c r="G65" s="25">
        <f t="shared" si="36"/>
        <v>29.012499999999999</v>
      </c>
      <c r="H65" s="25">
        <f t="shared" si="36"/>
        <v>128.94749999999999</v>
      </c>
      <c r="I65" s="25">
        <f t="shared" si="36"/>
        <v>0</v>
      </c>
      <c r="J65" s="25">
        <f t="shared" si="36"/>
        <v>0</v>
      </c>
      <c r="K65" s="25">
        <f t="shared" si="36"/>
        <v>2.7500000000000004E-2</v>
      </c>
      <c r="L65" s="25">
        <f t="shared" si="36"/>
        <v>0</v>
      </c>
      <c r="M65" s="25">
        <f t="shared" si="36"/>
        <v>11</v>
      </c>
      <c r="N65" s="25">
        <f t="shared" si="36"/>
        <v>7.7</v>
      </c>
      <c r="O65" s="25">
        <f t="shared" si="36"/>
        <v>35.75</v>
      </c>
      <c r="P65" s="25">
        <f t="shared" si="36"/>
        <v>0.60499999999999998</v>
      </c>
      <c r="Q65" s="25">
        <v>3.03</v>
      </c>
      <c r="R65" s="25">
        <v>0.36</v>
      </c>
      <c r="S65" s="25">
        <v>19.64</v>
      </c>
      <c r="T65" s="25">
        <v>93.77</v>
      </c>
      <c r="U65" s="25"/>
      <c r="V65" s="25"/>
      <c r="W65" s="25">
        <v>1.2999999999999999E-2</v>
      </c>
      <c r="X65" s="25"/>
      <c r="Y65" s="25">
        <v>8</v>
      </c>
      <c r="Z65" s="25">
        <v>5.6</v>
      </c>
      <c r="AA65" s="25">
        <v>26</v>
      </c>
      <c r="AB65" s="25">
        <v>0.44</v>
      </c>
      <c r="AC65" s="25">
        <v>3</v>
      </c>
      <c r="AD65" s="25">
        <f t="shared" ref="AD65:AN65" si="37">AP65*40/40</f>
        <v>0</v>
      </c>
      <c r="AE65" s="25">
        <f t="shared" si="37"/>
        <v>0</v>
      </c>
      <c r="AF65" s="25">
        <f t="shared" si="37"/>
        <v>0</v>
      </c>
      <c r="AG65" s="25">
        <f t="shared" si="37"/>
        <v>0</v>
      </c>
      <c r="AH65" s="25">
        <f t="shared" si="37"/>
        <v>0</v>
      </c>
      <c r="AI65" s="25">
        <f t="shared" si="37"/>
        <v>0</v>
      </c>
      <c r="AJ65" s="25">
        <f t="shared" si="37"/>
        <v>0</v>
      </c>
      <c r="AK65" s="25">
        <f t="shared" si="37"/>
        <v>0</v>
      </c>
      <c r="AL65" s="25">
        <f t="shared" si="37"/>
        <v>0</v>
      </c>
      <c r="AM65" s="25">
        <f t="shared" si="37"/>
        <v>0</v>
      </c>
      <c r="AN65" s="25">
        <f t="shared" si="37"/>
        <v>0</v>
      </c>
      <c r="BD65" s="25">
        <v>2.96</v>
      </c>
      <c r="BE65" s="25">
        <v>0.36</v>
      </c>
      <c r="BF65" s="25">
        <v>21.1</v>
      </c>
      <c r="BG65" s="25">
        <v>93.78</v>
      </c>
      <c r="BH65" s="25"/>
      <c r="BI65" s="25"/>
      <c r="BJ65" s="25">
        <v>0.02</v>
      </c>
      <c r="BK65" s="25"/>
      <c r="BL65" s="25">
        <v>8</v>
      </c>
      <c r="BM65" s="25">
        <v>5.6</v>
      </c>
      <c r="BN65" s="25">
        <v>26</v>
      </c>
      <c r="BO65" s="25">
        <v>0.44</v>
      </c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</row>
    <row r="66" spans="1:67 15828:16023" x14ac:dyDescent="0.25">
      <c r="A66" s="147"/>
      <c r="B66" s="19" t="s">
        <v>80</v>
      </c>
      <c r="C66" s="24" t="s">
        <v>81</v>
      </c>
      <c r="D66" s="19">
        <v>180</v>
      </c>
      <c r="E66" s="25">
        <f>BD66*180/200</f>
        <v>0.11700000000000001</v>
      </c>
      <c r="F66" s="25">
        <v>0.02</v>
      </c>
      <c r="G66" s="25">
        <v>15.2</v>
      </c>
      <c r="H66" s="25">
        <v>62</v>
      </c>
      <c r="I66" s="25"/>
      <c r="J66" s="25"/>
      <c r="K66" s="25"/>
      <c r="L66" s="25">
        <v>2.83</v>
      </c>
      <c r="M66" s="25">
        <v>14.2</v>
      </c>
      <c r="N66" s="25">
        <v>2.4</v>
      </c>
      <c r="O66" s="25">
        <v>4.4000000000000004</v>
      </c>
      <c r="P66" s="25">
        <v>0.36</v>
      </c>
      <c r="Q66" s="25">
        <v>0.3</v>
      </c>
      <c r="R66" s="25"/>
      <c r="S66" s="25">
        <v>6.7</v>
      </c>
      <c r="T66" s="25">
        <v>27.9</v>
      </c>
      <c r="U66" s="26">
        <v>0.38</v>
      </c>
      <c r="V66" s="19"/>
      <c r="W66" s="19">
        <v>0.01</v>
      </c>
      <c r="X66" s="25">
        <v>1.1599999999999999</v>
      </c>
      <c r="Y66" s="25">
        <v>6.9</v>
      </c>
      <c r="Z66" s="25">
        <v>4.5999999999999996</v>
      </c>
      <c r="AA66" s="25">
        <v>8.5</v>
      </c>
      <c r="AB66" s="25">
        <v>0.77</v>
      </c>
      <c r="AC66" s="25">
        <v>0.8</v>
      </c>
      <c r="AD66" s="25">
        <v>0.2</v>
      </c>
      <c r="AE66" s="25">
        <v>16.7</v>
      </c>
      <c r="AF66" s="25">
        <v>66.7</v>
      </c>
      <c r="AG66" s="25">
        <v>98</v>
      </c>
      <c r="AH66" s="25">
        <v>0.01</v>
      </c>
      <c r="AI66" s="25">
        <v>0.05</v>
      </c>
      <c r="AJ66" s="25">
        <v>80</v>
      </c>
      <c r="AK66" s="25">
        <v>11</v>
      </c>
      <c r="AL66" s="25">
        <v>3</v>
      </c>
      <c r="AM66" s="25">
        <v>3</v>
      </c>
      <c r="AN66" s="25">
        <v>0.54</v>
      </c>
      <c r="BD66" s="25">
        <v>0.13</v>
      </c>
      <c r="BE66" s="25">
        <v>0.02</v>
      </c>
      <c r="BF66" s="25">
        <v>15.2</v>
      </c>
      <c r="BG66" s="25">
        <v>62</v>
      </c>
      <c r="BH66" s="25"/>
      <c r="BI66" s="25"/>
      <c r="BJ66" s="25"/>
      <c r="BK66" s="25">
        <v>2.83</v>
      </c>
      <c r="BL66" s="25">
        <v>14.2</v>
      </c>
      <c r="BM66" s="25">
        <v>2.4</v>
      </c>
      <c r="BN66" s="25">
        <v>4.4000000000000004</v>
      </c>
      <c r="BO66" s="25">
        <v>0.36</v>
      </c>
    </row>
    <row r="67" spans="1:67 15828:16023" ht="13.9" customHeight="1" x14ac:dyDescent="0.25">
      <c r="A67" s="147" t="s">
        <v>82</v>
      </c>
      <c r="B67" s="11"/>
      <c r="C67" s="59" t="s">
        <v>36</v>
      </c>
      <c r="D67" s="29">
        <f>SUM(D61:D66)</f>
        <v>640</v>
      </c>
      <c r="E67" s="28"/>
      <c r="F67" s="30"/>
      <c r="G67" s="30"/>
      <c r="H67" s="30"/>
      <c r="I67" s="30"/>
      <c r="J67" s="31"/>
      <c r="K67" s="31"/>
      <c r="L67" s="30"/>
      <c r="M67" s="30"/>
      <c r="N67" s="30"/>
      <c r="O67" s="30"/>
      <c r="P67" s="30"/>
    </row>
    <row r="68" spans="1:67 15828:16023" x14ac:dyDescent="0.25">
      <c r="A68" s="141" t="s">
        <v>37</v>
      </c>
      <c r="B68" s="141"/>
      <c r="C68" s="141"/>
      <c r="D68" s="141"/>
      <c r="E68" s="30">
        <f t="shared" ref="E68:P68" si="38">SUM(E61:E67)</f>
        <v>20.613</v>
      </c>
      <c r="F68" s="30">
        <f t="shared" si="38"/>
        <v>22.267000000000003</v>
      </c>
      <c r="G68" s="30">
        <f t="shared" si="38"/>
        <v>80.276499999999999</v>
      </c>
      <c r="H68" s="30">
        <f t="shared" si="38"/>
        <v>595.64750000000004</v>
      </c>
      <c r="I68" s="30">
        <f t="shared" si="38"/>
        <v>42.1</v>
      </c>
      <c r="J68" s="30">
        <f t="shared" si="38"/>
        <v>0.1515</v>
      </c>
      <c r="K68" s="30">
        <f t="shared" si="38"/>
        <v>0.29450000000000004</v>
      </c>
      <c r="L68" s="30">
        <f t="shared" si="38"/>
        <v>46.497999999999998</v>
      </c>
      <c r="M68" s="30">
        <f t="shared" si="38"/>
        <v>192.85249999999996</v>
      </c>
      <c r="N68" s="30">
        <f t="shared" si="38"/>
        <v>85.982500000000002</v>
      </c>
      <c r="O68" s="30">
        <f t="shared" si="38"/>
        <v>297.58199999999999</v>
      </c>
      <c r="P68" s="30">
        <f t="shared" si="38"/>
        <v>5.7005000000000008</v>
      </c>
    </row>
    <row r="69" spans="1:67 15828:16023" ht="13.7" customHeight="1" x14ac:dyDescent="0.25">
      <c r="A69" s="153" t="s">
        <v>38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</row>
    <row r="70" spans="1:67 15828:16023" s="3" customFormat="1" x14ac:dyDescent="0.25">
      <c r="A70" s="153"/>
      <c r="B70" s="19" t="s">
        <v>83</v>
      </c>
      <c r="C70" s="20" t="s">
        <v>84</v>
      </c>
      <c r="D70" s="18">
        <v>100</v>
      </c>
      <c r="E70" s="60">
        <f t="shared" ref="E70:P70" si="39">BD70*100/50</f>
        <v>1.1000000000000001</v>
      </c>
      <c r="F70" s="60">
        <f t="shared" si="39"/>
        <v>0.2</v>
      </c>
      <c r="G70" s="60">
        <f t="shared" si="39"/>
        <v>3.8</v>
      </c>
      <c r="H70" s="60">
        <f t="shared" si="39"/>
        <v>22</v>
      </c>
      <c r="I70" s="60">
        <f t="shared" si="39"/>
        <v>0</v>
      </c>
      <c r="J70" s="60">
        <f t="shared" si="39"/>
        <v>0.06</v>
      </c>
      <c r="K70" s="60">
        <f t="shared" si="39"/>
        <v>0.04</v>
      </c>
      <c r="L70" s="60">
        <f t="shared" si="39"/>
        <v>17.5</v>
      </c>
      <c r="M70" s="60">
        <f t="shared" si="39"/>
        <v>14</v>
      </c>
      <c r="N70" s="60">
        <f t="shared" si="39"/>
        <v>20</v>
      </c>
      <c r="O70" s="60">
        <f t="shared" si="39"/>
        <v>26</v>
      </c>
      <c r="P70" s="60">
        <f t="shared" si="39"/>
        <v>0.9</v>
      </c>
      <c r="Q70" s="21">
        <v>0.08</v>
      </c>
      <c r="R70" s="22">
        <v>7.25</v>
      </c>
      <c r="S70" s="21">
        <v>0.13</v>
      </c>
      <c r="T70" s="22">
        <v>66</v>
      </c>
      <c r="U70" s="23">
        <v>40</v>
      </c>
      <c r="V70" s="21"/>
      <c r="W70" s="21">
        <v>0.01</v>
      </c>
      <c r="X70" s="23"/>
      <c r="Y70" s="23">
        <v>2.4</v>
      </c>
      <c r="Z70" s="23">
        <v>3</v>
      </c>
      <c r="AA70" s="23"/>
      <c r="AB70" s="23">
        <v>0.02</v>
      </c>
      <c r="BD70" s="60">
        <v>0.55000000000000004</v>
      </c>
      <c r="BE70" s="60">
        <v>0.1</v>
      </c>
      <c r="BF70" s="60">
        <v>1.9</v>
      </c>
      <c r="BG70" s="60">
        <v>11</v>
      </c>
      <c r="BH70" s="60"/>
      <c r="BI70" s="60">
        <v>0.03</v>
      </c>
      <c r="BJ70" s="60">
        <v>0.02</v>
      </c>
      <c r="BK70" s="60">
        <v>8.75</v>
      </c>
      <c r="BL70" s="60">
        <v>7</v>
      </c>
      <c r="BM70" s="60">
        <v>10</v>
      </c>
      <c r="BN70" s="60">
        <v>13</v>
      </c>
      <c r="BO70" s="60">
        <v>0.45</v>
      </c>
      <c r="WRG70" s="4"/>
    </row>
    <row r="71" spans="1:67 15828:16023" s="34" customFormat="1" x14ac:dyDescent="0.25">
      <c r="A71" s="153"/>
      <c r="B71" s="19" t="s">
        <v>85</v>
      </c>
      <c r="C71" s="13" t="s">
        <v>86</v>
      </c>
      <c r="D71" s="61">
        <v>250</v>
      </c>
      <c r="E71" s="19">
        <f t="shared" ref="E71:P71" si="40">BD71*250/100</f>
        <v>2.7</v>
      </c>
      <c r="F71" s="19">
        <f t="shared" si="40"/>
        <v>2.85</v>
      </c>
      <c r="G71" s="19">
        <f t="shared" si="40"/>
        <v>17.45</v>
      </c>
      <c r="H71" s="19">
        <f t="shared" si="40"/>
        <v>117.5</v>
      </c>
      <c r="I71" s="19">
        <f t="shared" si="40"/>
        <v>0</v>
      </c>
      <c r="J71" s="19">
        <f t="shared" si="40"/>
        <v>0.125</v>
      </c>
      <c r="K71" s="19">
        <f t="shared" si="40"/>
        <v>7.4999999999999997E-2</v>
      </c>
      <c r="L71" s="19">
        <f t="shared" si="40"/>
        <v>8.25</v>
      </c>
      <c r="M71" s="19">
        <f t="shared" si="40"/>
        <v>29.2</v>
      </c>
      <c r="N71" s="19">
        <f t="shared" si="40"/>
        <v>27.274999999999999</v>
      </c>
      <c r="O71" s="19">
        <f t="shared" si="40"/>
        <v>67.575000000000003</v>
      </c>
      <c r="P71" s="19">
        <f t="shared" si="40"/>
        <v>1.125</v>
      </c>
      <c r="BD71" s="19">
        <v>1.08</v>
      </c>
      <c r="BE71" s="61">
        <v>1.1399999999999999</v>
      </c>
      <c r="BF71" s="19">
        <v>6.98</v>
      </c>
      <c r="BG71" s="61">
        <v>47</v>
      </c>
      <c r="BH71" s="19"/>
      <c r="BI71" s="61">
        <v>0.05</v>
      </c>
      <c r="BJ71" s="19">
        <v>0.03</v>
      </c>
      <c r="BK71" s="61">
        <v>3.3</v>
      </c>
      <c r="BL71" s="19">
        <v>11.68</v>
      </c>
      <c r="BM71" s="61">
        <v>10.91</v>
      </c>
      <c r="BN71" s="19">
        <v>27.03</v>
      </c>
      <c r="BO71" s="62">
        <v>0.45</v>
      </c>
      <c r="WJT71" s="35"/>
      <c r="WJU71" s="35"/>
      <c r="WJV71" s="35"/>
      <c r="WJW71" s="35"/>
      <c r="WJX71" s="35"/>
      <c r="WJY71" s="35"/>
      <c r="WJZ71" s="35"/>
      <c r="WKA71" s="35"/>
      <c r="WKB71" s="35"/>
      <c r="WKC71" s="35"/>
      <c r="WKD71" s="35"/>
      <c r="WKE71" s="35"/>
      <c r="WKF71" s="35"/>
      <c r="WKG71" s="35"/>
      <c r="WKH71" s="35"/>
      <c r="WKI71" s="35"/>
      <c r="WKJ71" s="35"/>
      <c r="WKK71" s="35"/>
      <c r="WKL71" s="35"/>
      <c r="WKM71" s="35"/>
      <c r="WKN71" s="35"/>
      <c r="WKO71" s="35"/>
      <c r="WKP71" s="35"/>
      <c r="WKQ71" s="35"/>
      <c r="WKR71" s="35"/>
      <c r="WKS71" s="35"/>
      <c r="WKT71" s="35"/>
      <c r="WKU71" s="35"/>
      <c r="WKV71" s="35"/>
      <c r="WKW71" s="35"/>
      <c r="WKX71" s="35"/>
      <c r="WKY71" s="35"/>
      <c r="WKZ71" s="35"/>
      <c r="WLA71" s="35"/>
      <c r="WLB71" s="35"/>
      <c r="WLC71" s="35"/>
      <c r="WLD71" s="35"/>
      <c r="WLE71" s="35"/>
      <c r="WLF71" s="35"/>
      <c r="WLG71" s="35"/>
      <c r="WLH71" s="35"/>
      <c r="WLI71" s="35"/>
      <c r="WLJ71" s="35"/>
      <c r="WLK71" s="35"/>
      <c r="WLL71" s="35"/>
      <c r="WLM71" s="35"/>
      <c r="WLN71" s="35"/>
      <c r="WLO71" s="35"/>
      <c r="WLP71" s="35"/>
      <c r="WLQ71" s="35"/>
      <c r="WLR71" s="35"/>
      <c r="WLS71" s="35"/>
      <c r="WLT71" s="35"/>
      <c r="WLU71" s="35"/>
      <c r="WLV71" s="35"/>
      <c r="WLW71" s="35"/>
      <c r="WLX71" s="35"/>
      <c r="WLY71" s="35"/>
      <c r="WLZ71" s="35"/>
      <c r="WMA71" s="35"/>
      <c r="WMB71" s="35"/>
      <c r="WMC71" s="35"/>
      <c r="WMD71" s="35"/>
      <c r="WME71" s="35"/>
      <c r="WMF71" s="35"/>
      <c r="WMG71" s="35"/>
      <c r="WMH71" s="35"/>
      <c r="WMI71" s="35"/>
      <c r="WMJ71" s="35"/>
      <c r="WMK71" s="35"/>
      <c r="WML71" s="35"/>
      <c r="WMM71" s="35"/>
      <c r="WMN71" s="35"/>
      <c r="WMO71" s="35"/>
      <c r="WMP71" s="35"/>
      <c r="WMQ71" s="35"/>
      <c r="WMR71" s="35"/>
      <c r="WMS71" s="35"/>
      <c r="WMT71" s="35"/>
      <c r="WMU71" s="35"/>
      <c r="WMV71" s="35"/>
      <c r="WMW71" s="35"/>
      <c r="WMX71" s="35"/>
      <c r="WMY71" s="35"/>
      <c r="WMZ71" s="35"/>
      <c r="WNA71" s="35"/>
      <c r="WNB71" s="35"/>
      <c r="WNC71" s="35"/>
      <c r="WND71" s="35"/>
      <c r="WNE71" s="35"/>
      <c r="WNF71" s="35"/>
      <c r="WNG71" s="35"/>
      <c r="WNH71" s="35"/>
      <c r="WNI71" s="35"/>
      <c r="WNJ71" s="35"/>
      <c r="WNK71" s="35"/>
      <c r="WNL71" s="35"/>
      <c r="WNM71" s="35"/>
      <c r="WNN71" s="35"/>
      <c r="WNO71" s="35"/>
      <c r="WNP71" s="35"/>
      <c r="WNQ71" s="35"/>
      <c r="WNR71" s="35"/>
      <c r="WNS71" s="35"/>
      <c r="WNT71" s="35"/>
      <c r="WNU71" s="35"/>
      <c r="WNV71" s="35"/>
      <c r="WNW71" s="35"/>
      <c r="WNX71" s="35"/>
      <c r="WNY71" s="35"/>
      <c r="WNZ71" s="35"/>
      <c r="WOA71" s="35"/>
      <c r="WOB71" s="35"/>
      <c r="WOC71" s="35"/>
      <c r="WOD71" s="36"/>
      <c r="WOE71" s="36"/>
      <c r="WOF71" s="36"/>
      <c r="WOG71" s="36"/>
      <c r="WOH71" s="36"/>
      <c r="WOI71" s="36"/>
      <c r="WOJ71" s="36"/>
      <c r="WOK71" s="36"/>
      <c r="WOL71" s="36"/>
      <c r="WOM71" s="36"/>
      <c r="WON71" s="36"/>
      <c r="WOO71" s="36"/>
      <c r="WOP71" s="36"/>
      <c r="WOQ71" s="36"/>
      <c r="WOR71" s="36"/>
      <c r="WOS71" s="36"/>
      <c r="WOT71" s="36"/>
      <c r="WOU71" s="36"/>
      <c r="WOV71" s="36"/>
      <c r="WOW71" s="36"/>
      <c r="WOX71" s="36"/>
      <c r="WOY71" s="36"/>
      <c r="WOZ71" s="36"/>
      <c r="WPA71" s="36"/>
      <c r="WPB71" s="36"/>
      <c r="WPC71" s="36"/>
      <c r="WPD71" s="36"/>
      <c r="WPE71" s="36"/>
      <c r="WPF71" s="36"/>
      <c r="WPG71" s="36"/>
      <c r="WPH71" s="36"/>
      <c r="WPI71" s="36"/>
      <c r="WPJ71" s="36"/>
      <c r="WPK71" s="36"/>
      <c r="WPL71" s="36"/>
      <c r="WPM71" s="36"/>
      <c r="WPN71" s="36"/>
      <c r="WPO71" s="36"/>
      <c r="WPP71" s="36"/>
      <c r="WPQ71" s="36"/>
      <c r="WPR71" s="36"/>
      <c r="WPS71" s="36"/>
      <c r="WPT71" s="36"/>
      <c r="WPU71" s="36"/>
      <c r="WPV71" s="36"/>
      <c r="WPW71" s="36"/>
      <c r="WPX71" s="36"/>
      <c r="WPY71" s="36"/>
      <c r="WPZ71" s="36"/>
      <c r="WQA71" s="36"/>
      <c r="WQB71" s="36"/>
      <c r="WQC71" s="36"/>
      <c r="WQD71" s="36"/>
      <c r="WQE71" s="36"/>
      <c r="WQF71" s="36"/>
      <c r="WQG71" s="36"/>
      <c r="WQH71" s="36"/>
      <c r="WQI71" s="36"/>
      <c r="WQJ71" s="36"/>
      <c r="WQK71" s="36"/>
      <c r="WQL71" s="36"/>
      <c r="WQM71" s="36"/>
      <c r="WQN71" s="36"/>
      <c r="WQO71" s="36"/>
      <c r="WQP71" s="36"/>
      <c r="WQQ71" s="36"/>
      <c r="WQR71" s="36"/>
      <c r="WQS71" s="36"/>
      <c r="WQT71" s="36"/>
      <c r="WQU71" s="36"/>
      <c r="WQV71" s="36"/>
      <c r="WQW71" s="36"/>
      <c r="WQX71" s="36"/>
      <c r="WQY71" s="36"/>
      <c r="WQZ71" s="36"/>
      <c r="WRA71" s="36"/>
      <c r="WRB71" s="36"/>
      <c r="WRC71" s="36"/>
      <c r="WRD71" s="36"/>
      <c r="WRE71" s="36"/>
      <c r="WRF71" s="36"/>
      <c r="WRG71" s="4"/>
    </row>
    <row r="72" spans="1:67 15828:16023" s="1" customFormat="1" x14ac:dyDescent="0.25">
      <c r="A72" s="153"/>
      <c r="B72" s="19" t="s">
        <v>87</v>
      </c>
      <c r="C72" s="13" t="s">
        <v>88</v>
      </c>
      <c r="D72" s="19">
        <v>100</v>
      </c>
      <c r="E72" s="25">
        <f t="shared" ref="E72:P72" si="41">BD72*100/100</f>
        <v>10.34</v>
      </c>
      <c r="F72" s="25">
        <f t="shared" si="41"/>
        <v>3.41</v>
      </c>
      <c r="G72" s="25">
        <f t="shared" si="41"/>
        <v>3.85</v>
      </c>
      <c r="H72" s="25">
        <f t="shared" si="41"/>
        <v>87</v>
      </c>
      <c r="I72" s="25">
        <f t="shared" si="41"/>
        <v>6.1</v>
      </c>
      <c r="J72" s="25">
        <f t="shared" si="41"/>
        <v>7.0000000000000007E-2</v>
      </c>
      <c r="K72" s="25">
        <f t="shared" si="41"/>
        <v>0.06</v>
      </c>
      <c r="L72" s="25">
        <f t="shared" si="41"/>
        <v>4.74</v>
      </c>
      <c r="M72" s="25">
        <f t="shared" si="41"/>
        <v>27.65</v>
      </c>
      <c r="N72" s="25">
        <f t="shared" si="41"/>
        <v>29.77</v>
      </c>
      <c r="O72" s="25">
        <f t="shared" si="41"/>
        <v>148.84</v>
      </c>
      <c r="P72" s="25">
        <f t="shared" si="41"/>
        <v>0.63</v>
      </c>
      <c r="BD72" s="25">
        <v>10.34</v>
      </c>
      <c r="BE72" s="25">
        <v>3.41</v>
      </c>
      <c r="BF72" s="25">
        <v>3.85</v>
      </c>
      <c r="BG72" s="25">
        <v>87</v>
      </c>
      <c r="BH72" s="25">
        <v>6.1</v>
      </c>
      <c r="BI72" s="19">
        <v>7.0000000000000007E-2</v>
      </c>
      <c r="BJ72" s="19">
        <v>0.06</v>
      </c>
      <c r="BK72" s="25">
        <v>4.74</v>
      </c>
      <c r="BL72" s="25">
        <v>27.65</v>
      </c>
      <c r="BM72" s="25">
        <v>29.77</v>
      </c>
      <c r="BN72" s="25">
        <v>148.84</v>
      </c>
      <c r="BO72" s="25">
        <v>0.63</v>
      </c>
      <c r="WRG72" s="4"/>
    </row>
    <row r="73" spans="1:67 15828:16023" x14ac:dyDescent="0.25">
      <c r="A73" s="153"/>
      <c r="B73" s="19" t="s">
        <v>89</v>
      </c>
      <c r="C73" s="13" t="s">
        <v>90</v>
      </c>
      <c r="D73" s="19">
        <v>180</v>
      </c>
      <c r="E73" s="25">
        <f t="shared" ref="E73:P73" si="42">BD73*180/100</f>
        <v>3.6719999999999997</v>
      </c>
      <c r="F73" s="25">
        <f t="shared" si="42"/>
        <v>5.76</v>
      </c>
      <c r="G73" s="25">
        <f t="shared" si="42"/>
        <v>24.534000000000002</v>
      </c>
      <c r="H73" s="25">
        <f t="shared" si="42"/>
        <v>163.80000000000001</v>
      </c>
      <c r="I73" s="25">
        <f t="shared" si="42"/>
        <v>0</v>
      </c>
      <c r="J73" s="25">
        <f t="shared" si="42"/>
        <v>0.16200000000000001</v>
      </c>
      <c r="K73" s="25">
        <f t="shared" si="42"/>
        <v>0.126</v>
      </c>
      <c r="L73" s="25">
        <f t="shared" si="42"/>
        <v>21.797999999999998</v>
      </c>
      <c r="M73" s="25">
        <f t="shared" si="42"/>
        <v>44.37</v>
      </c>
      <c r="N73" s="25">
        <f t="shared" si="42"/>
        <v>33.299999999999997</v>
      </c>
      <c r="O73" s="25">
        <f t="shared" si="42"/>
        <v>103.914</v>
      </c>
      <c r="P73" s="25">
        <f t="shared" si="42"/>
        <v>1.2060000000000002</v>
      </c>
      <c r="AC73" s="25">
        <v>3.2</v>
      </c>
      <c r="AD73" s="25">
        <v>5.2</v>
      </c>
      <c r="AE73" s="25">
        <v>19.8</v>
      </c>
      <c r="AF73" s="25">
        <v>139.4</v>
      </c>
      <c r="AG73" s="25">
        <v>23.8</v>
      </c>
      <c r="AH73" s="25">
        <v>0.12</v>
      </c>
      <c r="AI73" s="25">
        <v>0.11</v>
      </c>
      <c r="AJ73" s="25">
        <v>10.199999999999999</v>
      </c>
      <c r="AK73" s="25">
        <v>39</v>
      </c>
      <c r="AL73" s="25">
        <v>28</v>
      </c>
      <c r="AM73" s="25">
        <v>84</v>
      </c>
      <c r="AN73" s="25">
        <v>1.03</v>
      </c>
      <c r="BD73" s="25">
        <v>2.04</v>
      </c>
      <c r="BE73" s="25">
        <v>3.2</v>
      </c>
      <c r="BF73" s="25">
        <v>13.63</v>
      </c>
      <c r="BG73" s="25">
        <v>91</v>
      </c>
      <c r="BH73" s="25"/>
      <c r="BI73" s="25">
        <v>0.09</v>
      </c>
      <c r="BJ73" s="25">
        <v>7.0000000000000007E-2</v>
      </c>
      <c r="BK73" s="25">
        <v>12.11</v>
      </c>
      <c r="BL73" s="25">
        <v>24.65</v>
      </c>
      <c r="BM73" s="25">
        <v>18.5</v>
      </c>
      <c r="BN73" s="25">
        <v>57.73</v>
      </c>
      <c r="BO73" s="25">
        <v>0.67</v>
      </c>
    </row>
    <row r="74" spans="1:67 15828:16023" x14ac:dyDescent="0.25">
      <c r="A74" s="153"/>
      <c r="B74" s="19" t="s">
        <v>31</v>
      </c>
      <c r="C74" s="24" t="s">
        <v>32</v>
      </c>
      <c r="D74" s="19">
        <v>25</v>
      </c>
      <c r="E74" s="25">
        <f t="shared" ref="E74:P74" si="43">BD74*25/20</f>
        <v>1.7</v>
      </c>
      <c r="F74" s="25">
        <f t="shared" si="43"/>
        <v>0.3</v>
      </c>
      <c r="G74" s="25">
        <f t="shared" si="43"/>
        <v>8.4</v>
      </c>
      <c r="H74" s="25">
        <f t="shared" si="43"/>
        <v>42.699999999999996</v>
      </c>
      <c r="I74" s="25">
        <f t="shared" si="43"/>
        <v>0</v>
      </c>
      <c r="J74" s="25">
        <f t="shared" si="43"/>
        <v>3.7499999999999999E-2</v>
      </c>
      <c r="K74" s="25">
        <f t="shared" si="43"/>
        <v>2.5000000000000001E-2</v>
      </c>
      <c r="L74" s="25">
        <f t="shared" si="43"/>
        <v>0</v>
      </c>
      <c r="M74" s="25">
        <f t="shared" si="43"/>
        <v>11.262499999999999</v>
      </c>
      <c r="N74" s="25">
        <f t="shared" si="43"/>
        <v>11.762499999999999</v>
      </c>
      <c r="O74" s="25">
        <f t="shared" si="43"/>
        <v>37.674999999999997</v>
      </c>
      <c r="P74" s="25">
        <f t="shared" si="43"/>
        <v>0.9375</v>
      </c>
      <c r="Q74" s="25">
        <v>1.7</v>
      </c>
      <c r="R74" s="25">
        <v>0.3</v>
      </c>
      <c r="S74" s="25">
        <v>8.4</v>
      </c>
      <c r="T74" s="25">
        <v>42.7</v>
      </c>
      <c r="U74" s="25"/>
      <c r="V74" s="25">
        <v>0.04</v>
      </c>
      <c r="W74" s="25">
        <v>0.02</v>
      </c>
      <c r="X74" s="25"/>
      <c r="Y74" s="25">
        <v>11.26</v>
      </c>
      <c r="Z74" s="25">
        <v>11.76</v>
      </c>
      <c r="AA74" s="25">
        <v>37.68</v>
      </c>
      <c r="AB74" s="25">
        <v>0.94</v>
      </c>
      <c r="BD74" s="25">
        <v>1.36</v>
      </c>
      <c r="BE74" s="25">
        <v>0.24</v>
      </c>
      <c r="BF74" s="25">
        <v>6.72</v>
      </c>
      <c r="BG74" s="25">
        <v>34.159999999999997</v>
      </c>
      <c r="BH74" s="25"/>
      <c r="BI74" s="25">
        <v>0.03</v>
      </c>
      <c r="BJ74" s="25">
        <v>0.02</v>
      </c>
      <c r="BK74" s="25"/>
      <c r="BL74" s="25">
        <v>9.01</v>
      </c>
      <c r="BM74" s="25">
        <v>9.41</v>
      </c>
      <c r="BN74" s="25">
        <v>30.14</v>
      </c>
      <c r="BO74" s="25">
        <v>0.75</v>
      </c>
    </row>
    <row r="75" spans="1:67 15828:16023" x14ac:dyDescent="0.25">
      <c r="A75" s="153"/>
      <c r="B75" s="19" t="s">
        <v>31</v>
      </c>
      <c r="C75" s="13" t="s">
        <v>33</v>
      </c>
      <c r="D75" s="19">
        <v>55</v>
      </c>
      <c r="E75" s="25">
        <f t="shared" ref="E75:P75" si="44">BD75*55/40</f>
        <v>4.07</v>
      </c>
      <c r="F75" s="25">
        <f t="shared" si="44"/>
        <v>0.495</v>
      </c>
      <c r="G75" s="25">
        <f t="shared" si="44"/>
        <v>29.012499999999999</v>
      </c>
      <c r="H75" s="25">
        <f t="shared" si="44"/>
        <v>128.94749999999999</v>
      </c>
      <c r="I75" s="25">
        <f t="shared" si="44"/>
        <v>0</v>
      </c>
      <c r="J75" s="25">
        <f t="shared" si="44"/>
        <v>0</v>
      </c>
      <c r="K75" s="25">
        <f t="shared" si="44"/>
        <v>2.7500000000000004E-2</v>
      </c>
      <c r="L75" s="25">
        <f t="shared" si="44"/>
        <v>0</v>
      </c>
      <c r="M75" s="25">
        <f t="shared" si="44"/>
        <v>11</v>
      </c>
      <c r="N75" s="25">
        <f t="shared" si="44"/>
        <v>7.7</v>
      </c>
      <c r="O75" s="25">
        <f t="shared" si="44"/>
        <v>35.75</v>
      </c>
      <c r="P75" s="25">
        <f t="shared" si="44"/>
        <v>0.60499999999999998</v>
      </c>
      <c r="Q75" s="25">
        <v>3.03</v>
      </c>
      <c r="R75" s="25">
        <v>0.36</v>
      </c>
      <c r="S75" s="25">
        <v>19.64</v>
      </c>
      <c r="T75" s="25">
        <v>93.77</v>
      </c>
      <c r="U75" s="25"/>
      <c r="V75" s="25"/>
      <c r="W75" s="25">
        <v>1.2999999999999999E-2</v>
      </c>
      <c r="X75" s="25"/>
      <c r="Y75" s="25">
        <v>8</v>
      </c>
      <c r="Z75" s="25">
        <v>5.6</v>
      </c>
      <c r="AA75" s="25">
        <v>26</v>
      </c>
      <c r="AB75" s="25">
        <v>0.44</v>
      </c>
      <c r="AC75" s="25">
        <v>3</v>
      </c>
      <c r="AD75" s="25">
        <f t="shared" ref="AD75:AN75" si="45">AP75*40/40</f>
        <v>0</v>
      </c>
      <c r="AE75" s="25">
        <f t="shared" si="45"/>
        <v>0</v>
      </c>
      <c r="AF75" s="25">
        <f t="shared" si="45"/>
        <v>0</v>
      </c>
      <c r="AG75" s="25">
        <f t="shared" si="45"/>
        <v>0</v>
      </c>
      <c r="AH75" s="25">
        <f t="shared" si="45"/>
        <v>0</v>
      </c>
      <c r="AI75" s="25">
        <f t="shared" si="45"/>
        <v>0</v>
      </c>
      <c r="AJ75" s="25">
        <f t="shared" si="45"/>
        <v>0</v>
      </c>
      <c r="AK75" s="25">
        <f t="shared" si="45"/>
        <v>0</v>
      </c>
      <c r="AL75" s="25">
        <f t="shared" si="45"/>
        <v>0</v>
      </c>
      <c r="AM75" s="25">
        <f t="shared" si="45"/>
        <v>0</v>
      </c>
      <c r="AN75" s="25">
        <f t="shared" si="45"/>
        <v>0</v>
      </c>
      <c r="BD75" s="25">
        <v>2.96</v>
      </c>
      <c r="BE75" s="25">
        <v>0.36</v>
      </c>
      <c r="BF75" s="25">
        <v>21.1</v>
      </c>
      <c r="BG75" s="25">
        <v>93.78</v>
      </c>
      <c r="BH75" s="25"/>
      <c r="BI75" s="25"/>
      <c r="BJ75" s="25">
        <v>0.02</v>
      </c>
      <c r="BK75" s="25"/>
      <c r="BL75" s="25">
        <v>8</v>
      </c>
      <c r="BM75" s="25">
        <v>5.6</v>
      </c>
      <c r="BN75" s="25">
        <v>26</v>
      </c>
      <c r="BO75" s="25">
        <v>0.44</v>
      </c>
      <c r="WOD75" s="2"/>
      <c r="WOE75" s="2"/>
      <c r="WOF75" s="2"/>
      <c r="WOG75" s="2"/>
      <c r="WOH75" s="2"/>
      <c r="WOI75" s="2"/>
      <c r="WOJ75" s="2"/>
      <c r="WOK75" s="2"/>
      <c r="WOL75" s="2"/>
      <c r="WOM75" s="2"/>
      <c r="WON75" s="2"/>
      <c r="WOO75" s="2"/>
      <c r="WOP75" s="2"/>
      <c r="WOQ75" s="2"/>
      <c r="WOR75" s="2"/>
      <c r="WOS75" s="2"/>
      <c r="WOT75" s="2"/>
      <c r="WOU75" s="2"/>
      <c r="WOV75" s="2"/>
      <c r="WOW75" s="2"/>
      <c r="WOX75" s="2"/>
      <c r="WOY75" s="2"/>
      <c r="WOZ75" s="2"/>
      <c r="WPA75" s="2"/>
      <c r="WPB75" s="2"/>
      <c r="WPC75" s="2"/>
      <c r="WPD75" s="2"/>
      <c r="WPE75" s="2"/>
      <c r="WPF75" s="2"/>
      <c r="WPG75" s="2"/>
      <c r="WPH75" s="2"/>
      <c r="WPI75" s="2"/>
      <c r="WPJ75" s="2"/>
      <c r="WPK75" s="2"/>
      <c r="WPL75" s="2"/>
      <c r="WPM75" s="2"/>
      <c r="WPN75" s="2"/>
      <c r="WPO75" s="2"/>
      <c r="WPP75" s="2"/>
      <c r="WPQ75" s="2"/>
      <c r="WPR75" s="2"/>
      <c r="WPS75" s="2"/>
      <c r="WPT75" s="2"/>
      <c r="WPU75" s="2"/>
      <c r="WPV75" s="2"/>
      <c r="WPW75" s="2"/>
      <c r="WPX75" s="2"/>
      <c r="WPY75" s="2"/>
      <c r="WPZ75" s="2"/>
      <c r="WQA75" s="2"/>
      <c r="WQB75" s="2"/>
      <c r="WQC75" s="2"/>
      <c r="WQD75" s="2"/>
      <c r="WQE75" s="2"/>
      <c r="WQF75" s="2"/>
      <c r="WQG75" s="2"/>
      <c r="WQH75" s="2"/>
      <c r="WQI75" s="2"/>
      <c r="WQJ75" s="2"/>
      <c r="WQK75" s="2"/>
      <c r="WQL75" s="2"/>
      <c r="WQM75" s="2"/>
      <c r="WQN75" s="2"/>
      <c r="WQO75" s="2"/>
      <c r="WQP75" s="2"/>
      <c r="WQQ75" s="2"/>
      <c r="WQR75" s="2"/>
      <c r="WQS75" s="2"/>
      <c r="WQT75" s="2"/>
      <c r="WQU75" s="2"/>
      <c r="WQV75" s="2"/>
      <c r="WQW75" s="2"/>
      <c r="WQX75" s="2"/>
      <c r="WQY75" s="2"/>
      <c r="WQZ75" s="2"/>
      <c r="WRA75" s="2"/>
      <c r="WRB75" s="2"/>
      <c r="WRC75" s="2"/>
      <c r="WRD75" s="2"/>
      <c r="WRE75" s="2"/>
      <c r="WRF75" s="2"/>
    </row>
    <row r="76" spans="1:67 15828:16023" ht="25.35" customHeight="1" x14ac:dyDescent="0.25">
      <c r="A76" s="63"/>
      <c r="B76" s="12" t="s">
        <v>91</v>
      </c>
      <c r="C76" s="27" t="s">
        <v>92</v>
      </c>
      <c r="D76" s="19">
        <v>180</v>
      </c>
      <c r="E76" s="25">
        <f t="shared" ref="E76:P76" si="46">BD76*180/200</f>
        <v>5.22</v>
      </c>
      <c r="F76" s="25">
        <f t="shared" si="46"/>
        <v>4.5</v>
      </c>
      <c r="G76" s="25">
        <f t="shared" si="46"/>
        <v>7.2</v>
      </c>
      <c r="H76" s="25">
        <f t="shared" si="46"/>
        <v>90</v>
      </c>
      <c r="I76" s="25">
        <f t="shared" si="46"/>
        <v>36</v>
      </c>
      <c r="J76" s="25">
        <f t="shared" si="46"/>
        <v>7.2000000000000008E-2</v>
      </c>
      <c r="K76" s="25">
        <f t="shared" si="46"/>
        <v>0.30599999999999999</v>
      </c>
      <c r="L76" s="25">
        <f t="shared" si="46"/>
        <v>1.2599999999999998</v>
      </c>
      <c r="M76" s="25">
        <f t="shared" si="46"/>
        <v>216</v>
      </c>
      <c r="N76" s="25">
        <f t="shared" si="46"/>
        <v>25.2</v>
      </c>
      <c r="O76" s="25">
        <f t="shared" si="46"/>
        <v>162</v>
      </c>
      <c r="P76" s="25">
        <f t="shared" si="46"/>
        <v>0.18</v>
      </c>
      <c r="BD76" s="25">
        <v>5.8</v>
      </c>
      <c r="BE76" s="25">
        <v>5</v>
      </c>
      <c r="BF76" s="25">
        <v>8</v>
      </c>
      <c r="BG76" s="25">
        <v>100</v>
      </c>
      <c r="BH76" s="25">
        <v>40</v>
      </c>
      <c r="BI76" s="25">
        <v>0.08</v>
      </c>
      <c r="BJ76" s="25">
        <v>0.34</v>
      </c>
      <c r="BK76" s="25">
        <v>1.4</v>
      </c>
      <c r="BL76" s="25">
        <v>240</v>
      </c>
      <c r="BM76" s="25">
        <v>28</v>
      </c>
      <c r="BN76" s="25">
        <v>180</v>
      </c>
      <c r="BO76" s="25">
        <v>0.2</v>
      </c>
    </row>
    <row r="77" spans="1:67 15828:16023" s="2" customFormat="1" x14ac:dyDescent="0.25">
      <c r="A77" s="52"/>
      <c r="B77" s="19" t="s">
        <v>93</v>
      </c>
      <c r="C77" s="64" t="s">
        <v>94</v>
      </c>
      <c r="D77" s="19">
        <v>200</v>
      </c>
      <c r="E77" s="25">
        <f t="shared" ref="E77:P77" si="47">BD77*200/100</f>
        <v>0.16</v>
      </c>
      <c r="F77" s="25">
        <f t="shared" si="47"/>
        <v>0.16</v>
      </c>
      <c r="G77" s="25">
        <f t="shared" si="47"/>
        <v>27.88</v>
      </c>
      <c r="H77" s="25">
        <f t="shared" si="47"/>
        <v>114</v>
      </c>
      <c r="I77" s="25">
        <f t="shared" si="47"/>
        <v>0</v>
      </c>
      <c r="J77" s="25">
        <f t="shared" si="47"/>
        <v>2E-3</v>
      </c>
      <c r="K77" s="25">
        <f t="shared" si="47"/>
        <v>0.02</v>
      </c>
      <c r="L77" s="25">
        <f t="shared" si="47"/>
        <v>0.9</v>
      </c>
      <c r="M77" s="25">
        <f t="shared" si="47"/>
        <v>14.18</v>
      </c>
      <c r="N77" s="25">
        <f t="shared" si="47"/>
        <v>5.14</v>
      </c>
      <c r="O77" s="25">
        <f t="shared" si="47"/>
        <v>4.4000000000000004</v>
      </c>
      <c r="P77" s="25">
        <f t="shared" si="47"/>
        <v>0.94</v>
      </c>
      <c r="AC77" s="25">
        <v>0.5</v>
      </c>
      <c r="AD77" s="25">
        <v>0</v>
      </c>
      <c r="AE77" s="25">
        <v>19.8</v>
      </c>
      <c r="AF77" s="25">
        <v>81</v>
      </c>
      <c r="AG77" s="25">
        <v>15</v>
      </c>
      <c r="AH77" s="25">
        <v>0</v>
      </c>
      <c r="AI77" s="25">
        <v>0</v>
      </c>
      <c r="AJ77" s="25">
        <v>0.02</v>
      </c>
      <c r="AK77" s="25">
        <v>50</v>
      </c>
      <c r="AL77" s="25">
        <v>2.1</v>
      </c>
      <c r="AM77" s="25">
        <v>4.3</v>
      </c>
      <c r="AN77" s="25">
        <v>0.09</v>
      </c>
      <c r="AQ77" s="65">
        <v>0.6</v>
      </c>
      <c r="AR77" s="65">
        <v>0.08</v>
      </c>
      <c r="AS77" s="65">
        <v>28.81</v>
      </c>
      <c r="AT77" s="65">
        <v>119.52</v>
      </c>
      <c r="AU77" s="66"/>
      <c r="AV77" s="67">
        <v>1.4E-2</v>
      </c>
      <c r="AW77" s="67">
        <v>0.02</v>
      </c>
      <c r="AX77" s="67">
        <v>0.65</v>
      </c>
      <c r="AY77" s="65">
        <v>29.23</v>
      </c>
      <c r="AZ77" s="65">
        <v>15.71</v>
      </c>
      <c r="BA77" s="65">
        <v>21.1</v>
      </c>
      <c r="BB77" s="65">
        <v>0.63</v>
      </c>
      <c r="BD77" s="25">
        <v>0.08</v>
      </c>
      <c r="BE77" s="25">
        <v>0.08</v>
      </c>
      <c r="BF77" s="25">
        <v>13.94</v>
      </c>
      <c r="BG77" s="25">
        <v>57</v>
      </c>
      <c r="BH77" s="25"/>
      <c r="BI77" s="25">
        <v>1E-3</v>
      </c>
      <c r="BJ77" s="25">
        <v>0.01</v>
      </c>
      <c r="BK77" s="68">
        <v>0.45</v>
      </c>
      <c r="BL77" s="25">
        <v>7.09</v>
      </c>
      <c r="BM77" s="25">
        <v>2.57</v>
      </c>
      <c r="BN77" s="25">
        <v>2.2000000000000002</v>
      </c>
      <c r="BO77" s="25">
        <v>0.47</v>
      </c>
      <c r="WNL77" s="3"/>
      <c r="WNM77" s="3"/>
      <c r="WNN77" s="3"/>
      <c r="WNO77" s="3"/>
      <c r="WNP77" s="3"/>
      <c r="WNQ77" s="3"/>
      <c r="WNR77" s="3"/>
      <c r="WNS77" s="3"/>
      <c r="WNT77" s="3"/>
      <c r="WNU77" s="3"/>
      <c r="WNV77" s="3"/>
      <c r="WNW77" s="3"/>
      <c r="WNX77" s="3"/>
      <c r="WNY77" s="3"/>
      <c r="WNZ77" s="3"/>
      <c r="WOA77" s="3"/>
      <c r="WOB77" s="3"/>
      <c r="WOC77" s="3"/>
      <c r="WOD77" s="3"/>
      <c r="WOE77" s="3"/>
      <c r="WOF77" s="3"/>
      <c r="WOG77" s="3"/>
      <c r="WOH77" s="3"/>
      <c r="WOI77" s="3"/>
      <c r="WOJ77" s="3"/>
      <c r="WOK77" s="3"/>
      <c r="WOL77" s="3"/>
      <c r="WOM77" s="3"/>
      <c r="WON77" s="3"/>
      <c r="WOO77" s="3"/>
      <c r="WOP77" s="3"/>
      <c r="WOQ77" s="3"/>
      <c r="WOR77" s="3"/>
      <c r="WOS77" s="3"/>
      <c r="WOT77" s="3"/>
      <c r="WOU77" s="3"/>
      <c r="WOV77" s="3"/>
      <c r="WOW77" s="3"/>
      <c r="WOX77" s="3"/>
      <c r="WOY77" s="3"/>
      <c r="WOZ77" s="3"/>
      <c r="WPA77" s="3"/>
      <c r="WPB77" s="3"/>
      <c r="WPC77" s="3"/>
      <c r="WPD77" s="3"/>
      <c r="WPE77" s="3"/>
      <c r="WPF77" s="3"/>
      <c r="WPG77" s="3"/>
      <c r="WPH77" s="3"/>
      <c r="WPI77" s="3"/>
      <c r="WPJ77" s="3"/>
      <c r="WPK77" s="3"/>
      <c r="WPL77" s="3"/>
      <c r="WPM77" s="3"/>
      <c r="WPN77" s="3"/>
      <c r="WPO77" s="3"/>
      <c r="WPP77" s="3"/>
      <c r="WPQ77" s="3"/>
      <c r="WPR77" s="3"/>
      <c r="WPS77" s="3"/>
      <c r="WPT77" s="3"/>
      <c r="WPU77" s="3"/>
      <c r="WPV77" s="3"/>
      <c r="WPW77" s="3"/>
      <c r="WPX77" s="3"/>
      <c r="WPY77" s="3"/>
      <c r="WPZ77" s="3"/>
      <c r="WQA77" s="3"/>
      <c r="WQB77" s="3"/>
      <c r="WQC77" s="3"/>
      <c r="WQD77" s="3"/>
      <c r="WQE77" s="3"/>
      <c r="WQF77" s="3"/>
      <c r="WQG77" s="3"/>
      <c r="WQH77" s="3"/>
      <c r="WQI77" s="3"/>
      <c r="WQJ77" s="3"/>
      <c r="WQK77" s="3"/>
      <c r="WQL77" s="3"/>
      <c r="WQM77" s="3"/>
      <c r="WQN77" s="3"/>
      <c r="WQO77" s="3"/>
      <c r="WQP77" s="3"/>
      <c r="WQQ77" s="3"/>
      <c r="WQR77" s="3"/>
      <c r="WQS77" s="3"/>
      <c r="WQT77" s="3"/>
      <c r="WQU77" s="3"/>
      <c r="WQV77" s="3"/>
      <c r="WQW77" s="3"/>
      <c r="WQX77" s="3"/>
      <c r="WQY77" s="3"/>
      <c r="WQZ77" s="3"/>
      <c r="WRA77" s="3"/>
      <c r="WRB77" s="3"/>
      <c r="WRC77" s="3"/>
      <c r="WRD77" s="3"/>
      <c r="WRE77" s="3"/>
      <c r="WRF77" s="3"/>
      <c r="WRG77" s="4"/>
    </row>
    <row r="78" spans="1:67 15828:16023" ht="15.75" x14ac:dyDescent="0.25">
      <c r="A78" s="140" t="s">
        <v>95</v>
      </c>
      <c r="B78" s="140"/>
      <c r="C78" s="140"/>
      <c r="D78" s="31">
        <f>SUM(D70:D77)</f>
        <v>1090</v>
      </c>
      <c r="E78" s="41"/>
      <c r="F78" s="41"/>
      <c r="G78" s="41"/>
      <c r="H78" s="41"/>
      <c r="I78" s="41"/>
      <c r="J78" s="42"/>
      <c r="K78" s="42"/>
      <c r="L78" s="41"/>
      <c r="M78" s="41"/>
      <c r="N78" s="41"/>
      <c r="O78" s="41"/>
      <c r="P78" s="41"/>
    </row>
    <row r="79" spans="1:67 15828:16023" ht="13.7" customHeight="1" x14ac:dyDescent="0.25">
      <c r="A79" s="141" t="s">
        <v>72</v>
      </c>
      <c r="B79" s="141"/>
      <c r="C79" s="141"/>
      <c r="D79" s="141"/>
      <c r="E79" s="30">
        <f t="shared" ref="E79:P79" si="48">SUM(E70:E78)</f>
        <v>28.962</v>
      </c>
      <c r="F79" s="30">
        <f t="shared" si="48"/>
        <v>17.675000000000001</v>
      </c>
      <c r="G79" s="30">
        <f t="shared" si="48"/>
        <v>122.12649999999999</v>
      </c>
      <c r="H79" s="30">
        <f t="shared" si="48"/>
        <v>765.94749999999999</v>
      </c>
      <c r="I79" s="30">
        <f t="shared" si="48"/>
        <v>42.1</v>
      </c>
      <c r="J79" s="30">
        <f t="shared" si="48"/>
        <v>0.52849999999999997</v>
      </c>
      <c r="K79" s="30">
        <f t="shared" si="48"/>
        <v>0.67949999999999999</v>
      </c>
      <c r="L79" s="30">
        <f t="shared" si="48"/>
        <v>54.447999999999993</v>
      </c>
      <c r="M79" s="30">
        <f t="shared" si="48"/>
        <v>367.66250000000002</v>
      </c>
      <c r="N79" s="30">
        <f t="shared" si="48"/>
        <v>160.14749999999998</v>
      </c>
      <c r="O79" s="30">
        <f t="shared" si="48"/>
        <v>586.154</v>
      </c>
      <c r="P79" s="30">
        <f t="shared" si="48"/>
        <v>6.5234999999999985</v>
      </c>
    </row>
    <row r="80" spans="1:67 15828:16023" ht="13.7" customHeight="1" x14ac:dyDescent="0.25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</row>
    <row r="81" spans="1:67 15942:16022" ht="12.75" customHeight="1" x14ac:dyDescent="0.25">
      <c r="A81" s="151" t="s">
        <v>0</v>
      </c>
      <c r="B81" s="151" t="s">
        <v>1</v>
      </c>
      <c r="C81" s="148" t="s">
        <v>2</v>
      </c>
      <c r="D81" s="151" t="s">
        <v>3</v>
      </c>
      <c r="E81" s="152" t="s">
        <v>4</v>
      </c>
      <c r="F81" s="152"/>
      <c r="G81" s="152"/>
      <c r="H81" s="134" t="s">
        <v>5</v>
      </c>
      <c r="I81" s="152" t="s">
        <v>6</v>
      </c>
      <c r="J81" s="152"/>
      <c r="K81" s="152"/>
      <c r="L81" s="152"/>
      <c r="M81" s="152" t="s">
        <v>7</v>
      </c>
      <c r="N81" s="152"/>
      <c r="O81" s="152"/>
      <c r="P81" s="152"/>
    </row>
    <row r="82" spans="1:67 15942:16022" x14ac:dyDescent="0.25">
      <c r="A82" s="151"/>
      <c r="B82" s="151"/>
      <c r="C82" s="148"/>
      <c r="D82" s="151"/>
      <c r="E82" s="152"/>
      <c r="F82" s="152"/>
      <c r="G82" s="152"/>
      <c r="H82" s="134"/>
      <c r="I82" s="152"/>
      <c r="J82" s="152"/>
      <c r="K82" s="152"/>
      <c r="L82" s="152"/>
      <c r="M82" s="152"/>
      <c r="N82" s="152"/>
      <c r="O82" s="152"/>
      <c r="P82" s="152"/>
    </row>
    <row r="83" spans="1:67 15942:16022" ht="61.35" customHeight="1" x14ac:dyDescent="0.25">
      <c r="A83" s="151"/>
      <c r="B83" s="151"/>
      <c r="C83" s="148"/>
      <c r="D83" s="151"/>
      <c r="E83" s="6" t="s">
        <v>8</v>
      </c>
      <c r="F83" s="6" t="s">
        <v>9</v>
      </c>
      <c r="G83" s="6" t="s">
        <v>10</v>
      </c>
      <c r="H83" s="134"/>
      <c r="I83" s="10" t="s">
        <v>11</v>
      </c>
      <c r="J83" s="10" t="s">
        <v>12</v>
      </c>
      <c r="K83" s="10" t="s">
        <v>13</v>
      </c>
      <c r="L83" s="10" t="s">
        <v>14</v>
      </c>
      <c r="M83" s="6" t="s">
        <v>15</v>
      </c>
      <c r="N83" s="6" t="s">
        <v>16</v>
      </c>
      <c r="O83" s="6" t="s">
        <v>17</v>
      </c>
      <c r="P83" s="6" t="s">
        <v>18</v>
      </c>
    </row>
    <row r="84" spans="1:67 15942:16022" ht="18.75" x14ac:dyDescent="0.25">
      <c r="A84" s="137" t="s">
        <v>96</v>
      </c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67 15942:16022" ht="15" customHeight="1" x14ac:dyDescent="0.25">
      <c r="A85" s="147" t="s">
        <v>20</v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</row>
    <row r="86" spans="1:67 15942:16022" x14ac:dyDescent="0.25">
      <c r="A86" s="147"/>
      <c r="B86" s="12" t="s">
        <v>21</v>
      </c>
      <c r="C86" s="13" t="s">
        <v>22</v>
      </c>
      <c r="D86" s="14">
        <v>15</v>
      </c>
      <c r="E86" s="15">
        <v>3.48</v>
      </c>
      <c r="F86" s="15">
        <v>4.43</v>
      </c>
      <c r="G86" s="15"/>
      <c r="H86" s="15">
        <v>54</v>
      </c>
      <c r="I86" s="15">
        <v>39</v>
      </c>
      <c r="J86" s="14">
        <v>5.0000000000000001E-3</v>
      </c>
      <c r="K86" s="14">
        <v>4.4999999999999998E-2</v>
      </c>
      <c r="L86" s="15">
        <v>0.11</v>
      </c>
      <c r="M86" s="15">
        <v>132</v>
      </c>
      <c r="N86" s="15">
        <v>5.25</v>
      </c>
      <c r="O86" s="15">
        <v>75</v>
      </c>
      <c r="P86" s="15">
        <v>0.15</v>
      </c>
      <c r="WOD86" s="2"/>
      <c r="WOE86" s="2"/>
      <c r="WOF86" s="2"/>
      <c r="WOG86" s="2"/>
      <c r="WOH86" s="2"/>
      <c r="WOI86" s="2"/>
      <c r="WOJ86" s="2"/>
      <c r="WOK86" s="2"/>
      <c r="WOL86" s="2"/>
      <c r="WOM86" s="2"/>
      <c r="WON86" s="2"/>
      <c r="WOO86" s="2"/>
      <c r="WOP86" s="2"/>
      <c r="WOQ86" s="2"/>
      <c r="WOR86" s="2"/>
      <c r="WOS86" s="2"/>
      <c r="WOT86" s="2"/>
      <c r="WOU86" s="2"/>
      <c r="WOV86" s="2"/>
      <c r="WOW86" s="2"/>
      <c r="WOX86" s="2"/>
      <c r="WOY86" s="2"/>
      <c r="WOZ86" s="2"/>
      <c r="WPA86" s="2"/>
      <c r="WPB86" s="2"/>
      <c r="WPC86" s="2"/>
      <c r="WPD86" s="2"/>
      <c r="WPE86" s="2"/>
      <c r="WPF86" s="2"/>
      <c r="WPG86" s="2"/>
      <c r="WPH86" s="2"/>
      <c r="WPI86" s="2"/>
      <c r="WPJ86" s="2"/>
      <c r="WPK86" s="2"/>
      <c r="WPL86" s="2"/>
      <c r="WPM86" s="2"/>
      <c r="WPN86" s="2"/>
      <c r="WPO86" s="2"/>
      <c r="WPP86" s="2"/>
      <c r="WPQ86" s="2"/>
      <c r="WPR86" s="2"/>
      <c r="WPS86" s="2"/>
      <c r="WPT86" s="2"/>
      <c r="WPU86" s="2"/>
      <c r="WPV86" s="2"/>
      <c r="WPW86" s="2"/>
      <c r="WPX86" s="2"/>
      <c r="WPY86" s="2"/>
      <c r="WPZ86" s="2"/>
      <c r="WQA86" s="2"/>
      <c r="WQB86" s="2"/>
      <c r="WQC86" s="2"/>
      <c r="WQD86" s="2"/>
      <c r="WQE86" s="2"/>
      <c r="WQF86" s="2"/>
      <c r="WQG86" s="2"/>
      <c r="WQH86" s="2"/>
      <c r="WQI86" s="2"/>
      <c r="WQJ86" s="2"/>
      <c r="WQK86" s="2"/>
      <c r="WQL86" s="2"/>
      <c r="WQM86" s="2"/>
      <c r="WQN86" s="2"/>
      <c r="WQO86" s="2"/>
      <c r="WQP86" s="2"/>
      <c r="WQQ86" s="2"/>
      <c r="WQR86" s="2"/>
      <c r="WQS86" s="2"/>
      <c r="WQT86" s="2"/>
      <c r="WQU86" s="2"/>
      <c r="WQV86" s="2"/>
      <c r="WQW86" s="2"/>
      <c r="WQX86" s="2"/>
      <c r="WQY86" s="2"/>
      <c r="WQZ86" s="2"/>
      <c r="WRA86" s="2"/>
      <c r="WRB86" s="2"/>
      <c r="WRC86" s="2"/>
      <c r="WRD86" s="2"/>
      <c r="WRE86" s="2"/>
      <c r="WRF86" s="2"/>
    </row>
    <row r="87" spans="1:67 15942:16022" x14ac:dyDescent="0.25">
      <c r="A87" s="147"/>
      <c r="B87" s="19" t="s">
        <v>97</v>
      </c>
      <c r="C87" s="24" t="s">
        <v>98</v>
      </c>
      <c r="D87" s="19">
        <v>200</v>
      </c>
      <c r="E87" s="25">
        <f t="shared" ref="E87:P87" si="49">BD87*200/55</f>
        <v>20.181818181818183</v>
      </c>
      <c r="F87" s="25">
        <f t="shared" si="49"/>
        <v>30.472727272727276</v>
      </c>
      <c r="G87" s="25">
        <f t="shared" si="49"/>
        <v>3.6727272727272728</v>
      </c>
      <c r="H87" s="25">
        <f t="shared" si="49"/>
        <v>367.27272727272725</v>
      </c>
      <c r="I87" s="25">
        <f t="shared" si="49"/>
        <v>457.63636363636363</v>
      </c>
      <c r="J87" s="25">
        <f t="shared" si="49"/>
        <v>0.10909090909090909</v>
      </c>
      <c r="K87" s="25">
        <f t="shared" si="49"/>
        <v>0.69090909090909092</v>
      </c>
      <c r="L87" s="25">
        <f t="shared" si="49"/>
        <v>0.32727272727272727</v>
      </c>
      <c r="M87" s="25">
        <f t="shared" si="49"/>
        <v>149.74545454545455</v>
      </c>
      <c r="N87" s="25">
        <f t="shared" si="49"/>
        <v>25.2</v>
      </c>
      <c r="O87" s="25">
        <f t="shared" si="49"/>
        <v>332.07272727272726</v>
      </c>
      <c r="P87" s="25">
        <f t="shared" si="49"/>
        <v>3.709090909090909</v>
      </c>
      <c r="Q87" s="25">
        <v>8.6</v>
      </c>
      <c r="R87" s="25">
        <v>11.3</v>
      </c>
      <c r="S87" s="25">
        <v>34.299999999999997</v>
      </c>
      <c r="T87" s="25">
        <v>272.89999999999998</v>
      </c>
      <c r="U87" s="25">
        <v>40.200000000000003</v>
      </c>
      <c r="V87" s="19">
        <v>0.21</v>
      </c>
      <c r="W87" s="19">
        <v>0.17</v>
      </c>
      <c r="X87" s="25">
        <v>0.52</v>
      </c>
      <c r="Y87" s="25">
        <v>139</v>
      </c>
      <c r="Z87" s="25">
        <v>63</v>
      </c>
      <c r="AA87" s="25">
        <v>233</v>
      </c>
      <c r="AB87" s="25">
        <v>1.85</v>
      </c>
      <c r="BD87" s="25">
        <v>5.55</v>
      </c>
      <c r="BE87" s="25">
        <v>8.3800000000000008</v>
      </c>
      <c r="BF87" s="25">
        <v>1.01</v>
      </c>
      <c r="BG87" s="25">
        <v>101</v>
      </c>
      <c r="BH87" s="25">
        <v>125.85</v>
      </c>
      <c r="BI87" s="25">
        <v>0.03</v>
      </c>
      <c r="BJ87" s="25">
        <v>0.19</v>
      </c>
      <c r="BK87" s="25">
        <v>0.09</v>
      </c>
      <c r="BL87" s="25">
        <v>41.18</v>
      </c>
      <c r="BM87" s="25">
        <v>6.93</v>
      </c>
      <c r="BN87" s="25">
        <v>91.32</v>
      </c>
      <c r="BO87" s="25">
        <v>1.02</v>
      </c>
    </row>
    <row r="88" spans="1:67 15942:16022" x14ac:dyDescent="0.25">
      <c r="A88" s="147"/>
      <c r="B88" s="19" t="s">
        <v>31</v>
      </c>
      <c r="C88" s="24" t="s">
        <v>32</v>
      </c>
      <c r="D88" s="19">
        <v>25</v>
      </c>
      <c r="E88" s="25">
        <f t="shared" ref="E88:P88" si="50">BD88*25/20</f>
        <v>1.7</v>
      </c>
      <c r="F88" s="25">
        <f t="shared" si="50"/>
        <v>0.3</v>
      </c>
      <c r="G88" s="25">
        <f t="shared" si="50"/>
        <v>8.4</v>
      </c>
      <c r="H88" s="25">
        <f t="shared" si="50"/>
        <v>42.699999999999996</v>
      </c>
      <c r="I88" s="25">
        <f t="shared" si="50"/>
        <v>0</v>
      </c>
      <c r="J88" s="25">
        <f t="shared" si="50"/>
        <v>3.7499999999999999E-2</v>
      </c>
      <c r="K88" s="25">
        <f t="shared" si="50"/>
        <v>2.5000000000000001E-2</v>
      </c>
      <c r="L88" s="25">
        <f t="shared" si="50"/>
        <v>0</v>
      </c>
      <c r="M88" s="25">
        <f t="shared" si="50"/>
        <v>11.262499999999999</v>
      </c>
      <c r="N88" s="25">
        <f t="shared" si="50"/>
        <v>11.762499999999999</v>
      </c>
      <c r="O88" s="25">
        <f t="shared" si="50"/>
        <v>37.674999999999997</v>
      </c>
      <c r="P88" s="25">
        <f t="shared" si="50"/>
        <v>0.9375</v>
      </c>
      <c r="Q88" s="25">
        <v>1.7</v>
      </c>
      <c r="R88" s="25">
        <v>0.3</v>
      </c>
      <c r="S88" s="25">
        <v>8.4</v>
      </c>
      <c r="T88" s="25">
        <v>42.7</v>
      </c>
      <c r="U88" s="25"/>
      <c r="V88" s="25">
        <v>0.04</v>
      </c>
      <c r="W88" s="25">
        <v>0.02</v>
      </c>
      <c r="X88" s="25"/>
      <c r="Y88" s="25">
        <v>11.26</v>
      </c>
      <c r="Z88" s="25">
        <v>11.76</v>
      </c>
      <c r="AA88" s="25">
        <v>37.68</v>
      </c>
      <c r="AB88" s="25">
        <v>0.94</v>
      </c>
      <c r="BD88" s="25">
        <v>1.36</v>
      </c>
      <c r="BE88" s="25">
        <v>0.24</v>
      </c>
      <c r="BF88" s="25">
        <v>6.72</v>
      </c>
      <c r="BG88" s="25">
        <v>34.159999999999997</v>
      </c>
      <c r="BH88" s="25"/>
      <c r="BI88" s="25">
        <v>0.03</v>
      </c>
      <c r="BJ88" s="25">
        <v>0.02</v>
      </c>
      <c r="BK88" s="25"/>
      <c r="BL88" s="25">
        <v>9.01</v>
      </c>
      <c r="BM88" s="25">
        <v>9.41</v>
      </c>
      <c r="BN88" s="25">
        <v>30.14</v>
      </c>
      <c r="BO88" s="25">
        <v>0.75</v>
      </c>
    </row>
    <row r="89" spans="1:67 15942:16022" x14ac:dyDescent="0.25">
      <c r="A89" s="147"/>
      <c r="B89" s="19" t="s">
        <v>31</v>
      </c>
      <c r="C89" s="13" t="s">
        <v>33</v>
      </c>
      <c r="D89" s="19">
        <v>55</v>
      </c>
      <c r="E89" s="25">
        <f t="shared" ref="E89:P89" si="51">BD89*55/40</f>
        <v>4.07</v>
      </c>
      <c r="F89" s="25">
        <f t="shared" si="51"/>
        <v>0.495</v>
      </c>
      <c r="G89" s="25">
        <f t="shared" si="51"/>
        <v>29.012499999999999</v>
      </c>
      <c r="H89" s="25">
        <f t="shared" si="51"/>
        <v>128.94749999999999</v>
      </c>
      <c r="I89" s="25">
        <f t="shared" si="51"/>
        <v>0</v>
      </c>
      <c r="J89" s="25">
        <f t="shared" si="51"/>
        <v>0</v>
      </c>
      <c r="K89" s="25">
        <f t="shared" si="51"/>
        <v>2.7500000000000004E-2</v>
      </c>
      <c r="L89" s="25">
        <f t="shared" si="51"/>
        <v>0</v>
      </c>
      <c r="M89" s="25">
        <f t="shared" si="51"/>
        <v>11</v>
      </c>
      <c r="N89" s="25">
        <f t="shared" si="51"/>
        <v>7.7</v>
      </c>
      <c r="O89" s="25">
        <f t="shared" si="51"/>
        <v>35.75</v>
      </c>
      <c r="P89" s="25">
        <f t="shared" si="51"/>
        <v>0.60499999999999998</v>
      </c>
      <c r="Q89" s="25">
        <v>3.03</v>
      </c>
      <c r="R89" s="25">
        <v>0.36</v>
      </c>
      <c r="S89" s="25">
        <v>19.64</v>
      </c>
      <c r="T89" s="25">
        <v>93.77</v>
      </c>
      <c r="U89" s="25"/>
      <c r="V89" s="25"/>
      <c r="W89" s="25">
        <v>1.2999999999999999E-2</v>
      </c>
      <c r="X89" s="25"/>
      <c r="Y89" s="25">
        <v>8</v>
      </c>
      <c r="Z89" s="25">
        <v>5.6</v>
      </c>
      <c r="AA89" s="25">
        <v>26</v>
      </c>
      <c r="AB89" s="25">
        <v>0.44</v>
      </c>
      <c r="AC89" s="25">
        <v>3</v>
      </c>
      <c r="AD89" s="25">
        <f t="shared" ref="AD89:AN89" si="52">AP89*40/40</f>
        <v>0</v>
      </c>
      <c r="AE89" s="25">
        <f t="shared" si="52"/>
        <v>0</v>
      </c>
      <c r="AF89" s="25">
        <f t="shared" si="52"/>
        <v>0</v>
      </c>
      <c r="AG89" s="25">
        <f t="shared" si="52"/>
        <v>0</v>
      </c>
      <c r="AH89" s="25">
        <f t="shared" si="52"/>
        <v>0</v>
      </c>
      <c r="AI89" s="25">
        <f t="shared" si="52"/>
        <v>0</v>
      </c>
      <c r="AJ89" s="25">
        <f t="shared" si="52"/>
        <v>0</v>
      </c>
      <c r="AK89" s="25">
        <f t="shared" si="52"/>
        <v>0</v>
      </c>
      <c r="AL89" s="25">
        <f t="shared" si="52"/>
        <v>0</v>
      </c>
      <c r="AM89" s="25">
        <f t="shared" si="52"/>
        <v>0</v>
      </c>
      <c r="AN89" s="25">
        <f t="shared" si="52"/>
        <v>0</v>
      </c>
      <c r="BD89" s="25">
        <v>2.96</v>
      </c>
      <c r="BE89" s="25">
        <v>0.36</v>
      </c>
      <c r="BF89" s="25">
        <v>21.1</v>
      </c>
      <c r="BG89" s="25">
        <v>93.78</v>
      </c>
      <c r="BH89" s="25"/>
      <c r="BI89" s="25"/>
      <c r="BJ89" s="25">
        <v>0.02</v>
      </c>
      <c r="BK89" s="25"/>
      <c r="BL89" s="25">
        <v>8</v>
      </c>
      <c r="BM89" s="25">
        <v>5.6</v>
      </c>
      <c r="BN89" s="25">
        <v>26</v>
      </c>
      <c r="BO89" s="25">
        <v>0.44</v>
      </c>
      <c r="WOD89" s="2"/>
      <c r="WOE89" s="2"/>
      <c r="WOF89" s="2"/>
      <c r="WOG89" s="2"/>
      <c r="WOH89" s="2"/>
      <c r="WOI89" s="2"/>
      <c r="WOJ89" s="2"/>
      <c r="WOK89" s="2"/>
      <c r="WOL89" s="2"/>
      <c r="WOM89" s="2"/>
      <c r="WON89" s="2"/>
      <c r="WOO89" s="2"/>
      <c r="WOP89" s="2"/>
      <c r="WOQ89" s="2"/>
      <c r="WOR89" s="2"/>
      <c r="WOS89" s="2"/>
      <c r="WOT89" s="2"/>
      <c r="WOU89" s="2"/>
      <c r="WOV89" s="2"/>
      <c r="WOW89" s="2"/>
      <c r="WOX89" s="2"/>
      <c r="WOY89" s="2"/>
      <c r="WOZ89" s="2"/>
      <c r="WPA89" s="2"/>
      <c r="WPB89" s="2"/>
      <c r="WPC89" s="2"/>
      <c r="WPD89" s="2"/>
      <c r="WPE89" s="2"/>
      <c r="WPF89" s="2"/>
      <c r="WPG89" s="2"/>
      <c r="WPH89" s="2"/>
      <c r="WPI89" s="2"/>
      <c r="WPJ89" s="2"/>
      <c r="WPK89" s="2"/>
      <c r="WPL89" s="2"/>
      <c r="WPM89" s="2"/>
      <c r="WPN89" s="2"/>
      <c r="WPO89" s="2"/>
      <c r="WPP89" s="2"/>
      <c r="WPQ89" s="2"/>
      <c r="WPR89" s="2"/>
      <c r="WPS89" s="2"/>
      <c r="WPT89" s="2"/>
      <c r="WPU89" s="2"/>
      <c r="WPV89" s="2"/>
      <c r="WPW89" s="2"/>
      <c r="WPX89" s="2"/>
      <c r="WPY89" s="2"/>
      <c r="WPZ89" s="2"/>
      <c r="WQA89" s="2"/>
      <c r="WQB89" s="2"/>
      <c r="WQC89" s="2"/>
      <c r="WQD89" s="2"/>
      <c r="WQE89" s="2"/>
      <c r="WQF89" s="2"/>
      <c r="WQG89" s="2"/>
      <c r="WQH89" s="2"/>
      <c r="WQI89" s="2"/>
      <c r="WQJ89" s="2"/>
      <c r="WQK89" s="2"/>
      <c r="WQL89" s="2"/>
      <c r="WQM89" s="2"/>
      <c r="WQN89" s="2"/>
      <c r="WQO89" s="2"/>
      <c r="WQP89" s="2"/>
      <c r="WQQ89" s="2"/>
      <c r="WQR89" s="2"/>
      <c r="WQS89" s="2"/>
      <c r="WQT89" s="2"/>
      <c r="WQU89" s="2"/>
      <c r="WQV89" s="2"/>
      <c r="WQW89" s="2"/>
      <c r="WQX89" s="2"/>
      <c r="WQY89" s="2"/>
      <c r="WQZ89" s="2"/>
      <c r="WRA89" s="2"/>
      <c r="WRB89" s="2"/>
      <c r="WRC89" s="2"/>
      <c r="WRD89" s="2"/>
      <c r="WRE89" s="2"/>
      <c r="WRF89" s="2"/>
    </row>
    <row r="90" spans="1:67 15942:16022" x14ac:dyDescent="0.25">
      <c r="A90" s="147"/>
      <c r="B90" s="19" t="s">
        <v>34</v>
      </c>
      <c r="C90" s="27" t="s">
        <v>35</v>
      </c>
      <c r="D90" s="19">
        <v>180</v>
      </c>
      <c r="E90" s="25">
        <f t="shared" ref="E90:P90" si="53">BD90*180/200</f>
        <v>2.8440000000000003</v>
      </c>
      <c r="F90" s="25">
        <f t="shared" si="53"/>
        <v>2.4120000000000004</v>
      </c>
      <c r="G90" s="25">
        <f t="shared" si="53"/>
        <v>14.345999999999998</v>
      </c>
      <c r="H90" s="25">
        <f t="shared" si="53"/>
        <v>45</v>
      </c>
      <c r="I90" s="25">
        <f t="shared" si="53"/>
        <v>18</v>
      </c>
      <c r="J90" s="25">
        <f t="shared" si="53"/>
        <v>3.6000000000000004E-2</v>
      </c>
      <c r="K90" s="25">
        <f t="shared" si="53"/>
        <v>0.14400000000000002</v>
      </c>
      <c r="L90" s="25">
        <f t="shared" si="53"/>
        <v>1.17</v>
      </c>
      <c r="M90" s="25">
        <f t="shared" si="53"/>
        <v>113.20200000000001</v>
      </c>
      <c r="N90" s="25">
        <f t="shared" si="53"/>
        <v>12.6</v>
      </c>
      <c r="O90" s="25">
        <f t="shared" si="53"/>
        <v>81</v>
      </c>
      <c r="P90" s="25">
        <f t="shared" si="53"/>
        <v>0.126</v>
      </c>
      <c r="Q90" s="25">
        <v>0.3</v>
      </c>
      <c r="R90" s="25"/>
      <c r="S90" s="25">
        <v>7.3</v>
      </c>
      <c r="T90" s="25">
        <v>30.8</v>
      </c>
      <c r="U90" s="25">
        <v>1.52</v>
      </c>
      <c r="V90" s="19"/>
      <c r="W90" s="19">
        <v>0.01</v>
      </c>
      <c r="X90" s="25">
        <v>9.6199999999999992</v>
      </c>
      <c r="Y90" s="25">
        <v>8.3000000000000007</v>
      </c>
      <c r="Z90" s="25">
        <v>7.1</v>
      </c>
      <c r="AA90" s="25">
        <v>11</v>
      </c>
      <c r="AB90" s="25">
        <v>0.87</v>
      </c>
      <c r="AC90" s="25">
        <v>0.2</v>
      </c>
      <c r="AD90" s="25">
        <f>AP90*200/200</f>
        <v>0</v>
      </c>
      <c r="AE90" s="25">
        <v>6.5</v>
      </c>
      <c r="AF90" s="25">
        <v>26.8</v>
      </c>
      <c r="AG90" s="25">
        <v>0.3</v>
      </c>
      <c r="AH90" s="25">
        <f>AT90*200/200</f>
        <v>0</v>
      </c>
      <c r="AI90" s="25">
        <f>AU90*200/200</f>
        <v>0</v>
      </c>
      <c r="AJ90" s="25">
        <v>0.04</v>
      </c>
      <c r="AK90" s="25">
        <v>4.5</v>
      </c>
      <c r="AL90" s="25">
        <v>3.8</v>
      </c>
      <c r="AM90" s="25">
        <v>7.2</v>
      </c>
      <c r="AN90" s="25">
        <v>0.73</v>
      </c>
      <c r="BD90" s="25">
        <v>3.16</v>
      </c>
      <c r="BE90" s="25">
        <v>2.68</v>
      </c>
      <c r="BF90" s="25">
        <v>15.94</v>
      </c>
      <c r="BG90" s="25">
        <v>50</v>
      </c>
      <c r="BH90" s="25">
        <v>20</v>
      </c>
      <c r="BI90" s="25">
        <v>0.04</v>
      </c>
      <c r="BJ90" s="25">
        <v>0.16</v>
      </c>
      <c r="BK90" s="25">
        <v>1.3</v>
      </c>
      <c r="BL90" s="25">
        <v>125.78</v>
      </c>
      <c r="BM90" s="25">
        <v>14</v>
      </c>
      <c r="BN90" s="25">
        <v>90</v>
      </c>
      <c r="BO90" s="25">
        <v>0.14000000000000001</v>
      </c>
    </row>
    <row r="91" spans="1:67 15942:16022" x14ac:dyDescent="0.25">
      <c r="A91" s="147"/>
      <c r="B91" s="19" t="s">
        <v>29</v>
      </c>
      <c r="C91" s="27" t="s">
        <v>30</v>
      </c>
      <c r="D91" s="19">
        <v>150</v>
      </c>
      <c r="E91" s="25">
        <f t="shared" ref="E91:P91" si="54">BD91*150/100</f>
        <v>0.6</v>
      </c>
      <c r="F91" s="25">
        <f t="shared" si="54"/>
        <v>0.6</v>
      </c>
      <c r="G91" s="25">
        <f t="shared" si="54"/>
        <v>14.7</v>
      </c>
      <c r="H91" s="25">
        <f t="shared" si="54"/>
        <v>70.5</v>
      </c>
      <c r="I91" s="25">
        <f t="shared" si="54"/>
        <v>0</v>
      </c>
      <c r="J91" s="25">
        <f t="shared" si="54"/>
        <v>4.4999999999999998E-2</v>
      </c>
      <c r="K91" s="25">
        <f t="shared" si="54"/>
        <v>0.03</v>
      </c>
      <c r="L91" s="25">
        <f t="shared" si="54"/>
        <v>15</v>
      </c>
      <c r="M91" s="25">
        <f t="shared" si="54"/>
        <v>24</v>
      </c>
      <c r="N91" s="25">
        <f t="shared" si="54"/>
        <v>13.5</v>
      </c>
      <c r="O91" s="25">
        <f t="shared" si="54"/>
        <v>16.5</v>
      </c>
      <c r="P91" s="25">
        <f t="shared" si="54"/>
        <v>3.3</v>
      </c>
      <c r="Q91" s="25"/>
      <c r="R91" s="25"/>
      <c r="S91" s="25"/>
      <c r="T91" s="25"/>
      <c r="U91" s="25"/>
      <c r="V91" s="19"/>
      <c r="W91" s="19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BD91" s="25">
        <v>0.4</v>
      </c>
      <c r="BE91" s="25">
        <v>0.4</v>
      </c>
      <c r="BF91" s="25">
        <v>9.8000000000000007</v>
      </c>
      <c r="BG91" s="25">
        <v>47</v>
      </c>
      <c r="BH91" s="25"/>
      <c r="BI91" s="25">
        <v>0.03</v>
      </c>
      <c r="BJ91" s="25">
        <v>0.02</v>
      </c>
      <c r="BK91" s="25">
        <v>10</v>
      </c>
      <c r="BL91" s="25">
        <v>16</v>
      </c>
      <c r="BM91" s="25">
        <v>9</v>
      </c>
      <c r="BN91" s="25">
        <v>11</v>
      </c>
      <c r="BO91" s="25">
        <v>2.2000000000000002</v>
      </c>
    </row>
    <row r="92" spans="1:67 15942:16022" x14ac:dyDescent="0.25">
      <c r="A92" s="11"/>
      <c r="B92" s="69"/>
      <c r="C92" s="28" t="s">
        <v>99</v>
      </c>
      <c r="D92" s="31">
        <f>SUM(D86:D91)</f>
        <v>625</v>
      </c>
      <c r="E92" s="30"/>
      <c r="F92" s="30"/>
      <c r="G92" s="30"/>
      <c r="H92" s="30"/>
      <c r="I92" s="30"/>
      <c r="J92" s="31"/>
      <c r="K92" s="31"/>
      <c r="L92" s="30"/>
      <c r="M92" s="30"/>
      <c r="N92" s="30"/>
      <c r="O92" s="30"/>
      <c r="P92" s="30"/>
    </row>
    <row r="93" spans="1:67 15942:16022" x14ac:dyDescent="0.25">
      <c r="A93" s="141" t="s">
        <v>100</v>
      </c>
      <c r="B93" s="141"/>
      <c r="C93" s="141"/>
      <c r="D93" s="141"/>
      <c r="E93" s="30">
        <f t="shared" ref="E93:P93" si="55">SUM(E86:E92)</f>
        <v>32.875818181818182</v>
      </c>
      <c r="F93" s="30">
        <f t="shared" si="55"/>
        <v>38.709727272727271</v>
      </c>
      <c r="G93" s="30">
        <f t="shared" si="55"/>
        <v>70.131227272727273</v>
      </c>
      <c r="H93" s="30">
        <f t="shared" si="55"/>
        <v>708.42022727272729</v>
      </c>
      <c r="I93" s="30">
        <f t="shared" si="55"/>
        <v>514.63636363636363</v>
      </c>
      <c r="J93" s="30">
        <f t="shared" si="55"/>
        <v>0.23259090909090907</v>
      </c>
      <c r="K93" s="30">
        <f t="shared" si="55"/>
        <v>0.96240909090909099</v>
      </c>
      <c r="L93" s="30">
        <f t="shared" si="55"/>
        <v>16.607272727272726</v>
      </c>
      <c r="M93" s="30">
        <f t="shared" si="55"/>
        <v>441.20995454545454</v>
      </c>
      <c r="N93" s="30">
        <f t="shared" si="55"/>
        <v>76.012500000000003</v>
      </c>
      <c r="O93" s="30">
        <f t="shared" si="55"/>
        <v>577.99772727272727</v>
      </c>
      <c r="P93" s="30">
        <f t="shared" si="55"/>
        <v>8.8275909090909099</v>
      </c>
    </row>
    <row r="94" spans="1:67 15942:16022" x14ac:dyDescent="0.25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</row>
    <row r="95" spans="1:67 15942:16022" ht="12.75" customHeight="1" x14ac:dyDescent="0.25">
      <c r="A95" s="142" t="s">
        <v>38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</row>
    <row r="96" spans="1:67 15942:16022" x14ac:dyDescent="0.25">
      <c r="A96" s="142"/>
      <c r="B96" s="19" t="s">
        <v>83</v>
      </c>
      <c r="C96" s="24" t="s">
        <v>101</v>
      </c>
      <c r="D96" s="19">
        <v>100</v>
      </c>
      <c r="E96" s="25">
        <f t="shared" ref="E96:P96" si="56">BD96*100/50</f>
        <v>0.7</v>
      </c>
      <c r="F96" s="25">
        <f t="shared" si="56"/>
        <v>0.1</v>
      </c>
      <c r="G96" s="25">
        <f t="shared" si="56"/>
        <v>1.9</v>
      </c>
      <c r="H96" s="25">
        <f t="shared" si="56"/>
        <v>12</v>
      </c>
      <c r="I96" s="25">
        <f t="shared" si="56"/>
        <v>0</v>
      </c>
      <c r="J96" s="25">
        <f t="shared" si="56"/>
        <v>0.04</v>
      </c>
      <c r="K96" s="25">
        <f t="shared" si="56"/>
        <v>0.02</v>
      </c>
      <c r="L96" s="25">
        <f t="shared" si="56"/>
        <v>4.9000000000000004</v>
      </c>
      <c r="M96" s="25">
        <f t="shared" si="56"/>
        <v>17</v>
      </c>
      <c r="N96" s="25">
        <f t="shared" si="56"/>
        <v>14</v>
      </c>
      <c r="O96" s="25">
        <f t="shared" si="56"/>
        <v>30</v>
      </c>
      <c r="P96" s="25">
        <f t="shared" si="56"/>
        <v>0.5</v>
      </c>
      <c r="AC96" s="25">
        <v>0.48</v>
      </c>
      <c r="AD96" s="25">
        <v>0.06</v>
      </c>
      <c r="AE96" s="25">
        <v>1.02</v>
      </c>
      <c r="AF96" s="25">
        <v>6</v>
      </c>
      <c r="AG96" s="25"/>
      <c r="AH96" s="25">
        <v>0.01</v>
      </c>
      <c r="AI96" s="25">
        <v>0.06</v>
      </c>
      <c r="AJ96" s="25">
        <v>2.1</v>
      </c>
      <c r="AK96" s="25">
        <v>13.8</v>
      </c>
      <c r="AL96" s="25">
        <v>8.4</v>
      </c>
      <c r="AM96" s="25">
        <v>14.4</v>
      </c>
      <c r="AN96" s="25">
        <v>0.36</v>
      </c>
      <c r="BD96" s="25">
        <v>0.35</v>
      </c>
      <c r="BE96" s="25">
        <v>0.05</v>
      </c>
      <c r="BF96" s="25">
        <v>0.95</v>
      </c>
      <c r="BG96" s="25">
        <v>6</v>
      </c>
      <c r="BH96" s="25"/>
      <c r="BI96" s="25">
        <v>0.02</v>
      </c>
      <c r="BJ96" s="25">
        <v>0.01</v>
      </c>
      <c r="BK96" s="25">
        <v>2.4500000000000002</v>
      </c>
      <c r="BL96" s="25">
        <v>8.5</v>
      </c>
      <c r="BM96" s="25">
        <v>7</v>
      </c>
      <c r="BN96" s="25">
        <v>15</v>
      </c>
      <c r="BO96" s="25">
        <v>0.25</v>
      </c>
    </row>
    <row r="97" spans="1:67 15942:16023" s="34" customFormat="1" x14ac:dyDescent="0.25">
      <c r="A97" s="142"/>
      <c r="B97" s="19" t="s">
        <v>102</v>
      </c>
      <c r="C97" s="24" t="s">
        <v>103</v>
      </c>
      <c r="D97" s="19">
        <v>250</v>
      </c>
      <c r="E97" s="19">
        <f t="shared" ref="E97:P97" si="57">BD97*250/100</f>
        <v>1.6</v>
      </c>
      <c r="F97" s="19">
        <f t="shared" si="57"/>
        <v>4.9749999999999996</v>
      </c>
      <c r="G97" s="19">
        <f t="shared" si="57"/>
        <v>9.15</v>
      </c>
      <c r="H97" s="19">
        <f t="shared" si="57"/>
        <v>95</v>
      </c>
      <c r="I97" s="19">
        <f t="shared" si="57"/>
        <v>0</v>
      </c>
      <c r="J97" s="19">
        <f t="shared" si="57"/>
        <v>7.4999999999999997E-2</v>
      </c>
      <c r="K97" s="19">
        <f t="shared" si="57"/>
        <v>0.05</v>
      </c>
      <c r="L97" s="19">
        <f t="shared" si="57"/>
        <v>10.375</v>
      </c>
      <c r="M97" s="19">
        <f t="shared" si="57"/>
        <v>34.85</v>
      </c>
      <c r="N97" s="19">
        <f t="shared" si="57"/>
        <v>20.75</v>
      </c>
      <c r="O97" s="19">
        <f t="shared" si="57"/>
        <v>49.274999999999999</v>
      </c>
      <c r="P97" s="19">
        <f t="shared" si="57"/>
        <v>0.77500000000000002</v>
      </c>
      <c r="BD97" s="19">
        <v>0.64</v>
      </c>
      <c r="BE97" s="19">
        <v>1.99</v>
      </c>
      <c r="BF97" s="19">
        <v>3.66</v>
      </c>
      <c r="BG97" s="19">
        <v>38</v>
      </c>
      <c r="BH97" s="19"/>
      <c r="BI97" s="19">
        <v>0.03</v>
      </c>
      <c r="BJ97" s="19">
        <v>0.02</v>
      </c>
      <c r="BK97" s="19">
        <v>4.1500000000000004</v>
      </c>
      <c r="BL97" s="19">
        <v>13.94</v>
      </c>
      <c r="BM97" s="19">
        <v>8.3000000000000007</v>
      </c>
      <c r="BN97" s="19">
        <v>19.71</v>
      </c>
      <c r="BO97" s="19">
        <v>0.31</v>
      </c>
      <c r="WOV97" s="36"/>
      <c r="WOW97" s="36"/>
      <c r="WOX97" s="36"/>
      <c r="WOY97" s="36"/>
      <c r="WOZ97" s="36"/>
      <c r="WPA97" s="36"/>
      <c r="WPB97" s="36"/>
      <c r="WPC97" s="36"/>
      <c r="WPD97" s="36"/>
      <c r="WPE97" s="36"/>
      <c r="WPF97" s="36"/>
      <c r="WPG97" s="36"/>
      <c r="WPH97" s="36"/>
      <c r="WPI97" s="36"/>
      <c r="WPJ97" s="36"/>
      <c r="WPK97" s="36"/>
      <c r="WPL97" s="36"/>
      <c r="WPM97" s="36"/>
      <c r="WPN97" s="36"/>
      <c r="WPO97" s="36"/>
      <c r="WPP97" s="36"/>
      <c r="WPQ97" s="36"/>
      <c r="WPR97" s="36"/>
      <c r="WPS97" s="36"/>
      <c r="WPT97" s="36"/>
      <c r="WPU97" s="36"/>
      <c r="WPV97" s="36"/>
      <c r="WPW97" s="36"/>
      <c r="WPX97" s="36"/>
      <c r="WPY97" s="36"/>
      <c r="WPZ97" s="36"/>
      <c r="WQA97" s="36"/>
      <c r="WQB97" s="36"/>
      <c r="WQC97" s="36"/>
      <c r="WQD97" s="36"/>
      <c r="WQE97" s="36"/>
      <c r="WQF97" s="36"/>
      <c r="WQG97" s="36"/>
      <c r="WQH97" s="36"/>
      <c r="WQI97" s="36"/>
      <c r="WQJ97" s="36"/>
      <c r="WQK97" s="36"/>
      <c r="WQL97" s="36"/>
      <c r="WQM97" s="36"/>
      <c r="WQN97" s="36"/>
      <c r="WQO97" s="36"/>
      <c r="WQP97" s="36"/>
      <c r="WQQ97" s="36"/>
      <c r="WQR97" s="36"/>
      <c r="WQS97" s="36"/>
      <c r="WQT97" s="36"/>
      <c r="WQU97" s="36"/>
      <c r="WQV97" s="36"/>
      <c r="WQW97" s="36"/>
      <c r="WQX97" s="36"/>
      <c r="WQY97" s="36"/>
      <c r="WQZ97" s="36"/>
      <c r="WRA97" s="36"/>
      <c r="WRB97" s="36"/>
      <c r="WRC97" s="36"/>
      <c r="WRD97" s="36"/>
      <c r="WRE97" s="36"/>
      <c r="WRF97" s="36"/>
      <c r="WRG97" s="4"/>
    </row>
    <row r="98" spans="1:67 15942:16023" s="1" customFormat="1" x14ac:dyDescent="0.25">
      <c r="A98" s="142"/>
      <c r="B98" s="16" t="s">
        <v>104</v>
      </c>
      <c r="C98" s="37" t="s">
        <v>105</v>
      </c>
      <c r="D98" s="18">
        <v>250</v>
      </c>
      <c r="E98" s="38">
        <f t="shared" ref="E98:P98" si="58">BD98*250/150</f>
        <v>21.183333333333334</v>
      </c>
      <c r="F98" s="38">
        <f t="shared" si="58"/>
        <v>13.083333333333334</v>
      </c>
      <c r="G98" s="38">
        <f t="shared" si="58"/>
        <v>44.666666666666664</v>
      </c>
      <c r="H98" s="38">
        <f t="shared" si="58"/>
        <v>381.66666666666669</v>
      </c>
      <c r="I98" s="38">
        <f t="shared" si="58"/>
        <v>24.333333333333332</v>
      </c>
      <c r="J98" s="38">
        <f t="shared" si="58"/>
        <v>0.13333333333333333</v>
      </c>
      <c r="K98" s="38">
        <f t="shared" si="58"/>
        <v>0.16666666666666666</v>
      </c>
      <c r="L98" s="38">
        <f t="shared" si="58"/>
        <v>7.5333333333333332</v>
      </c>
      <c r="M98" s="38">
        <f t="shared" si="58"/>
        <v>57.93333333333333</v>
      </c>
      <c r="N98" s="38">
        <f t="shared" si="58"/>
        <v>67.55</v>
      </c>
      <c r="O98" s="38">
        <f t="shared" si="58"/>
        <v>219.16666666666666</v>
      </c>
      <c r="P98" s="38">
        <f t="shared" si="58"/>
        <v>2.4666666666666668</v>
      </c>
      <c r="Q98" s="39">
        <v>7.46</v>
      </c>
      <c r="R98" s="39">
        <v>8.2899999999999991</v>
      </c>
      <c r="S98" s="39">
        <v>9.44</v>
      </c>
      <c r="T98" s="39">
        <v>142</v>
      </c>
      <c r="U98" s="39">
        <v>33</v>
      </c>
      <c r="V98" s="40">
        <v>0.05</v>
      </c>
      <c r="W98" s="40">
        <v>7.0000000000000007E-2</v>
      </c>
      <c r="X98" s="39">
        <v>0.41</v>
      </c>
      <c r="Y98" s="39">
        <v>23.65</v>
      </c>
      <c r="Z98" s="39">
        <v>16.5</v>
      </c>
      <c r="AA98" s="39">
        <v>83.14</v>
      </c>
      <c r="AB98" s="39">
        <v>0.68</v>
      </c>
      <c r="BD98" s="38">
        <v>12.71</v>
      </c>
      <c r="BE98" s="38">
        <v>7.85</v>
      </c>
      <c r="BF98" s="38">
        <v>26.8</v>
      </c>
      <c r="BG98" s="38">
        <v>229</v>
      </c>
      <c r="BH98" s="38">
        <v>14.6</v>
      </c>
      <c r="BI98" s="38">
        <v>0.08</v>
      </c>
      <c r="BJ98" s="38">
        <v>0.1</v>
      </c>
      <c r="BK98" s="38">
        <v>4.5199999999999996</v>
      </c>
      <c r="BL98" s="38">
        <v>34.76</v>
      </c>
      <c r="BM98" s="38">
        <v>40.53</v>
      </c>
      <c r="BN98" s="38">
        <v>131.5</v>
      </c>
      <c r="BO98" s="38">
        <v>1.48</v>
      </c>
      <c r="WRG98" s="4"/>
    </row>
    <row r="99" spans="1:67 15942:16023" x14ac:dyDescent="0.25">
      <c r="A99" s="142"/>
      <c r="B99" s="19" t="s">
        <v>31</v>
      </c>
      <c r="C99" s="24" t="s">
        <v>32</v>
      </c>
      <c r="D99" s="19">
        <v>25</v>
      </c>
      <c r="E99" s="25">
        <f t="shared" ref="E99:P99" si="59">BD99*25/20</f>
        <v>1.7</v>
      </c>
      <c r="F99" s="25">
        <f t="shared" si="59"/>
        <v>0.3</v>
      </c>
      <c r="G99" s="25">
        <f t="shared" si="59"/>
        <v>8.4</v>
      </c>
      <c r="H99" s="25">
        <f t="shared" si="59"/>
        <v>42.699999999999996</v>
      </c>
      <c r="I99" s="25">
        <f t="shared" si="59"/>
        <v>0</v>
      </c>
      <c r="J99" s="25">
        <f t="shared" si="59"/>
        <v>3.7499999999999999E-2</v>
      </c>
      <c r="K99" s="25">
        <f t="shared" si="59"/>
        <v>2.5000000000000001E-2</v>
      </c>
      <c r="L99" s="25">
        <f t="shared" si="59"/>
        <v>0</v>
      </c>
      <c r="M99" s="25">
        <f t="shared" si="59"/>
        <v>11.262499999999999</v>
      </c>
      <c r="N99" s="25">
        <f t="shared" si="59"/>
        <v>11.762499999999999</v>
      </c>
      <c r="O99" s="25">
        <f t="shared" si="59"/>
        <v>37.674999999999997</v>
      </c>
      <c r="P99" s="25">
        <f t="shared" si="59"/>
        <v>0.9375</v>
      </c>
      <c r="Q99" s="25">
        <v>1.7</v>
      </c>
      <c r="R99" s="25">
        <v>0.3</v>
      </c>
      <c r="S99" s="25">
        <v>8.4</v>
      </c>
      <c r="T99" s="25">
        <v>42.7</v>
      </c>
      <c r="U99" s="25"/>
      <c r="V99" s="25">
        <v>0.04</v>
      </c>
      <c r="W99" s="25">
        <v>0.02</v>
      </c>
      <c r="X99" s="25"/>
      <c r="Y99" s="25">
        <v>11.26</v>
      </c>
      <c r="Z99" s="25">
        <v>11.76</v>
      </c>
      <c r="AA99" s="25">
        <v>37.68</v>
      </c>
      <c r="AB99" s="25">
        <v>0.94</v>
      </c>
      <c r="BD99" s="25">
        <v>1.36</v>
      </c>
      <c r="BE99" s="25">
        <v>0.24</v>
      </c>
      <c r="BF99" s="25">
        <v>6.72</v>
      </c>
      <c r="BG99" s="25">
        <v>34.159999999999997</v>
      </c>
      <c r="BH99" s="25"/>
      <c r="BI99" s="25">
        <v>0.03</v>
      </c>
      <c r="BJ99" s="25">
        <v>0.02</v>
      </c>
      <c r="BK99" s="25"/>
      <c r="BL99" s="25">
        <v>9.01</v>
      </c>
      <c r="BM99" s="25">
        <v>9.41</v>
      </c>
      <c r="BN99" s="25">
        <v>30.14</v>
      </c>
      <c r="BO99" s="25">
        <v>0.75</v>
      </c>
    </row>
    <row r="100" spans="1:67 15942:16023" x14ac:dyDescent="0.25">
      <c r="A100" s="142"/>
      <c r="B100" s="19" t="s">
        <v>31</v>
      </c>
      <c r="C100" s="13" t="s">
        <v>33</v>
      </c>
      <c r="D100" s="19">
        <v>55</v>
      </c>
      <c r="E100" s="25">
        <f t="shared" ref="E100:P100" si="60">BD100*55/40</f>
        <v>4.07</v>
      </c>
      <c r="F100" s="25">
        <f t="shared" si="60"/>
        <v>0.495</v>
      </c>
      <c r="G100" s="25">
        <f t="shared" si="60"/>
        <v>29.012499999999999</v>
      </c>
      <c r="H100" s="25">
        <f t="shared" si="60"/>
        <v>128.94749999999999</v>
      </c>
      <c r="I100" s="25">
        <f t="shared" si="60"/>
        <v>0</v>
      </c>
      <c r="J100" s="25">
        <f t="shared" si="60"/>
        <v>0</v>
      </c>
      <c r="K100" s="25">
        <f t="shared" si="60"/>
        <v>2.7500000000000004E-2</v>
      </c>
      <c r="L100" s="25">
        <f t="shared" si="60"/>
        <v>0</v>
      </c>
      <c r="M100" s="25">
        <f t="shared" si="60"/>
        <v>11</v>
      </c>
      <c r="N100" s="25">
        <f t="shared" si="60"/>
        <v>7.7</v>
      </c>
      <c r="O100" s="25">
        <f t="shared" si="60"/>
        <v>35.75</v>
      </c>
      <c r="P100" s="25">
        <f t="shared" si="60"/>
        <v>0.60499999999999998</v>
      </c>
      <c r="Q100" s="25">
        <v>3.03</v>
      </c>
      <c r="R100" s="25">
        <v>0.36</v>
      </c>
      <c r="S100" s="25">
        <v>19.64</v>
      </c>
      <c r="T100" s="25">
        <v>93.77</v>
      </c>
      <c r="U100" s="25"/>
      <c r="V100" s="25"/>
      <c r="W100" s="25">
        <v>1.2999999999999999E-2</v>
      </c>
      <c r="X100" s="25"/>
      <c r="Y100" s="25">
        <v>8</v>
      </c>
      <c r="Z100" s="25">
        <v>5.6</v>
      </c>
      <c r="AA100" s="25">
        <v>26</v>
      </c>
      <c r="AB100" s="25">
        <v>0.44</v>
      </c>
      <c r="AC100" s="25">
        <v>3</v>
      </c>
      <c r="AD100" s="25">
        <f t="shared" ref="AD100:AN100" si="61">AP100*40/40</f>
        <v>0</v>
      </c>
      <c r="AE100" s="25">
        <f t="shared" si="61"/>
        <v>0</v>
      </c>
      <c r="AF100" s="25">
        <f t="shared" si="61"/>
        <v>0</v>
      </c>
      <c r="AG100" s="25">
        <f t="shared" si="61"/>
        <v>0</v>
      </c>
      <c r="AH100" s="25">
        <f t="shared" si="61"/>
        <v>0</v>
      </c>
      <c r="AI100" s="25">
        <f t="shared" si="61"/>
        <v>0</v>
      </c>
      <c r="AJ100" s="25">
        <f t="shared" si="61"/>
        <v>0</v>
      </c>
      <c r="AK100" s="25">
        <f t="shared" si="61"/>
        <v>0</v>
      </c>
      <c r="AL100" s="25">
        <f t="shared" si="61"/>
        <v>0</v>
      </c>
      <c r="AM100" s="25">
        <f t="shared" si="61"/>
        <v>0</v>
      </c>
      <c r="AN100" s="25">
        <f t="shared" si="61"/>
        <v>0</v>
      </c>
      <c r="BD100" s="25">
        <v>2.96</v>
      </c>
      <c r="BE100" s="25">
        <v>0.36</v>
      </c>
      <c r="BF100" s="25">
        <v>21.1</v>
      </c>
      <c r="BG100" s="25">
        <v>93.78</v>
      </c>
      <c r="BH100" s="25"/>
      <c r="BI100" s="25"/>
      <c r="BJ100" s="25">
        <v>0.02</v>
      </c>
      <c r="BK100" s="25"/>
      <c r="BL100" s="25">
        <v>8</v>
      </c>
      <c r="BM100" s="25">
        <v>5.6</v>
      </c>
      <c r="BN100" s="25">
        <v>26</v>
      </c>
      <c r="BO100" s="25">
        <v>0.44</v>
      </c>
      <c r="WOD100" s="2"/>
      <c r="WOE100" s="2"/>
      <c r="WOF100" s="2"/>
      <c r="WOG100" s="2"/>
      <c r="WOH100" s="2"/>
      <c r="WOI100" s="2"/>
      <c r="WOJ100" s="2"/>
      <c r="WOK100" s="2"/>
      <c r="WOL100" s="2"/>
      <c r="WOM100" s="2"/>
      <c r="WON100" s="2"/>
      <c r="WOO100" s="2"/>
      <c r="WOP100" s="2"/>
      <c r="WOQ100" s="2"/>
      <c r="WOR100" s="2"/>
      <c r="WOS100" s="2"/>
      <c r="WOT100" s="2"/>
      <c r="WOU100" s="2"/>
      <c r="WOV100" s="2"/>
      <c r="WOW100" s="2"/>
      <c r="WOX100" s="2"/>
      <c r="WOY100" s="2"/>
      <c r="WOZ100" s="2"/>
      <c r="WPA100" s="2"/>
      <c r="WPB100" s="2"/>
      <c r="WPC100" s="2"/>
      <c r="WPD100" s="2"/>
      <c r="WPE100" s="2"/>
      <c r="WPF100" s="2"/>
      <c r="WPG100" s="2"/>
      <c r="WPH100" s="2"/>
      <c r="WPI100" s="2"/>
      <c r="WPJ100" s="2"/>
      <c r="WPK100" s="2"/>
      <c r="WPL100" s="2"/>
      <c r="WPM100" s="2"/>
      <c r="WPN100" s="2"/>
      <c r="WPO100" s="2"/>
      <c r="WPP100" s="2"/>
      <c r="WPQ100" s="2"/>
      <c r="WPR100" s="2"/>
      <c r="WPS100" s="2"/>
      <c r="WPT100" s="2"/>
      <c r="WPU100" s="2"/>
      <c r="WPV100" s="2"/>
      <c r="WPW100" s="2"/>
      <c r="WPX100" s="2"/>
      <c r="WPY100" s="2"/>
      <c r="WPZ100" s="2"/>
      <c r="WQA100" s="2"/>
      <c r="WQB100" s="2"/>
      <c r="WQC100" s="2"/>
      <c r="WQD100" s="2"/>
      <c r="WQE100" s="2"/>
      <c r="WQF100" s="2"/>
      <c r="WQG100" s="2"/>
      <c r="WQH100" s="2"/>
      <c r="WQI100" s="2"/>
      <c r="WQJ100" s="2"/>
      <c r="WQK100" s="2"/>
      <c r="WQL100" s="2"/>
      <c r="WQM100" s="2"/>
      <c r="WQN100" s="2"/>
      <c r="WQO100" s="2"/>
      <c r="WQP100" s="2"/>
      <c r="WQQ100" s="2"/>
      <c r="WQR100" s="2"/>
      <c r="WQS100" s="2"/>
      <c r="WQT100" s="2"/>
      <c r="WQU100" s="2"/>
      <c r="WQV100" s="2"/>
      <c r="WQW100" s="2"/>
      <c r="WQX100" s="2"/>
      <c r="WQY100" s="2"/>
      <c r="WQZ100" s="2"/>
      <c r="WRA100" s="2"/>
      <c r="WRB100" s="2"/>
      <c r="WRC100" s="2"/>
      <c r="WRD100" s="2"/>
      <c r="WRE100" s="2"/>
      <c r="WRF100" s="2"/>
    </row>
    <row r="101" spans="1:67 15942:16023" x14ac:dyDescent="0.25">
      <c r="A101" s="142"/>
      <c r="B101" s="19" t="s">
        <v>31</v>
      </c>
      <c r="C101" s="13" t="s">
        <v>60</v>
      </c>
      <c r="D101" s="19">
        <v>200</v>
      </c>
      <c r="E101" s="25">
        <f t="shared" ref="E101:P101" si="62">BD101*200/200</f>
        <v>0.5</v>
      </c>
      <c r="F101" s="25">
        <f t="shared" si="62"/>
        <v>0</v>
      </c>
      <c r="G101" s="25">
        <f t="shared" si="62"/>
        <v>10.1</v>
      </c>
      <c r="H101" s="25">
        <f t="shared" si="62"/>
        <v>42</v>
      </c>
      <c r="I101" s="25">
        <f t="shared" si="62"/>
        <v>0</v>
      </c>
      <c r="J101" s="25">
        <f t="shared" si="62"/>
        <v>0.01</v>
      </c>
      <c r="K101" s="25">
        <f t="shared" si="62"/>
        <v>0.01</v>
      </c>
      <c r="L101" s="25">
        <f t="shared" si="62"/>
        <v>2</v>
      </c>
      <c r="M101" s="25">
        <f t="shared" si="62"/>
        <v>7</v>
      </c>
      <c r="N101" s="25">
        <f t="shared" si="62"/>
        <v>4</v>
      </c>
      <c r="O101" s="25">
        <f t="shared" si="62"/>
        <v>7</v>
      </c>
      <c r="P101" s="25">
        <f t="shared" si="62"/>
        <v>1.4</v>
      </c>
      <c r="Q101" s="50">
        <v>1</v>
      </c>
      <c r="R101" s="50"/>
      <c r="S101" s="50">
        <v>20.2</v>
      </c>
      <c r="T101" s="50">
        <v>84.8</v>
      </c>
      <c r="U101" s="50"/>
      <c r="V101" s="13">
        <v>0.02</v>
      </c>
      <c r="W101" s="13">
        <v>0.02</v>
      </c>
      <c r="X101" s="50">
        <v>4</v>
      </c>
      <c r="Y101" s="50">
        <v>14</v>
      </c>
      <c r="Z101" s="50">
        <v>14</v>
      </c>
      <c r="AA101" s="50">
        <v>14</v>
      </c>
      <c r="AB101" s="50">
        <v>2.8</v>
      </c>
      <c r="BD101" s="25">
        <v>0.5</v>
      </c>
      <c r="BE101" s="25">
        <f>BQ101*200/200</f>
        <v>0</v>
      </c>
      <c r="BF101" s="25">
        <v>10.1</v>
      </c>
      <c r="BG101" s="25">
        <v>42</v>
      </c>
      <c r="BH101" s="25">
        <f>BT101*200/200</f>
        <v>0</v>
      </c>
      <c r="BI101" s="25">
        <v>0.01</v>
      </c>
      <c r="BJ101" s="25">
        <v>0.01</v>
      </c>
      <c r="BK101" s="25">
        <v>2</v>
      </c>
      <c r="BL101" s="25">
        <v>7</v>
      </c>
      <c r="BM101" s="25">
        <v>4</v>
      </c>
      <c r="BN101" s="25">
        <v>7</v>
      </c>
      <c r="BO101" s="25">
        <v>1.4</v>
      </c>
      <c r="WOD101" s="2"/>
      <c r="WOE101" s="2"/>
      <c r="WOF101" s="2"/>
      <c r="WOG101" s="2"/>
      <c r="WOH101" s="2"/>
      <c r="WOI101" s="2"/>
      <c r="WOJ101" s="2"/>
      <c r="WOK101" s="2"/>
      <c r="WOL101" s="2"/>
      <c r="WOM101" s="2"/>
      <c r="WON101" s="2"/>
      <c r="WOO101" s="2"/>
      <c r="WOP101" s="2"/>
      <c r="WOQ101" s="2"/>
      <c r="WOR101" s="2"/>
      <c r="WOS101" s="2"/>
      <c r="WOT101" s="2"/>
      <c r="WOU101" s="2"/>
      <c r="WOV101" s="2"/>
      <c r="WOW101" s="2"/>
      <c r="WOX101" s="2"/>
      <c r="WOY101" s="2"/>
      <c r="WOZ101" s="2"/>
      <c r="WPA101" s="2"/>
      <c r="WPB101" s="2"/>
      <c r="WPC101" s="2"/>
      <c r="WPD101" s="2"/>
      <c r="WPE101" s="2"/>
      <c r="WPF101" s="2"/>
      <c r="WPG101" s="2"/>
      <c r="WPH101" s="2"/>
      <c r="WPI101" s="2"/>
      <c r="WPJ101" s="2"/>
      <c r="WPK101" s="2"/>
      <c r="WPL101" s="2"/>
      <c r="WPM101" s="2"/>
      <c r="WPN101" s="2"/>
      <c r="WPO101" s="2"/>
      <c r="WPP101" s="2"/>
      <c r="WPQ101" s="2"/>
      <c r="WPR101" s="2"/>
      <c r="WPS101" s="2"/>
      <c r="WPT101" s="2"/>
      <c r="WPU101" s="2"/>
      <c r="WPV101" s="2"/>
      <c r="WPW101" s="2"/>
      <c r="WPX101" s="2"/>
      <c r="WPY101" s="2"/>
      <c r="WPZ101" s="2"/>
      <c r="WQA101" s="2"/>
      <c r="WQB101" s="2"/>
      <c r="WQC101" s="2"/>
      <c r="WQD101" s="2"/>
      <c r="WQE101" s="2"/>
      <c r="WQF101" s="2"/>
      <c r="WQG101" s="2"/>
      <c r="WQH101" s="2"/>
      <c r="WQI101" s="2"/>
      <c r="WQJ101" s="2"/>
      <c r="WQK101" s="2"/>
      <c r="WQL101" s="2"/>
      <c r="WQM101" s="2"/>
      <c r="WQN101" s="2"/>
      <c r="WQO101" s="2"/>
      <c r="WQP101" s="2"/>
      <c r="WQQ101" s="2"/>
      <c r="WQR101" s="2"/>
      <c r="WQS101" s="2"/>
      <c r="WQT101" s="2"/>
      <c r="WQU101" s="2"/>
      <c r="WQV101" s="2"/>
      <c r="WQW101" s="2"/>
      <c r="WQX101" s="2"/>
      <c r="WQY101" s="2"/>
      <c r="WQZ101" s="2"/>
      <c r="WRA101" s="2"/>
      <c r="WRB101" s="2"/>
      <c r="WRC101" s="2"/>
      <c r="WRD101" s="2"/>
      <c r="WRE101" s="2"/>
      <c r="WRF101" s="2"/>
    </row>
    <row r="102" spans="1:67 15942:16023" ht="25.35" customHeight="1" x14ac:dyDescent="0.25">
      <c r="A102" s="142"/>
      <c r="B102" s="12">
        <v>385</v>
      </c>
      <c r="C102" s="27" t="s">
        <v>71</v>
      </c>
      <c r="D102" s="19">
        <v>200</v>
      </c>
      <c r="E102" s="25">
        <v>5.8</v>
      </c>
      <c r="F102" s="25">
        <v>5</v>
      </c>
      <c r="G102" s="25">
        <v>9.6</v>
      </c>
      <c r="H102" s="25">
        <v>107</v>
      </c>
      <c r="I102" s="25">
        <v>40</v>
      </c>
      <c r="J102" s="25">
        <v>0.08</v>
      </c>
      <c r="K102" s="25">
        <v>0.3</v>
      </c>
      <c r="L102" s="25">
        <v>2.6</v>
      </c>
      <c r="M102" s="25">
        <v>240</v>
      </c>
      <c r="N102" s="25">
        <v>28</v>
      </c>
      <c r="O102" s="25">
        <v>180</v>
      </c>
      <c r="P102" s="25">
        <v>0.2</v>
      </c>
    </row>
    <row r="103" spans="1:67 15942:16023" ht="15.75" x14ac:dyDescent="0.25">
      <c r="A103" s="142"/>
      <c r="B103" s="69"/>
      <c r="C103" s="28" t="s">
        <v>106</v>
      </c>
      <c r="D103" s="31">
        <f>SUM(D96:D102)</f>
        <v>1080</v>
      </c>
      <c r="E103" s="41"/>
      <c r="F103" s="41"/>
      <c r="G103" s="41"/>
      <c r="H103" s="41"/>
      <c r="I103" s="41"/>
      <c r="J103" s="42"/>
      <c r="K103" s="42"/>
      <c r="L103" s="41"/>
      <c r="M103" s="41"/>
      <c r="N103" s="41"/>
      <c r="O103" s="41"/>
      <c r="P103" s="41"/>
    </row>
    <row r="104" spans="1:67 15942:16023" ht="15.75" x14ac:dyDescent="0.25">
      <c r="A104" s="142" t="s">
        <v>72</v>
      </c>
      <c r="B104" s="32"/>
      <c r="C104" s="32" t="s">
        <v>72</v>
      </c>
      <c r="D104" s="32"/>
      <c r="E104" s="70">
        <f t="shared" ref="E104:P104" si="63">SUM(E96:E103)</f>
        <v>35.553333333333335</v>
      </c>
      <c r="F104" s="70">
        <f t="shared" si="63"/>
        <v>23.953333333333333</v>
      </c>
      <c r="G104" s="70">
        <f t="shared" si="63"/>
        <v>112.82916666666667</v>
      </c>
      <c r="H104" s="70">
        <f t="shared" si="63"/>
        <v>809.31416666666667</v>
      </c>
      <c r="I104" s="70">
        <f t="shared" si="63"/>
        <v>64.333333333333329</v>
      </c>
      <c r="J104" s="70">
        <f t="shared" si="63"/>
        <v>0.37583333333333335</v>
      </c>
      <c r="K104" s="70">
        <f t="shared" si="63"/>
        <v>0.59916666666666663</v>
      </c>
      <c r="L104" s="70">
        <f t="shared" si="63"/>
        <v>27.408333333333335</v>
      </c>
      <c r="M104" s="70">
        <f t="shared" si="63"/>
        <v>379.04583333333335</v>
      </c>
      <c r="N104" s="70">
        <f t="shared" si="63"/>
        <v>153.76249999999999</v>
      </c>
      <c r="O104" s="70">
        <f t="shared" si="63"/>
        <v>558.86666666666667</v>
      </c>
      <c r="P104" s="70">
        <f t="shared" si="63"/>
        <v>6.8841666666666681</v>
      </c>
    </row>
    <row r="105" spans="1:67 15942:16023" x14ac:dyDescent="0.25">
      <c r="A105" s="63"/>
      <c r="B105" s="32"/>
      <c r="C105" s="32"/>
      <c r="D105" s="32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</row>
    <row r="106" spans="1:67 15942:16023" x14ac:dyDescent="0.25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</row>
    <row r="107" spans="1:67 15942:16023" x14ac:dyDescent="0.25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</row>
    <row r="108" spans="1:67 15942:16023" x14ac:dyDescent="0.25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</row>
    <row r="109" spans="1:67 15942:16023" ht="12.75" customHeight="1" x14ac:dyDescent="0.25">
      <c r="A109" s="151" t="s">
        <v>0</v>
      </c>
      <c r="B109" s="151" t="s">
        <v>1</v>
      </c>
      <c r="C109" s="148" t="s">
        <v>2</v>
      </c>
      <c r="D109" s="151" t="s">
        <v>3</v>
      </c>
      <c r="E109" s="152" t="s">
        <v>4</v>
      </c>
      <c r="F109" s="152"/>
      <c r="G109" s="152"/>
      <c r="H109" s="134" t="s">
        <v>5</v>
      </c>
      <c r="I109" s="152" t="s">
        <v>6</v>
      </c>
      <c r="J109" s="152"/>
      <c r="K109" s="152"/>
      <c r="L109" s="152"/>
      <c r="M109" s="152" t="s">
        <v>7</v>
      </c>
      <c r="N109" s="152"/>
      <c r="O109" s="152"/>
      <c r="P109" s="152"/>
    </row>
    <row r="110" spans="1:67 15942:16023" x14ac:dyDescent="0.25">
      <c r="A110" s="151"/>
      <c r="B110" s="151"/>
      <c r="C110" s="148"/>
      <c r="D110" s="151"/>
      <c r="E110" s="152"/>
      <c r="F110" s="152"/>
      <c r="G110" s="152"/>
      <c r="H110" s="134"/>
      <c r="I110" s="152"/>
      <c r="J110" s="152"/>
      <c r="K110" s="152"/>
      <c r="L110" s="152"/>
      <c r="M110" s="152"/>
      <c r="N110" s="152"/>
      <c r="O110" s="152"/>
      <c r="P110" s="152"/>
    </row>
    <row r="111" spans="1:67 15942:16023" ht="55.15" customHeight="1" x14ac:dyDescent="0.25">
      <c r="A111" s="151"/>
      <c r="B111" s="151"/>
      <c r="C111" s="148"/>
      <c r="D111" s="151"/>
      <c r="E111" s="6" t="s">
        <v>8</v>
      </c>
      <c r="F111" s="6" t="s">
        <v>9</v>
      </c>
      <c r="G111" s="6" t="s">
        <v>10</v>
      </c>
      <c r="H111" s="134"/>
      <c r="I111" s="10" t="s">
        <v>11</v>
      </c>
      <c r="J111" s="10" t="s">
        <v>12</v>
      </c>
      <c r="K111" s="10" t="s">
        <v>13</v>
      </c>
      <c r="L111" s="10" t="s">
        <v>14</v>
      </c>
      <c r="M111" s="6" t="s">
        <v>15</v>
      </c>
      <c r="N111" s="6" t="s">
        <v>16</v>
      </c>
      <c r="O111" s="6" t="s">
        <v>17</v>
      </c>
      <c r="P111" s="6" t="s">
        <v>18</v>
      </c>
    </row>
    <row r="112" spans="1:67 15942:16023" ht="21.2" customHeight="1" x14ac:dyDescent="0.25">
      <c r="A112" s="137" t="s">
        <v>107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</row>
    <row r="113" spans="1:67 15941:16023" ht="15" customHeight="1" x14ac:dyDescent="0.25">
      <c r="A113" s="138" t="s">
        <v>20</v>
      </c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</row>
    <row r="114" spans="1:67 15941:16023" ht="15" customHeight="1" x14ac:dyDescent="0.25">
      <c r="A114" s="138"/>
      <c r="B114" s="71" t="s">
        <v>108</v>
      </c>
      <c r="C114" s="71" t="s">
        <v>109</v>
      </c>
      <c r="D114" s="12">
        <v>100</v>
      </c>
      <c r="E114" s="72">
        <v>2.1800000000000002</v>
      </c>
      <c r="F114" s="12">
        <v>2.78</v>
      </c>
      <c r="G114" s="12">
        <v>12.27</v>
      </c>
      <c r="H114" s="12">
        <v>82</v>
      </c>
      <c r="I114" s="12"/>
      <c r="J114" s="12">
        <v>0.04</v>
      </c>
      <c r="K114" s="12">
        <v>0.05</v>
      </c>
      <c r="L114" s="12">
        <v>7.02</v>
      </c>
      <c r="M114" s="12">
        <v>54.8</v>
      </c>
      <c r="N114" s="12">
        <v>20.5</v>
      </c>
      <c r="O114" s="12">
        <v>51.16</v>
      </c>
      <c r="P114" s="12">
        <v>0.72</v>
      </c>
    </row>
    <row r="115" spans="1:67 15941:16023" x14ac:dyDescent="0.25">
      <c r="A115" s="138"/>
      <c r="B115" s="19" t="s">
        <v>110</v>
      </c>
      <c r="C115" s="13" t="s">
        <v>111</v>
      </c>
      <c r="D115" s="19">
        <v>100</v>
      </c>
      <c r="E115" s="25">
        <f t="shared" ref="E115:P115" si="64">BD115*100/90</f>
        <v>7</v>
      </c>
      <c r="F115" s="25">
        <f t="shared" si="64"/>
        <v>4.2666666666666666</v>
      </c>
      <c r="G115" s="25">
        <f t="shared" si="64"/>
        <v>13.466666666666667</v>
      </c>
      <c r="H115" s="25">
        <f t="shared" si="64"/>
        <v>168.53333333333333</v>
      </c>
      <c r="I115" s="25">
        <f t="shared" si="64"/>
        <v>0</v>
      </c>
      <c r="J115" s="25">
        <f t="shared" si="64"/>
        <v>6.6666666666666666E-2</v>
      </c>
      <c r="K115" s="25">
        <f t="shared" si="64"/>
        <v>7.7777777777777793E-2</v>
      </c>
      <c r="L115" s="25">
        <f t="shared" si="64"/>
        <v>0.62222222222222234</v>
      </c>
      <c r="M115" s="25">
        <f t="shared" si="64"/>
        <v>29.333333333333332</v>
      </c>
      <c r="N115" s="25">
        <f t="shared" si="64"/>
        <v>64</v>
      </c>
      <c r="O115" s="25">
        <f t="shared" si="64"/>
        <v>144</v>
      </c>
      <c r="P115" s="25">
        <f t="shared" si="64"/>
        <v>1.3777777777777778</v>
      </c>
      <c r="Q115" s="25">
        <v>11.35</v>
      </c>
      <c r="R115" s="25">
        <v>2.9</v>
      </c>
      <c r="S115" s="25">
        <v>3.8</v>
      </c>
      <c r="T115" s="25">
        <v>103</v>
      </c>
      <c r="U115" s="25">
        <v>5.73</v>
      </c>
      <c r="V115" s="19">
        <v>0.05</v>
      </c>
      <c r="W115" s="19">
        <v>0.04</v>
      </c>
      <c r="X115" s="25">
        <v>3.92</v>
      </c>
      <c r="Y115" s="25">
        <v>39.42</v>
      </c>
      <c r="Z115" s="25">
        <v>37.08</v>
      </c>
      <c r="AA115" s="25">
        <v>140.97999999999999</v>
      </c>
      <c r="AB115" s="25">
        <v>0.8</v>
      </c>
      <c r="BD115" s="25">
        <v>6.3</v>
      </c>
      <c r="BE115" s="25">
        <v>3.84</v>
      </c>
      <c r="BF115" s="25">
        <v>12.12</v>
      </c>
      <c r="BG115" s="25">
        <v>151.68</v>
      </c>
      <c r="BH115" s="25"/>
      <c r="BI115" s="25">
        <v>0.06</v>
      </c>
      <c r="BJ115" s="25">
        <v>7.0000000000000007E-2</v>
      </c>
      <c r="BK115" s="25">
        <v>0.56000000000000005</v>
      </c>
      <c r="BL115" s="25">
        <v>26.4</v>
      </c>
      <c r="BM115" s="25">
        <v>57.6</v>
      </c>
      <c r="BN115" s="25">
        <v>129.6</v>
      </c>
      <c r="BO115" s="25">
        <v>1.24</v>
      </c>
    </row>
    <row r="116" spans="1:67 15941:16023" x14ac:dyDescent="0.25">
      <c r="A116" s="138"/>
      <c r="B116" s="16" t="s">
        <v>56</v>
      </c>
      <c r="C116" s="37" t="s">
        <v>112</v>
      </c>
      <c r="D116" s="18">
        <v>180</v>
      </c>
      <c r="E116" s="38">
        <f t="shared" ref="E116:P116" si="65">BD116*180/100</f>
        <v>5.49</v>
      </c>
      <c r="F116" s="38">
        <f t="shared" si="65"/>
        <v>6.0119999999999996</v>
      </c>
      <c r="G116" s="38">
        <f t="shared" si="65"/>
        <v>24.624000000000002</v>
      </c>
      <c r="H116" s="38">
        <f t="shared" si="65"/>
        <v>174.6</v>
      </c>
      <c r="I116" s="38">
        <f t="shared" si="65"/>
        <v>0</v>
      </c>
      <c r="J116" s="38">
        <f t="shared" si="65"/>
        <v>0.14400000000000002</v>
      </c>
      <c r="K116" s="38">
        <f t="shared" si="65"/>
        <v>7.2000000000000008E-2</v>
      </c>
      <c r="L116" s="38">
        <f t="shared" si="65"/>
        <v>0</v>
      </c>
      <c r="M116" s="38">
        <f t="shared" si="65"/>
        <v>10.134</v>
      </c>
      <c r="N116" s="38">
        <f t="shared" si="65"/>
        <v>86.436000000000007</v>
      </c>
      <c r="O116" s="38">
        <f t="shared" si="65"/>
        <v>130.5</v>
      </c>
      <c r="P116" s="38">
        <f t="shared" si="65"/>
        <v>2.9160000000000004</v>
      </c>
      <c r="Q116" s="39"/>
      <c r="R116" s="39"/>
      <c r="S116" s="39"/>
      <c r="T116" s="39"/>
      <c r="U116" s="39"/>
      <c r="V116" s="40"/>
      <c r="W116" s="40"/>
      <c r="X116" s="39"/>
      <c r="Y116" s="39"/>
      <c r="Z116" s="39"/>
      <c r="AA116" s="39"/>
      <c r="AB116" s="39"/>
      <c r="BD116" s="38">
        <v>3.05</v>
      </c>
      <c r="BE116" s="38">
        <v>3.34</v>
      </c>
      <c r="BF116" s="38">
        <v>13.68</v>
      </c>
      <c r="BG116" s="38">
        <v>97</v>
      </c>
      <c r="BH116" s="38"/>
      <c r="BI116" s="38">
        <v>0.08</v>
      </c>
      <c r="BJ116" s="38">
        <v>0.04</v>
      </c>
      <c r="BK116" s="38">
        <f>DJ116*150/100</f>
        <v>0</v>
      </c>
      <c r="BL116" s="38">
        <v>5.63</v>
      </c>
      <c r="BM116" s="38">
        <v>48.02</v>
      </c>
      <c r="BN116" s="38">
        <v>72.5</v>
      </c>
      <c r="BO116" s="38">
        <v>1.62</v>
      </c>
      <c r="WOD116" s="2"/>
      <c r="WOE116" s="2"/>
      <c r="WOF116" s="2"/>
      <c r="WOG116" s="2"/>
      <c r="WOH116" s="2"/>
      <c r="WOI116" s="2"/>
      <c r="WOJ116" s="2"/>
      <c r="WOK116" s="2"/>
      <c r="WOL116" s="2"/>
      <c r="WOM116" s="2"/>
      <c r="WON116" s="2"/>
      <c r="WOO116" s="2"/>
      <c r="WOP116" s="2"/>
      <c r="WOQ116" s="2"/>
      <c r="WOR116" s="2"/>
      <c r="WOS116" s="2"/>
      <c r="WOT116" s="2"/>
      <c r="WOU116" s="2"/>
      <c r="WOV116" s="2"/>
      <c r="WOW116" s="2"/>
      <c r="WOX116" s="2"/>
      <c r="WOY116" s="2"/>
      <c r="WOZ116" s="2"/>
      <c r="WPA116" s="2"/>
      <c r="WPB116" s="2"/>
      <c r="WPC116" s="2"/>
      <c r="WPD116" s="2"/>
      <c r="WPE116" s="2"/>
      <c r="WPF116" s="2"/>
      <c r="WPG116" s="2"/>
      <c r="WPH116" s="2"/>
      <c r="WPI116" s="2"/>
      <c r="WPJ116" s="2"/>
      <c r="WPK116" s="2"/>
      <c r="WPL116" s="2"/>
      <c r="WPM116" s="2"/>
      <c r="WPN116" s="2"/>
      <c r="WPO116" s="2"/>
      <c r="WPP116" s="2"/>
      <c r="WPQ116" s="2"/>
      <c r="WPR116" s="2"/>
      <c r="WPS116" s="2"/>
      <c r="WPT116" s="2"/>
      <c r="WPU116" s="2"/>
      <c r="WPV116" s="2"/>
      <c r="WPW116" s="2"/>
      <c r="WPX116" s="2"/>
      <c r="WPY116" s="2"/>
      <c r="WPZ116" s="2"/>
      <c r="WQA116" s="2"/>
      <c r="WQB116" s="2"/>
      <c r="WQC116" s="2"/>
      <c r="WQD116" s="2"/>
      <c r="WQE116" s="2"/>
      <c r="WQF116" s="2"/>
      <c r="WQG116" s="2"/>
      <c r="WQH116" s="2"/>
      <c r="WQI116" s="2"/>
      <c r="WQJ116" s="2"/>
      <c r="WQK116" s="2"/>
      <c r="WQL116" s="2"/>
      <c r="WQM116" s="2"/>
      <c r="WQN116" s="2"/>
      <c r="WQO116" s="2"/>
      <c r="WQP116" s="2"/>
      <c r="WQQ116" s="2"/>
      <c r="WQR116" s="2"/>
      <c r="WQS116" s="2"/>
      <c r="WQT116" s="2"/>
      <c r="WQU116" s="2"/>
      <c r="WQV116" s="2"/>
      <c r="WQW116" s="2"/>
      <c r="WQX116" s="2"/>
      <c r="WQY116" s="2"/>
      <c r="WQZ116" s="2"/>
      <c r="WRA116" s="2"/>
      <c r="WRB116" s="2"/>
      <c r="WRC116" s="2"/>
      <c r="WRD116" s="2"/>
      <c r="WRE116" s="2"/>
      <c r="WRF116" s="2"/>
    </row>
    <row r="117" spans="1:67 15941:16023" x14ac:dyDescent="0.25">
      <c r="A117" s="138"/>
      <c r="B117" s="19" t="s">
        <v>31</v>
      </c>
      <c r="C117" s="24" t="s">
        <v>32</v>
      </c>
      <c r="D117" s="19">
        <v>25</v>
      </c>
      <c r="E117" s="25">
        <f t="shared" ref="E117:P117" si="66">BD117*25/20</f>
        <v>1.7</v>
      </c>
      <c r="F117" s="25">
        <f t="shared" si="66"/>
        <v>0.3</v>
      </c>
      <c r="G117" s="25">
        <f t="shared" si="66"/>
        <v>8.4</v>
      </c>
      <c r="H117" s="25">
        <f t="shared" si="66"/>
        <v>42.699999999999996</v>
      </c>
      <c r="I117" s="25">
        <f t="shared" si="66"/>
        <v>0</v>
      </c>
      <c r="J117" s="25">
        <f t="shared" si="66"/>
        <v>3.7499999999999999E-2</v>
      </c>
      <c r="K117" s="25">
        <f t="shared" si="66"/>
        <v>2.5000000000000001E-2</v>
      </c>
      <c r="L117" s="25">
        <f t="shared" si="66"/>
        <v>0</v>
      </c>
      <c r="M117" s="25">
        <f t="shared" si="66"/>
        <v>11.262499999999999</v>
      </c>
      <c r="N117" s="25">
        <f t="shared" si="66"/>
        <v>11.762499999999999</v>
      </c>
      <c r="O117" s="25">
        <f t="shared" si="66"/>
        <v>37.674999999999997</v>
      </c>
      <c r="P117" s="25">
        <f t="shared" si="66"/>
        <v>0.9375</v>
      </c>
      <c r="Q117" s="25">
        <v>1.7</v>
      </c>
      <c r="R117" s="25">
        <v>0.3</v>
      </c>
      <c r="S117" s="25">
        <v>8.4</v>
      </c>
      <c r="T117" s="25">
        <v>42.7</v>
      </c>
      <c r="U117" s="25"/>
      <c r="V117" s="25">
        <v>0.04</v>
      </c>
      <c r="W117" s="25">
        <v>0.02</v>
      </c>
      <c r="X117" s="25"/>
      <c r="Y117" s="25">
        <v>11.26</v>
      </c>
      <c r="Z117" s="25">
        <v>11.76</v>
      </c>
      <c r="AA117" s="25">
        <v>37.68</v>
      </c>
      <c r="AB117" s="25">
        <v>0.94</v>
      </c>
      <c r="BD117" s="25">
        <v>1.36</v>
      </c>
      <c r="BE117" s="25">
        <v>0.24</v>
      </c>
      <c r="BF117" s="25">
        <v>6.72</v>
      </c>
      <c r="BG117" s="25">
        <v>34.159999999999997</v>
      </c>
      <c r="BH117" s="25"/>
      <c r="BI117" s="25">
        <v>0.03</v>
      </c>
      <c r="BJ117" s="25">
        <v>0.02</v>
      </c>
      <c r="BK117" s="25"/>
      <c r="BL117" s="25">
        <v>9.01</v>
      </c>
      <c r="BM117" s="25">
        <v>9.41</v>
      </c>
      <c r="BN117" s="25">
        <v>30.14</v>
      </c>
      <c r="BO117" s="25">
        <v>0.75</v>
      </c>
    </row>
    <row r="118" spans="1:67 15941:16023" x14ac:dyDescent="0.25">
      <c r="A118" s="138"/>
      <c r="B118" s="19" t="s">
        <v>31</v>
      </c>
      <c r="C118" s="13" t="s">
        <v>33</v>
      </c>
      <c r="D118" s="19">
        <v>55</v>
      </c>
      <c r="E118" s="25">
        <f t="shared" ref="E118:P118" si="67">BD118*55/40</f>
        <v>4.07</v>
      </c>
      <c r="F118" s="25">
        <f t="shared" si="67"/>
        <v>0.495</v>
      </c>
      <c r="G118" s="25">
        <f t="shared" si="67"/>
        <v>29.012499999999999</v>
      </c>
      <c r="H118" s="25">
        <f t="shared" si="67"/>
        <v>128.94749999999999</v>
      </c>
      <c r="I118" s="25">
        <f t="shared" si="67"/>
        <v>0</v>
      </c>
      <c r="J118" s="25">
        <f t="shared" si="67"/>
        <v>0</v>
      </c>
      <c r="K118" s="25">
        <f t="shared" si="67"/>
        <v>2.7500000000000004E-2</v>
      </c>
      <c r="L118" s="25">
        <f t="shared" si="67"/>
        <v>0</v>
      </c>
      <c r="M118" s="25">
        <f t="shared" si="67"/>
        <v>11</v>
      </c>
      <c r="N118" s="25">
        <f t="shared" si="67"/>
        <v>7.7</v>
      </c>
      <c r="O118" s="25">
        <f t="shared" si="67"/>
        <v>35.75</v>
      </c>
      <c r="P118" s="25">
        <f t="shared" si="67"/>
        <v>0.60499999999999998</v>
      </c>
      <c r="Q118" s="25">
        <v>3.03</v>
      </c>
      <c r="R118" s="25">
        <v>0.36</v>
      </c>
      <c r="S118" s="25">
        <v>19.64</v>
      </c>
      <c r="T118" s="25">
        <v>93.77</v>
      </c>
      <c r="U118" s="25"/>
      <c r="V118" s="25"/>
      <c r="W118" s="25">
        <v>1.2999999999999999E-2</v>
      </c>
      <c r="X118" s="25"/>
      <c r="Y118" s="25">
        <v>8</v>
      </c>
      <c r="Z118" s="25">
        <v>5.6</v>
      </c>
      <c r="AA118" s="25">
        <v>26</v>
      </c>
      <c r="AB118" s="25">
        <v>0.44</v>
      </c>
      <c r="AC118" s="25">
        <v>3</v>
      </c>
      <c r="AD118" s="25">
        <f t="shared" ref="AD118:AN118" si="68">AP118*40/40</f>
        <v>0</v>
      </c>
      <c r="AE118" s="25">
        <f t="shared" si="68"/>
        <v>0</v>
      </c>
      <c r="AF118" s="25">
        <f t="shared" si="68"/>
        <v>0</v>
      </c>
      <c r="AG118" s="25">
        <f t="shared" si="68"/>
        <v>0</v>
      </c>
      <c r="AH118" s="25">
        <f t="shared" si="68"/>
        <v>0</v>
      </c>
      <c r="AI118" s="25">
        <f t="shared" si="68"/>
        <v>0</v>
      </c>
      <c r="AJ118" s="25">
        <f t="shared" si="68"/>
        <v>0</v>
      </c>
      <c r="AK118" s="25">
        <f t="shared" si="68"/>
        <v>0</v>
      </c>
      <c r="AL118" s="25">
        <f t="shared" si="68"/>
        <v>0</v>
      </c>
      <c r="AM118" s="25">
        <f t="shared" si="68"/>
        <v>0</v>
      </c>
      <c r="AN118" s="25">
        <f t="shared" si="68"/>
        <v>0</v>
      </c>
      <c r="BD118" s="25">
        <v>2.96</v>
      </c>
      <c r="BE118" s="25">
        <v>0.36</v>
      </c>
      <c r="BF118" s="25">
        <v>21.1</v>
      </c>
      <c r="BG118" s="25">
        <v>93.78</v>
      </c>
      <c r="BH118" s="25"/>
      <c r="BI118" s="25"/>
      <c r="BJ118" s="25">
        <v>0.02</v>
      </c>
      <c r="BK118" s="25"/>
      <c r="BL118" s="25">
        <v>8</v>
      </c>
      <c r="BM118" s="25">
        <v>5.6</v>
      </c>
      <c r="BN118" s="25">
        <v>26</v>
      </c>
      <c r="BO118" s="25">
        <v>0.44</v>
      </c>
      <c r="WOD118" s="2"/>
      <c r="WOE118" s="2"/>
      <c r="WOF118" s="2"/>
      <c r="WOG118" s="2"/>
      <c r="WOH118" s="2"/>
      <c r="WOI118" s="2"/>
      <c r="WOJ118" s="2"/>
      <c r="WOK118" s="2"/>
      <c r="WOL118" s="2"/>
      <c r="WOM118" s="2"/>
      <c r="WON118" s="2"/>
      <c r="WOO118" s="2"/>
      <c r="WOP118" s="2"/>
      <c r="WOQ118" s="2"/>
      <c r="WOR118" s="2"/>
      <c r="WOS118" s="2"/>
      <c r="WOT118" s="2"/>
      <c r="WOU118" s="2"/>
      <c r="WOV118" s="2"/>
      <c r="WOW118" s="2"/>
      <c r="WOX118" s="2"/>
      <c r="WOY118" s="2"/>
      <c r="WOZ118" s="2"/>
      <c r="WPA118" s="2"/>
      <c r="WPB118" s="2"/>
      <c r="WPC118" s="2"/>
      <c r="WPD118" s="2"/>
      <c r="WPE118" s="2"/>
      <c r="WPF118" s="2"/>
      <c r="WPG118" s="2"/>
      <c r="WPH118" s="2"/>
      <c r="WPI118" s="2"/>
      <c r="WPJ118" s="2"/>
      <c r="WPK118" s="2"/>
      <c r="WPL118" s="2"/>
      <c r="WPM118" s="2"/>
      <c r="WPN118" s="2"/>
      <c r="WPO118" s="2"/>
      <c r="WPP118" s="2"/>
      <c r="WPQ118" s="2"/>
      <c r="WPR118" s="2"/>
      <c r="WPS118" s="2"/>
      <c r="WPT118" s="2"/>
      <c r="WPU118" s="2"/>
      <c r="WPV118" s="2"/>
      <c r="WPW118" s="2"/>
      <c r="WPX118" s="2"/>
      <c r="WPY118" s="2"/>
      <c r="WPZ118" s="2"/>
      <c r="WQA118" s="2"/>
      <c r="WQB118" s="2"/>
      <c r="WQC118" s="2"/>
      <c r="WQD118" s="2"/>
      <c r="WQE118" s="2"/>
      <c r="WQF118" s="2"/>
      <c r="WQG118" s="2"/>
      <c r="WQH118" s="2"/>
      <c r="WQI118" s="2"/>
      <c r="WQJ118" s="2"/>
      <c r="WQK118" s="2"/>
      <c r="WQL118" s="2"/>
      <c r="WQM118" s="2"/>
      <c r="WQN118" s="2"/>
      <c r="WQO118" s="2"/>
      <c r="WQP118" s="2"/>
      <c r="WQQ118" s="2"/>
      <c r="WQR118" s="2"/>
      <c r="WQS118" s="2"/>
      <c r="WQT118" s="2"/>
      <c r="WQU118" s="2"/>
      <c r="WQV118" s="2"/>
      <c r="WQW118" s="2"/>
      <c r="WQX118" s="2"/>
      <c r="WQY118" s="2"/>
      <c r="WQZ118" s="2"/>
      <c r="WRA118" s="2"/>
      <c r="WRB118" s="2"/>
      <c r="WRC118" s="2"/>
      <c r="WRD118" s="2"/>
      <c r="WRE118" s="2"/>
      <c r="WRF118" s="2"/>
    </row>
    <row r="119" spans="1:67 15941:16023" x14ac:dyDescent="0.25">
      <c r="A119" s="138"/>
      <c r="B119" s="19" t="s">
        <v>58</v>
      </c>
      <c r="C119" s="24" t="s">
        <v>113</v>
      </c>
      <c r="D119" s="19">
        <v>150</v>
      </c>
      <c r="E119" s="25">
        <f t="shared" ref="E119:P119" si="69">BD119*150/115</f>
        <v>1.0434782608695652</v>
      </c>
      <c r="F119" s="25">
        <f t="shared" si="69"/>
        <v>0.52173913043478259</v>
      </c>
      <c r="G119" s="25">
        <f t="shared" si="69"/>
        <v>29.347826086956523</v>
      </c>
      <c r="H119" s="25">
        <f t="shared" si="69"/>
        <v>131.7391304347826</v>
      </c>
      <c r="I119" s="25">
        <f t="shared" si="69"/>
        <v>0</v>
      </c>
      <c r="J119" s="25">
        <f t="shared" si="69"/>
        <v>3.9130434782608699E-2</v>
      </c>
      <c r="K119" s="25">
        <f t="shared" si="69"/>
        <v>6.5217391304347824E-2</v>
      </c>
      <c r="L119" s="25">
        <f t="shared" si="69"/>
        <v>78.260869565217391</v>
      </c>
      <c r="M119" s="25">
        <f t="shared" si="69"/>
        <v>53.478260869565219</v>
      </c>
      <c r="N119" s="25">
        <f t="shared" si="69"/>
        <v>23.478260869565219</v>
      </c>
      <c r="O119" s="25">
        <f t="shared" si="69"/>
        <v>30</v>
      </c>
      <c r="P119" s="25">
        <f t="shared" si="69"/>
        <v>1.5652173913043479</v>
      </c>
      <c r="BD119" s="25">
        <v>0.8</v>
      </c>
      <c r="BE119" s="25">
        <v>0.4</v>
      </c>
      <c r="BF119" s="25">
        <v>22.5</v>
      </c>
      <c r="BG119" s="25">
        <v>101</v>
      </c>
      <c r="BH119" s="49"/>
      <c r="BI119" s="19">
        <v>0.03</v>
      </c>
      <c r="BJ119" s="19">
        <v>0.05</v>
      </c>
      <c r="BK119" s="25">
        <v>60</v>
      </c>
      <c r="BL119" s="25">
        <v>41</v>
      </c>
      <c r="BM119" s="25">
        <v>18</v>
      </c>
      <c r="BN119" s="25">
        <v>23</v>
      </c>
      <c r="BO119" s="25">
        <v>1.2</v>
      </c>
    </row>
    <row r="120" spans="1:67 15941:16023" x14ac:dyDescent="0.25">
      <c r="A120" s="138"/>
      <c r="B120" s="19" t="s">
        <v>114</v>
      </c>
      <c r="C120" s="13" t="s">
        <v>115</v>
      </c>
      <c r="D120" s="19">
        <v>180</v>
      </c>
      <c r="E120" s="25">
        <f t="shared" ref="E120:P120" si="70">BD120*180/200</f>
        <v>6.3E-2</v>
      </c>
      <c r="F120" s="25">
        <f t="shared" si="70"/>
        <v>0.18</v>
      </c>
      <c r="G120" s="25">
        <f t="shared" si="70"/>
        <v>9.0090000000000003</v>
      </c>
      <c r="H120" s="25">
        <f t="shared" si="70"/>
        <v>36</v>
      </c>
      <c r="I120" s="25">
        <f t="shared" si="70"/>
        <v>0</v>
      </c>
      <c r="J120" s="25">
        <f t="shared" si="70"/>
        <v>0</v>
      </c>
      <c r="K120" s="25">
        <f t="shared" si="70"/>
        <v>0</v>
      </c>
      <c r="L120" s="25">
        <f t="shared" si="70"/>
        <v>2.6999999999999996E-2</v>
      </c>
      <c r="M120" s="25">
        <f t="shared" si="70"/>
        <v>9.8549999999999986</v>
      </c>
      <c r="N120" s="25">
        <f t="shared" si="70"/>
        <v>1.2599999999999998</v>
      </c>
      <c r="O120" s="25">
        <f t="shared" si="70"/>
        <v>2.5199999999999996</v>
      </c>
      <c r="P120" s="25">
        <f t="shared" si="70"/>
        <v>0.20699999999999999</v>
      </c>
      <c r="Q120" s="25">
        <v>3.8</v>
      </c>
      <c r="R120" s="25">
        <v>2.9</v>
      </c>
      <c r="S120" s="25">
        <v>11.3</v>
      </c>
      <c r="T120" s="25">
        <v>86</v>
      </c>
      <c r="U120" s="25">
        <v>13.3</v>
      </c>
      <c r="V120" s="25">
        <v>0.03</v>
      </c>
      <c r="W120" s="25">
        <v>0.13</v>
      </c>
      <c r="X120" s="25">
        <v>0.52</v>
      </c>
      <c r="Y120" s="25">
        <v>111</v>
      </c>
      <c r="Z120" s="25">
        <v>31</v>
      </c>
      <c r="AA120" s="25">
        <v>107</v>
      </c>
      <c r="AB120" s="25">
        <v>1.07</v>
      </c>
      <c r="AC120" s="25">
        <v>0.2</v>
      </c>
      <c r="AD120" s="25">
        <v>0.1</v>
      </c>
      <c r="AE120" s="25">
        <v>12.3</v>
      </c>
      <c r="AF120" s="25">
        <v>50.5</v>
      </c>
      <c r="AG120" s="25">
        <v>2.4500000000000002</v>
      </c>
      <c r="AH120" s="25">
        <v>0.01</v>
      </c>
      <c r="AI120" s="25">
        <v>0.01</v>
      </c>
      <c r="AJ120" s="25">
        <v>19.2</v>
      </c>
      <c r="AK120" s="25">
        <v>9.8000000000000007</v>
      </c>
      <c r="AL120" s="25">
        <v>6.5</v>
      </c>
      <c r="AM120" s="25">
        <v>11</v>
      </c>
      <c r="AN120" s="25">
        <v>0.28999999999999998</v>
      </c>
      <c r="BD120" s="25">
        <v>7.0000000000000007E-2</v>
      </c>
      <c r="BE120" s="25">
        <v>0.2</v>
      </c>
      <c r="BF120" s="25">
        <v>10.01</v>
      </c>
      <c r="BG120" s="25">
        <v>40</v>
      </c>
      <c r="BH120" s="25"/>
      <c r="BI120" s="25"/>
      <c r="BJ120" s="25"/>
      <c r="BK120" s="25">
        <v>0.03</v>
      </c>
      <c r="BL120" s="25">
        <v>10.95</v>
      </c>
      <c r="BM120" s="25">
        <v>1.4</v>
      </c>
      <c r="BN120" s="25">
        <v>2.8</v>
      </c>
      <c r="BO120" s="25">
        <v>0.23</v>
      </c>
    </row>
    <row r="121" spans="1:67 15941:16023" x14ac:dyDescent="0.25">
      <c r="A121" s="140" t="s">
        <v>36</v>
      </c>
      <c r="B121" s="140"/>
      <c r="C121" s="140"/>
      <c r="D121" s="31">
        <f>SUM(D114:D120)</f>
        <v>790</v>
      </c>
      <c r="E121" s="30"/>
      <c r="F121" s="30"/>
      <c r="G121" s="30"/>
      <c r="H121" s="30"/>
      <c r="I121" s="30"/>
      <c r="J121" s="31"/>
      <c r="K121" s="31"/>
      <c r="L121" s="30"/>
      <c r="M121" s="30"/>
      <c r="N121" s="30"/>
      <c r="O121" s="30"/>
      <c r="P121" s="30"/>
    </row>
    <row r="122" spans="1:67 15941:16023" x14ac:dyDescent="0.25">
      <c r="A122" s="141" t="s">
        <v>37</v>
      </c>
      <c r="B122" s="141"/>
      <c r="C122" s="141"/>
      <c r="D122" s="141"/>
      <c r="E122" s="30">
        <f t="shared" ref="E122:P122" si="71">SUM(E114:E121)</f>
        <v>21.546478260869566</v>
      </c>
      <c r="F122" s="30">
        <f t="shared" si="71"/>
        <v>14.55540579710145</v>
      </c>
      <c r="G122" s="30">
        <f t="shared" si="71"/>
        <v>126.1299927536232</v>
      </c>
      <c r="H122" s="30">
        <f t="shared" si="71"/>
        <v>764.51996376811587</v>
      </c>
      <c r="I122" s="30">
        <f t="shared" si="71"/>
        <v>0</v>
      </c>
      <c r="J122" s="30">
        <f t="shared" si="71"/>
        <v>0.32729710144927537</v>
      </c>
      <c r="K122" s="30">
        <f t="shared" si="71"/>
        <v>0.31749516908212566</v>
      </c>
      <c r="L122" s="30">
        <f t="shared" si="71"/>
        <v>85.930091787439608</v>
      </c>
      <c r="M122" s="30">
        <f t="shared" si="71"/>
        <v>179.86309420289854</v>
      </c>
      <c r="N122" s="30">
        <f t="shared" si="71"/>
        <v>215.13676086956519</v>
      </c>
      <c r="O122" s="30">
        <f t="shared" si="71"/>
        <v>431.60499999999996</v>
      </c>
      <c r="P122" s="30">
        <f t="shared" si="71"/>
        <v>8.3284951690821263</v>
      </c>
    </row>
    <row r="123" spans="1:67 15941:16023" ht="15" customHeight="1" x14ac:dyDescent="0.25">
      <c r="A123" s="142" t="s">
        <v>38</v>
      </c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</row>
    <row r="124" spans="1:67 15941:16023" x14ac:dyDescent="0.25">
      <c r="A124" s="142"/>
      <c r="B124" s="19" t="s">
        <v>39</v>
      </c>
      <c r="C124" s="24" t="s">
        <v>40</v>
      </c>
      <c r="D124" s="19">
        <v>100</v>
      </c>
      <c r="E124" s="25">
        <f t="shared" ref="E124:P124" si="72">BD124*100/60</f>
        <v>1.1000000000000001</v>
      </c>
      <c r="F124" s="25">
        <f t="shared" si="72"/>
        <v>6.1166666666666663</v>
      </c>
      <c r="G124" s="25">
        <f t="shared" si="72"/>
        <v>4.5666666666666664</v>
      </c>
      <c r="H124" s="25">
        <f t="shared" si="72"/>
        <v>77</v>
      </c>
      <c r="I124" s="25">
        <f t="shared" si="72"/>
        <v>0</v>
      </c>
      <c r="J124" s="25">
        <f t="shared" si="72"/>
        <v>3.3333333333333333E-2</v>
      </c>
      <c r="K124" s="25">
        <f t="shared" si="72"/>
        <v>3.3333333333333333E-2</v>
      </c>
      <c r="L124" s="25">
        <f t="shared" si="72"/>
        <v>18.5</v>
      </c>
      <c r="M124" s="25">
        <f t="shared" si="72"/>
        <v>17.733333333333334</v>
      </c>
      <c r="N124" s="25">
        <f t="shared" si="72"/>
        <v>17.45</v>
      </c>
      <c r="O124" s="25">
        <f t="shared" si="72"/>
        <v>31.833333333333336</v>
      </c>
      <c r="P124" s="25">
        <f t="shared" si="72"/>
        <v>0.83333333333333337</v>
      </c>
      <c r="AC124" s="25">
        <v>0.48</v>
      </c>
      <c r="AD124" s="25">
        <v>0.06</v>
      </c>
      <c r="AE124" s="25">
        <v>1.02</v>
      </c>
      <c r="AF124" s="25">
        <v>6</v>
      </c>
      <c r="AG124" s="25"/>
      <c r="AH124" s="25">
        <v>0.01</v>
      </c>
      <c r="AI124" s="25">
        <v>0.06</v>
      </c>
      <c r="AJ124" s="25">
        <v>2.1</v>
      </c>
      <c r="AK124" s="25">
        <v>13.8</v>
      </c>
      <c r="AL124" s="25">
        <v>8.4</v>
      </c>
      <c r="AM124" s="25">
        <v>14.4</v>
      </c>
      <c r="AN124" s="25">
        <v>0.36</v>
      </c>
      <c r="BD124" s="25">
        <v>0.66</v>
      </c>
      <c r="BE124" s="25">
        <v>3.67</v>
      </c>
      <c r="BF124" s="25">
        <v>2.74</v>
      </c>
      <c r="BG124" s="25">
        <v>46.2</v>
      </c>
      <c r="BH124" s="25">
        <f>CF124*60/60</f>
        <v>0</v>
      </c>
      <c r="BI124" s="25">
        <v>0.02</v>
      </c>
      <c r="BJ124" s="25">
        <v>0.02</v>
      </c>
      <c r="BK124" s="25">
        <v>11.1</v>
      </c>
      <c r="BL124" s="25">
        <v>10.64</v>
      </c>
      <c r="BM124" s="25">
        <v>10.47</v>
      </c>
      <c r="BN124" s="25">
        <v>19.100000000000001</v>
      </c>
      <c r="BO124" s="25">
        <v>0.5</v>
      </c>
    </row>
    <row r="125" spans="1:67 15941:16023" s="34" customFormat="1" x14ac:dyDescent="0.25">
      <c r="A125" s="142"/>
      <c r="B125" s="19" t="s">
        <v>116</v>
      </c>
      <c r="C125" s="24" t="s">
        <v>117</v>
      </c>
      <c r="D125" s="19">
        <v>250</v>
      </c>
      <c r="E125" s="19">
        <f t="shared" ref="E125:P125" si="73">BD125*250/100</f>
        <v>2.0499999999999998</v>
      </c>
      <c r="F125" s="19">
        <f t="shared" si="73"/>
        <v>6.6</v>
      </c>
      <c r="G125" s="19">
        <f t="shared" si="73"/>
        <v>10.3</v>
      </c>
      <c r="H125" s="19">
        <f t="shared" si="73"/>
        <v>107.5</v>
      </c>
      <c r="I125" s="19">
        <f t="shared" si="73"/>
        <v>10</v>
      </c>
      <c r="J125" s="19">
        <f t="shared" si="73"/>
        <v>2.5000000000000001E-2</v>
      </c>
      <c r="K125" s="19">
        <f t="shared" si="73"/>
        <v>0.05</v>
      </c>
      <c r="L125" s="19">
        <f t="shared" si="73"/>
        <v>26.425000000000001</v>
      </c>
      <c r="M125" s="19">
        <f t="shared" si="73"/>
        <v>65.375</v>
      </c>
      <c r="N125" s="19">
        <f t="shared" si="73"/>
        <v>28.05</v>
      </c>
      <c r="O125" s="19">
        <f t="shared" si="73"/>
        <v>52.3</v>
      </c>
      <c r="P125" s="19">
        <f t="shared" si="73"/>
        <v>1.125</v>
      </c>
      <c r="BD125" s="19">
        <v>0.82</v>
      </c>
      <c r="BE125" s="19">
        <v>2.64</v>
      </c>
      <c r="BF125" s="19">
        <v>4.12</v>
      </c>
      <c r="BG125" s="19">
        <v>43</v>
      </c>
      <c r="BH125" s="19">
        <v>4</v>
      </c>
      <c r="BI125" s="19">
        <v>0.01</v>
      </c>
      <c r="BJ125" s="19">
        <v>0.02</v>
      </c>
      <c r="BK125" s="19">
        <v>10.57</v>
      </c>
      <c r="BL125" s="19">
        <v>26.15</v>
      </c>
      <c r="BM125" s="19">
        <v>11.22</v>
      </c>
      <c r="BN125" s="19">
        <v>20.92</v>
      </c>
      <c r="BO125" s="19">
        <v>0.45</v>
      </c>
      <c r="WOC125" s="36"/>
      <c r="WOD125" s="36"/>
      <c r="WOE125" s="36"/>
      <c r="WOF125" s="36"/>
      <c r="WOG125" s="36"/>
      <c r="WOH125" s="36"/>
      <c r="WOI125" s="36"/>
      <c r="WOJ125" s="36"/>
      <c r="WOK125" s="36"/>
      <c r="WOL125" s="36"/>
      <c r="WOM125" s="36"/>
      <c r="WON125" s="36"/>
      <c r="WOO125" s="36"/>
      <c r="WOP125" s="36"/>
      <c r="WOQ125" s="36"/>
      <c r="WOR125" s="36"/>
      <c r="WOS125" s="36"/>
      <c r="WOT125" s="36"/>
      <c r="WOU125" s="36"/>
      <c r="WOV125" s="36"/>
      <c r="WOW125" s="36"/>
      <c r="WOX125" s="36"/>
      <c r="WOY125" s="36"/>
      <c r="WOZ125" s="36"/>
      <c r="WPA125" s="36"/>
      <c r="WPB125" s="36"/>
      <c r="WPC125" s="36"/>
      <c r="WPD125" s="36"/>
      <c r="WPE125" s="36"/>
      <c r="WPF125" s="36"/>
      <c r="WPG125" s="36"/>
      <c r="WPH125" s="36"/>
      <c r="WPI125" s="36"/>
      <c r="WPJ125" s="36"/>
      <c r="WPK125" s="36"/>
      <c r="WPL125" s="36"/>
      <c r="WPM125" s="36"/>
      <c r="WPN125" s="36"/>
      <c r="WPO125" s="36"/>
      <c r="WPP125" s="36"/>
      <c r="WPQ125" s="36"/>
      <c r="WPR125" s="36"/>
      <c r="WPS125" s="36"/>
      <c r="WPT125" s="36"/>
      <c r="WPU125" s="36"/>
      <c r="WPV125" s="36"/>
      <c r="WPW125" s="36"/>
      <c r="WPX125" s="36"/>
      <c r="WPY125" s="36"/>
      <c r="WPZ125" s="36"/>
      <c r="WQA125" s="36"/>
      <c r="WQB125" s="36"/>
      <c r="WQC125" s="36"/>
      <c r="WQD125" s="36"/>
      <c r="WQE125" s="36"/>
      <c r="WQF125" s="36"/>
      <c r="WQG125" s="36"/>
      <c r="WQH125" s="36"/>
      <c r="WQI125" s="36"/>
      <c r="WQJ125" s="36"/>
      <c r="WQK125" s="36"/>
      <c r="WQL125" s="36"/>
      <c r="WQM125" s="36"/>
      <c r="WQN125" s="36"/>
      <c r="WQO125" s="36"/>
      <c r="WQP125" s="36"/>
      <c r="WQQ125" s="36"/>
      <c r="WQR125" s="36"/>
      <c r="WQS125" s="36"/>
      <c r="WQT125" s="36"/>
      <c r="WQU125" s="36"/>
      <c r="WQV125" s="36"/>
      <c r="WQW125" s="36"/>
      <c r="WQX125" s="36"/>
      <c r="WQY125" s="36"/>
      <c r="WQZ125" s="36"/>
      <c r="WRA125" s="36"/>
      <c r="WRB125" s="36"/>
      <c r="WRC125" s="36"/>
      <c r="WRD125" s="36"/>
      <c r="WRE125" s="36"/>
      <c r="WRF125" s="36"/>
      <c r="WRG125" s="4"/>
    </row>
    <row r="126" spans="1:67 15941:16023" x14ac:dyDescent="0.25">
      <c r="A126" s="142"/>
      <c r="B126" s="16" t="s">
        <v>118</v>
      </c>
      <c r="C126" s="37" t="s">
        <v>119</v>
      </c>
      <c r="D126" s="18">
        <v>100</v>
      </c>
      <c r="E126" s="38">
        <f t="shared" ref="E126:P126" si="74">BD126*100/90</f>
        <v>6.7777777777777777</v>
      </c>
      <c r="F126" s="38">
        <f t="shared" si="74"/>
        <v>3.5555555555555554</v>
      </c>
      <c r="G126" s="38">
        <f t="shared" si="74"/>
        <v>4.333333333333333</v>
      </c>
      <c r="H126" s="38">
        <f t="shared" si="74"/>
        <v>161.43333333333334</v>
      </c>
      <c r="I126" s="38">
        <f t="shared" si="74"/>
        <v>58.855555555555554</v>
      </c>
      <c r="J126" s="38">
        <f t="shared" si="74"/>
        <v>8.8888888888888892E-2</v>
      </c>
      <c r="K126" s="38">
        <f t="shared" si="74"/>
        <v>0.1</v>
      </c>
      <c r="L126" s="38">
        <f t="shared" si="74"/>
        <v>1.8444444444444446</v>
      </c>
      <c r="M126" s="38">
        <f t="shared" si="74"/>
        <v>133.6888888888889</v>
      </c>
      <c r="N126" s="38">
        <f t="shared" si="74"/>
        <v>31.711111111111112</v>
      </c>
      <c r="O126" s="38">
        <f t="shared" si="74"/>
        <v>223.51111111111112</v>
      </c>
      <c r="P126" s="38">
        <f t="shared" si="74"/>
        <v>0.61111111111111116</v>
      </c>
      <c r="BD126" s="38">
        <v>6.1</v>
      </c>
      <c r="BE126" s="38">
        <v>3.2</v>
      </c>
      <c r="BF126" s="38">
        <v>3.9</v>
      </c>
      <c r="BG126" s="38">
        <v>145.29</v>
      </c>
      <c r="BH126" s="38">
        <v>52.97</v>
      </c>
      <c r="BI126" s="38">
        <v>0.08</v>
      </c>
      <c r="BJ126" s="38">
        <v>0.09</v>
      </c>
      <c r="BK126" s="38">
        <v>1.66</v>
      </c>
      <c r="BL126" s="38">
        <v>120.32</v>
      </c>
      <c r="BM126" s="38">
        <v>28.54</v>
      </c>
      <c r="BN126" s="38">
        <v>201.16</v>
      </c>
      <c r="BO126" s="38">
        <v>0.55000000000000004</v>
      </c>
      <c r="WOD126" s="2"/>
      <c r="WOE126" s="2"/>
      <c r="WOF126" s="2"/>
      <c r="WOG126" s="2"/>
      <c r="WOH126" s="2"/>
      <c r="WOI126" s="2"/>
      <c r="WOJ126" s="2"/>
      <c r="WOK126" s="2"/>
      <c r="WOL126" s="2"/>
      <c r="WOM126" s="2"/>
      <c r="WON126" s="2"/>
      <c r="WOO126" s="2"/>
      <c r="WOP126" s="2"/>
      <c r="WOQ126" s="2"/>
      <c r="WOR126" s="2"/>
      <c r="WOS126" s="2"/>
      <c r="WOT126" s="2"/>
      <c r="WOU126" s="2"/>
      <c r="WOV126" s="2"/>
      <c r="WOW126" s="2"/>
      <c r="WOX126" s="2"/>
      <c r="WOY126" s="2"/>
      <c r="WOZ126" s="2"/>
      <c r="WPA126" s="2"/>
      <c r="WPB126" s="2"/>
      <c r="WPC126" s="2"/>
      <c r="WPD126" s="2"/>
      <c r="WPE126" s="2"/>
      <c r="WPF126" s="2"/>
      <c r="WPG126" s="2"/>
      <c r="WPH126" s="2"/>
      <c r="WPI126" s="2"/>
      <c r="WPJ126" s="2"/>
      <c r="WPK126" s="2"/>
      <c r="WPL126" s="2"/>
      <c r="WPM126" s="2"/>
      <c r="WPN126" s="2"/>
      <c r="WPO126" s="2"/>
      <c r="WPP126" s="2"/>
      <c r="WPQ126" s="2"/>
      <c r="WPR126" s="2"/>
      <c r="WPS126" s="2"/>
      <c r="WPT126" s="2"/>
      <c r="WPU126" s="2"/>
      <c r="WPV126" s="2"/>
      <c r="WPW126" s="2"/>
      <c r="WPX126" s="2"/>
      <c r="WPY126" s="2"/>
      <c r="WPZ126" s="2"/>
      <c r="WQA126" s="2"/>
      <c r="WQB126" s="2"/>
      <c r="WQC126" s="2"/>
      <c r="WQD126" s="2"/>
      <c r="WQE126" s="2"/>
      <c r="WQF126" s="2"/>
      <c r="WQG126" s="2"/>
      <c r="WQH126" s="2"/>
      <c r="WQI126" s="2"/>
      <c r="WQJ126" s="2"/>
      <c r="WQK126" s="2"/>
      <c r="WQL126" s="2"/>
      <c r="WQM126" s="2"/>
      <c r="WQN126" s="2"/>
      <c r="WQO126" s="2"/>
      <c r="WQP126" s="2"/>
      <c r="WQQ126" s="2"/>
      <c r="WQR126" s="2"/>
      <c r="WQS126" s="2"/>
      <c r="WQT126" s="2"/>
      <c r="WQU126" s="2"/>
      <c r="WQV126" s="2"/>
      <c r="WQW126" s="2"/>
      <c r="WQX126" s="2"/>
      <c r="WQY126" s="2"/>
      <c r="WQZ126" s="2"/>
      <c r="WRA126" s="2"/>
      <c r="WRB126" s="2"/>
      <c r="WRC126" s="2"/>
      <c r="WRD126" s="2"/>
      <c r="WRE126" s="2"/>
      <c r="WRF126" s="2"/>
    </row>
    <row r="127" spans="1:67 15941:16023" x14ac:dyDescent="0.25">
      <c r="A127" s="142"/>
      <c r="B127" s="16" t="s">
        <v>45</v>
      </c>
      <c r="C127" s="37" t="s">
        <v>46</v>
      </c>
      <c r="D127" s="18">
        <v>180</v>
      </c>
      <c r="E127" s="38">
        <f t="shared" ref="E127:P127" si="75">BD127*180/100</f>
        <v>3.4380000000000002</v>
      </c>
      <c r="F127" s="38">
        <f t="shared" si="75"/>
        <v>5.1840000000000002</v>
      </c>
      <c r="G127" s="38">
        <f t="shared" si="75"/>
        <v>27.611999999999998</v>
      </c>
      <c r="H127" s="38">
        <f t="shared" si="75"/>
        <v>169.2</v>
      </c>
      <c r="I127" s="38">
        <f t="shared" si="75"/>
        <v>0</v>
      </c>
      <c r="J127" s="38">
        <f t="shared" si="75"/>
        <v>0.18</v>
      </c>
      <c r="K127" s="38">
        <f t="shared" si="75"/>
        <v>0.10799999999999998</v>
      </c>
      <c r="L127" s="38">
        <f t="shared" si="75"/>
        <v>25.2</v>
      </c>
      <c r="M127" s="38">
        <f t="shared" si="75"/>
        <v>17.567999999999998</v>
      </c>
      <c r="N127" s="38">
        <f t="shared" si="75"/>
        <v>35.19</v>
      </c>
      <c r="O127" s="38">
        <f t="shared" si="75"/>
        <v>95.67</v>
      </c>
      <c r="P127" s="38">
        <f t="shared" si="75"/>
        <v>1.3859999999999999</v>
      </c>
      <c r="BD127" s="38">
        <v>1.91</v>
      </c>
      <c r="BE127" s="38">
        <v>2.88</v>
      </c>
      <c r="BF127" s="38">
        <v>15.34</v>
      </c>
      <c r="BG127" s="38">
        <v>94</v>
      </c>
      <c r="BH127" s="38"/>
      <c r="BI127" s="38">
        <v>0.1</v>
      </c>
      <c r="BJ127" s="38">
        <v>0.06</v>
      </c>
      <c r="BK127" s="38">
        <v>14</v>
      </c>
      <c r="BL127" s="38">
        <v>9.76</v>
      </c>
      <c r="BM127" s="38">
        <v>19.55</v>
      </c>
      <c r="BN127" s="38">
        <v>53.15</v>
      </c>
      <c r="BO127" s="38">
        <v>0.77</v>
      </c>
      <c r="WOD127" s="2"/>
      <c r="WOE127" s="2"/>
      <c r="WOF127" s="2"/>
      <c r="WOG127" s="2"/>
      <c r="WOH127" s="2"/>
      <c r="WOI127" s="2"/>
      <c r="WOJ127" s="2"/>
      <c r="WOK127" s="2"/>
      <c r="WOL127" s="2"/>
      <c r="WOM127" s="2"/>
      <c r="WON127" s="2"/>
      <c r="WOO127" s="2"/>
      <c r="WOP127" s="2"/>
      <c r="WOQ127" s="2"/>
      <c r="WOR127" s="2"/>
      <c r="WOS127" s="2"/>
      <c r="WOT127" s="2"/>
      <c r="WOU127" s="2"/>
      <c r="WOV127" s="2"/>
      <c r="WOW127" s="2"/>
      <c r="WOX127" s="2"/>
      <c r="WOY127" s="2"/>
      <c r="WOZ127" s="2"/>
      <c r="WPA127" s="2"/>
      <c r="WPB127" s="2"/>
      <c r="WPC127" s="2"/>
      <c r="WPD127" s="2"/>
      <c r="WPE127" s="2"/>
      <c r="WPF127" s="2"/>
      <c r="WPG127" s="2"/>
      <c r="WPH127" s="2"/>
      <c r="WPI127" s="2"/>
      <c r="WPJ127" s="2"/>
      <c r="WPK127" s="2"/>
      <c r="WPL127" s="2"/>
      <c r="WPM127" s="2"/>
      <c r="WPN127" s="2"/>
      <c r="WPO127" s="2"/>
      <c r="WPP127" s="2"/>
      <c r="WPQ127" s="2"/>
      <c r="WPR127" s="2"/>
      <c r="WPS127" s="2"/>
      <c r="WPT127" s="2"/>
      <c r="WPU127" s="2"/>
      <c r="WPV127" s="2"/>
      <c r="WPW127" s="2"/>
      <c r="WPX127" s="2"/>
      <c r="WPY127" s="2"/>
      <c r="WPZ127" s="2"/>
      <c r="WQA127" s="2"/>
      <c r="WQB127" s="2"/>
      <c r="WQC127" s="2"/>
      <c r="WQD127" s="2"/>
      <c r="WQE127" s="2"/>
      <c r="WQF127" s="2"/>
      <c r="WQG127" s="2"/>
      <c r="WQH127" s="2"/>
      <c r="WQI127" s="2"/>
      <c r="WQJ127" s="2"/>
      <c r="WQK127" s="2"/>
      <c r="WQL127" s="2"/>
      <c r="WQM127" s="2"/>
      <c r="WQN127" s="2"/>
      <c r="WQO127" s="2"/>
      <c r="WQP127" s="2"/>
      <c r="WQQ127" s="2"/>
      <c r="WQR127" s="2"/>
      <c r="WQS127" s="2"/>
      <c r="WQT127" s="2"/>
      <c r="WQU127" s="2"/>
      <c r="WQV127" s="2"/>
      <c r="WQW127" s="2"/>
      <c r="WQX127" s="2"/>
      <c r="WQY127" s="2"/>
      <c r="WQZ127" s="2"/>
      <c r="WRA127" s="2"/>
      <c r="WRB127" s="2"/>
      <c r="WRC127" s="2"/>
      <c r="WRD127" s="2"/>
      <c r="WRE127" s="2"/>
      <c r="WRF127" s="2"/>
    </row>
    <row r="128" spans="1:67 15941:16023" x14ac:dyDescent="0.25">
      <c r="A128" s="142"/>
      <c r="B128" s="19" t="s">
        <v>31</v>
      </c>
      <c r="C128" s="24" t="s">
        <v>32</v>
      </c>
      <c r="D128" s="19">
        <v>25</v>
      </c>
      <c r="E128" s="25">
        <f t="shared" ref="E128:P128" si="76">BD128*25/20</f>
        <v>1.7</v>
      </c>
      <c r="F128" s="25">
        <f t="shared" si="76"/>
        <v>0.3</v>
      </c>
      <c r="G128" s="25">
        <f t="shared" si="76"/>
        <v>8.4</v>
      </c>
      <c r="H128" s="25">
        <f t="shared" si="76"/>
        <v>42.699999999999996</v>
      </c>
      <c r="I128" s="25">
        <f t="shared" si="76"/>
        <v>0</v>
      </c>
      <c r="J128" s="25">
        <f t="shared" si="76"/>
        <v>3.7499999999999999E-2</v>
      </c>
      <c r="K128" s="25">
        <f t="shared" si="76"/>
        <v>2.5000000000000001E-2</v>
      </c>
      <c r="L128" s="25">
        <f t="shared" si="76"/>
        <v>0</v>
      </c>
      <c r="M128" s="25">
        <f t="shared" si="76"/>
        <v>11.262499999999999</v>
      </c>
      <c r="N128" s="25">
        <f t="shared" si="76"/>
        <v>11.762499999999999</v>
      </c>
      <c r="O128" s="25">
        <f t="shared" si="76"/>
        <v>37.674999999999997</v>
      </c>
      <c r="P128" s="25">
        <f t="shared" si="76"/>
        <v>0.9375</v>
      </c>
      <c r="Q128" s="25">
        <v>1.7</v>
      </c>
      <c r="R128" s="25">
        <v>0.3</v>
      </c>
      <c r="S128" s="25">
        <v>8.4</v>
      </c>
      <c r="T128" s="25">
        <v>42.7</v>
      </c>
      <c r="U128" s="25"/>
      <c r="V128" s="25">
        <v>0.04</v>
      </c>
      <c r="W128" s="25">
        <v>0.02</v>
      </c>
      <c r="X128" s="25"/>
      <c r="Y128" s="25">
        <v>11.26</v>
      </c>
      <c r="Z128" s="25">
        <v>11.76</v>
      </c>
      <c r="AA128" s="25">
        <v>37.68</v>
      </c>
      <c r="AB128" s="25">
        <v>0.94</v>
      </c>
      <c r="BD128" s="25">
        <v>1.36</v>
      </c>
      <c r="BE128" s="25">
        <v>0.24</v>
      </c>
      <c r="BF128" s="25">
        <v>6.72</v>
      </c>
      <c r="BG128" s="25">
        <v>34.159999999999997</v>
      </c>
      <c r="BH128" s="25"/>
      <c r="BI128" s="25">
        <v>0.03</v>
      </c>
      <c r="BJ128" s="25">
        <v>0.02</v>
      </c>
      <c r="BK128" s="25"/>
      <c r="BL128" s="25">
        <v>9.01</v>
      </c>
      <c r="BM128" s="25">
        <v>9.41</v>
      </c>
      <c r="BN128" s="25">
        <v>30.14</v>
      </c>
      <c r="BO128" s="25">
        <v>0.75</v>
      </c>
    </row>
    <row r="129" spans="1:67 15942:16023" x14ac:dyDescent="0.25">
      <c r="A129" s="142"/>
      <c r="B129" s="19" t="s">
        <v>31</v>
      </c>
      <c r="C129" s="13" t="s">
        <v>33</v>
      </c>
      <c r="D129" s="19">
        <v>55</v>
      </c>
      <c r="E129" s="25">
        <f t="shared" ref="E129:P129" si="77">BD129*55/40</f>
        <v>4.07</v>
      </c>
      <c r="F129" s="25">
        <f t="shared" si="77"/>
        <v>0.495</v>
      </c>
      <c r="G129" s="25">
        <f t="shared" si="77"/>
        <v>29.012499999999999</v>
      </c>
      <c r="H129" s="25">
        <f t="shared" si="77"/>
        <v>128.94749999999999</v>
      </c>
      <c r="I129" s="25">
        <f t="shared" si="77"/>
        <v>0</v>
      </c>
      <c r="J129" s="25">
        <f t="shared" si="77"/>
        <v>0</v>
      </c>
      <c r="K129" s="25">
        <f t="shared" si="77"/>
        <v>2.7500000000000004E-2</v>
      </c>
      <c r="L129" s="25">
        <f t="shared" si="77"/>
        <v>0</v>
      </c>
      <c r="M129" s="25">
        <f t="shared" si="77"/>
        <v>11</v>
      </c>
      <c r="N129" s="25">
        <f t="shared" si="77"/>
        <v>7.7</v>
      </c>
      <c r="O129" s="25">
        <f t="shared" si="77"/>
        <v>35.75</v>
      </c>
      <c r="P129" s="25">
        <f t="shared" si="77"/>
        <v>0.60499999999999998</v>
      </c>
      <c r="Q129" s="25">
        <v>3.03</v>
      </c>
      <c r="R129" s="25">
        <v>0.36</v>
      </c>
      <c r="S129" s="25">
        <v>19.64</v>
      </c>
      <c r="T129" s="25">
        <v>93.77</v>
      </c>
      <c r="U129" s="25"/>
      <c r="V129" s="25"/>
      <c r="W129" s="25">
        <v>1.2999999999999999E-2</v>
      </c>
      <c r="X129" s="25"/>
      <c r="Y129" s="25">
        <v>8</v>
      </c>
      <c r="Z129" s="25">
        <v>5.6</v>
      </c>
      <c r="AA129" s="25">
        <v>26</v>
      </c>
      <c r="AB129" s="25">
        <v>0.44</v>
      </c>
      <c r="AC129" s="25">
        <v>3</v>
      </c>
      <c r="AD129" s="25">
        <f t="shared" ref="AD129:AN129" si="78">AP129*40/40</f>
        <v>0</v>
      </c>
      <c r="AE129" s="25">
        <f t="shared" si="78"/>
        <v>0</v>
      </c>
      <c r="AF129" s="25">
        <f t="shared" si="78"/>
        <v>0</v>
      </c>
      <c r="AG129" s="25">
        <f t="shared" si="78"/>
        <v>0</v>
      </c>
      <c r="AH129" s="25">
        <f t="shared" si="78"/>
        <v>0</v>
      </c>
      <c r="AI129" s="25">
        <f t="shared" si="78"/>
        <v>0</v>
      </c>
      <c r="AJ129" s="25">
        <f t="shared" si="78"/>
        <v>0</v>
      </c>
      <c r="AK129" s="25">
        <f t="shared" si="78"/>
        <v>0</v>
      </c>
      <c r="AL129" s="25">
        <f t="shared" si="78"/>
        <v>0</v>
      </c>
      <c r="AM129" s="25">
        <f t="shared" si="78"/>
        <v>0</v>
      </c>
      <c r="AN129" s="25">
        <f t="shared" si="78"/>
        <v>0</v>
      </c>
      <c r="BD129" s="25">
        <v>2.96</v>
      </c>
      <c r="BE129" s="25">
        <v>0.36</v>
      </c>
      <c r="BF129" s="25">
        <v>21.1</v>
      </c>
      <c r="BG129" s="25">
        <v>93.78</v>
      </c>
      <c r="BH129" s="25"/>
      <c r="BI129" s="25"/>
      <c r="BJ129" s="25">
        <v>0.02</v>
      </c>
      <c r="BK129" s="25"/>
      <c r="BL129" s="25">
        <v>8</v>
      </c>
      <c r="BM129" s="25">
        <v>5.6</v>
      </c>
      <c r="BN129" s="25">
        <v>26</v>
      </c>
      <c r="BO129" s="25">
        <v>0.44</v>
      </c>
      <c r="WOD129" s="2"/>
      <c r="WOE129" s="2"/>
      <c r="WOF129" s="2"/>
      <c r="WOG129" s="2"/>
      <c r="WOH129" s="2"/>
      <c r="WOI129" s="2"/>
      <c r="WOJ129" s="2"/>
      <c r="WOK129" s="2"/>
      <c r="WOL129" s="2"/>
      <c r="WOM129" s="2"/>
      <c r="WON129" s="2"/>
      <c r="WOO129" s="2"/>
      <c r="WOP129" s="2"/>
      <c r="WOQ129" s="2"/>
      <c r="WOR129" s="2"/>
      <c r="WOS129" s="2"/>
      <c r="WOT129" s="2"/>
      <c r="WOU129" s="2"/>
      <c r="WOV129" s="2"/>
      <c r="WOW129" s="2"/>
      <c r="WOX129" s="2"/>
      <c r="WOY129" s="2"/>
      <c r="WOZ129" s="2"/>
      <c r="WPA129" s="2"/>
      <c r="WPB129" s="2"/>
      <c r="WPC129" s="2"/>
      <c r="WPD129" s="2"/>
      <c r="WPE129" s="2"/>
      <c r="WPF129" s="2"/>
      <c r="WPG129" s="2"/>
      <c r="WPH129" s="2"/>
      <c r="WPI129" s="2"/>
      <c r="WPJ129" s="2"/>
      <c r="WPK129" s="2"/>
      <c r="WPL129" s="2"/>
      <c r="WPM129" s="2"/>
      <c r="WPN129" s="2"/>
      <c r="WPO129" s="2"/>
      <c r="WPP129" s="2"/>
      <c r="WPQ129" s="2"/>
      <c r="WPR129" s="2"/>
      <c r="WPS129" s="2"/>
      <c r="WPT129" s="2"/>
      <c r="WPU129" s="2"/>
      <c r="WPV129" s="2"/>
      <c r="WPW129" s="2"/>
      <c r="WPX129" s="2"/>
      <c r="WPY129" s="2"/>
      <c r="WPZ129" s="2"/>
      <c r="WQA129" s="2"/>
      <c r="WQB129" s="2"/>
      <c r="WQC129" s="2"/>
      <c r="WQD129" s="2"/>
      <c r="WQE129" s="2"/>
      <c r="WQF129" s="2"/>
      <c r="WQG129" s="2"/>
      <c r="WQH129" s="2"/>
      <c r="WQI129" s="2"/>
      <c r="WQJ129" s="2"/>
      <c r="WQK129" s="2"/>
      <c r="WQL129" s="2"/>
      <c r="WQM129" s="2"/>
      <c r="WQN129" s="2"/>
      <c r="WQO129" s="2"/>
      <c r="WQP129" s="2"/>
      <c r="WQQ129" s="2"/>
      <c r="WQR129" s="2"/>
      <c r="WQS129" s="2"/>
      <c r="WQT129" s="2"/>
      <c r="WQU129" s="2"/>
      <c r="WQV129" s="2"/>
      <c r="WQW129" s="2"/>
      <c r="WQX129" s="2"/>
      <c r="WQY129" s="2"/>
      <c r="WQZ129" s="2"/>
      <c r="WRA129" s="2"/>
      <c r="WRB129" s="2"/>
      <c r="WRC129" s="2"/>
      <c r="WRD129" s="2"/>
      <c r="WRE129" s="2"/>
      <c r="WRF129" s="2"/>
    </row>
    <row r="130" spans="1:67 15942:16023" ht="25.35" customHeight="1" x14ac:dyDescent="0.25">
      <c r="A130" s="142"/>
      <c r="B130" s="12" t="s">
        <v>91</v>
      </c>
      <c r="C130" s="27" t="s">
        <v>92</v>
      </c>
      <c r="D130" s="19">
        <v>180</v>
      </c>
      <c r="E130" s="25">
        <f t="shared" ref="E130:P130" si="79">BD130*180/200</f>
        <v>5.22</v>
      </c>
      <c r="F130" s="25">
        <f t="shared" si="79"/>
        <v>4.5</v>
      </c>
      <c r="G130" s="25">
        <f t="shared" si="79"/>
        <v>7.2</v>
      </c>
      <c r="H130" s="25">
        <f t="shared" si="79"/>
        <v>90</v>
      </c>
      <c r="I130" s="25">
        <f t="shared" si="79"/>
        <v>36</v>
      </c>
      <c r="J130" s="25">
        <f t="shared" si="79"/>
        <v>7.2000000000000008E-2</v>
      </c>
      <c r="K130" s="25">
        <f t="shared" si="79"/>
        <v>0.30599999999999999</v>
      </c>
      <c r="L130" s="25">
        <f t="shared" si="79"/>
        <v>1.2599999999999998</v>
      </c>
      <c r="M130" s="25">
        <f t="shared" si="79"/>
        <v>216</v>
      </c>
      <c r="N130" s="25">
        <f t="shared" si="79"/>
        <v>25.2</v>
      </c>
      <c r="O130" s="25">
        <f t="shared" si="79"/>
        <v>162</v>
      </c>
      <c r="P130" s="25">
        <f t="shared" si="79"/>
        <v>0.18</v>
      </c>
      <c r="BD130" s="25">
        <v>5.8</v>
      </c>
      <c r="BE130" s="25">
        <v>5</v>
      </c>
      <c r="BF130" s="25">
        <v>8</v>
      </c>
      <c r="BG130" s="25">
        <v>100</v>
      </c>
      <c r="BH130" s="25">
        <v>40</v>
      </c>
      <c r="BI130" s="25">
        <v>0.08</v>
      </c>
      <c r="BJ130" s="25">
        <v>0.34</v>
      </c>
      <c r="BK130" s="25">
        <v>1.4</v>
      </c>
      <c r="BL130" s="25">
        <v>240</v>
      </c>
      <c r="BM130" s="25">
        <v>28</v>
      </c>
      <c r="BN130" s="25">
        <v>180</v>
      </c>
      <c r="BO130" s="25">
        <v>0.2</v>
      </c>
    </row>
    <row r="131" spans="1:67 15942:16023" ht="29.1" customHeight="1" x14ac:dyDescent="0.25">
      <c r="A131" s="142"/>
      <c r="B131" s="12" t="s">
        <v>69</v>
      </c>
      <c r="C131" s="27" t="s">
        <v>70</v>
      </c>
      <c r="D131" s="19">
        <v>200</v>
      </c>
      <c r="E131" s="25">
        <f t="shared" ref="E131:P131" si="80">BD131*200/100</f>
        <v>0.66</v>
      </c>
      <c r="F131" s="25">
        <f t="shared" si="80"/>
        <v>0.1</v>
      </c>
      <c r="G131" s="25">
        <f t="shared" si="80"/>
        <v>32</v>
      </c>
      <c r="H131" s="25">
        <f t="shared" si="80"/>
        <v>132</v>
      </c>
      <c r="I131" s="25">
        <f t="shared" si="80"/>
        <v>0</v>
      </c>
      <c r="J131" s="25">
        <f t="shared" si="80"/>
        <v>0.02</v>
      </c>
      <c r="K131" s="25">
        <f t="shared" si="80"/>
        <v>0.02</v>
      </c>
      <c r="L131" s="25">
        <f t="shared" si="80"/>
        <v>0.72</v>
      </c>
      <c r="M131" s="25">
        <f t="shared" si="80"/>
        <v>32.479999999999997</v>
      </c>
      <c r="N131" s="25">
        <f t="shared" si="80"/>
        <v>17.46</v>
      </c>
      <c r="O131" s="25">
        <f t="shared" si="80"/>
        <v>23.44</v>
      </c>
      <c r="P131" s="25">
        <f t="shared" si="80"/>
        <v>0.68</v>
      </c>
      <c r="Q131" s="50">
        <v>0.3</v>
      </c>
      <c r="R131" s="50">
        <v>0.1</v>
      </c>
      <c r="S131" s="50">
        <v>8.4</v>
      </c>
      <c r="T131" s="50">
        <v>35.4</v>
      </c>
      <c r="U131" s="50">
        <v>3.06</v>
      </c>
      <c r="V131" s="13">
        <v>0.01</v>
      </c>
      <c r="W131" s="13">
        <v>0.01</v>
      </c>
      <c r="X131" s="50">
        <v>24</v>
      </c>
      <c r="Y131" s="50">
        <v>9.6</v>
      </c>
      <c r="Z131" s="50">
        <v>8.1</v>
      </c>
      <c r="AA131" s="50">
        <v>8.6</v>
      </c>
      <c r="AB131" s="50">
        <v>0.36</v>
      </c>
      <c r="BD131" s="25">
        <v>0.33</v>
      </c>
      <c r="BE131" s="25">
        <v>0.05</v>
      </c>
      <c r="BF131" s="25">
        <v>16</v>
      </c>
      <c r="BG131" s="25">
        <v>66</v>
      </c>
      <c r="BH131" s="25"/>
      <c r="BI131" s="25">
        <v>0.01</v>
      </c>
      <c r="BJ131" s="25">
        <v>0.01</v>
      </c>
      <c r="BK131" s="25">
        <v>0.36</v>
      </c>
      <c r="BL131" s="25">
        <v>16.239999999999998</v>
      </c>
      <c r="BM131" s="25">
        <v>8.73</v>
      </c>
      <c r="BN131" s="25">
        <v>11.72</v>
      </c>
      <c r="BO131" s="25">
        <v>0.34</v>
      </c>
    </row>
    <row r="132" spans="1:67 15942:16023" ht="15.75" x14ac:dyDescent="0.25">
      <c r="A132" s="63"/>
      <c r="B132" s="69"/>
      <c r="C132" s="28" t="s">
        <v>120</v>
      </c>
      <c r="D132" s="31">
        <f>SUM(D124:D131)</f>
        <v>1090</v>
      </c>
      <c r="E132" s="41"/>
      <c r="F132" s="41"/>
      <c r="G132" s="41"/>
      <c r="H132" s="41"/>
      <c r="I132" s="41"/>
      <c r="J132" s="42"/>
      <c r="K132" s="42"/>
      <c r="L132" s="41"/>
      <c r="M132" s="41"/>
      <c r="N132" s="41"/>
      <c r="O132" s="41"/>
      <c r="P132" s="41"/>
    </row>
    <row r="133" spans="1:67 15942:16023" ht="15.75" x14ac:dyDescent="0.25">
      <c r="A133" s="143" t="s">
        <v>121</v>
      </c>
      <c r="B133" s="143"/>
      <c r="C133" s="143"/>
      <c r="D133" s="143"/>
      <c r="E133" s="30">
        <f t="shared" ref="E133:P133" si="81">SUM(E124:E132)</f>
        <v>25.015777777777775</v>
      </c>
      <c r="F133" s="30">
        <f t="shared" si="81"/>
        <v>26.851222222222223</v>
      </c>
      <c r="G133" s="30">
        <f t="shared" si="81"/>
        <v>123.42449999999999</v>
      </c>
      <c r="H133" s="30">
        <f t="shared" si="81"/>
        <v>908.78083333333336</v>
      </c>
      <c r="I133" s="30">
        <f t="shared" si="81"/>
        <v>104.85555555555555</v>
      </c>
      <c r="J133" s="30">
        <f t="shared" si="81"/>
        <v>0.4567222222222222</v>
      </c>
      <c r="K133" s="30">
        <f t="shared" si="81"/>
        <v>0.66983333333333339</v>
      </c>
      <c r="L133" s="30">
        <f t="shared" si="81"/>
        <v>73.949444444444438</v>
      </c>
      <c r="M133" s="30">
        <f t="shared" si="81"/>
        <v>505.10772222222221</v>
      </c>
      <c r="N133" s="30">
        <f t="shared" si="81"/>
        <v>174.52361111111111</v>
      </c>
      <c r="O133" s="30">
        <f t="shared" si="81"/>
        <v>662.17944444444447</v>
      </c>
      <c r="P133" s="30">
        <f t="shared" si="81"/>
        <v>6.3579444444444437</v>
      </c>
    </row>
    <row r="135" spans="1:67 15942:16023" ht="12.75" customHeight="1" x14ac:dyDescent="0.25">
      <c r="A135" s="151" t="s">
        <v>0</v>
      </c>
      <c r="B135" s="151" t="s">
        <v>1</v>
      </c>
      <c r="C135" s="148" t="s">
        <v>2</v>
      </c>
      <c r="D135" s="151" t="s">
        <v>3</v>
      </c>
      <c r="E135" s="152" t="s">
        <v>4</v>
      </c>
      <c r="F135" s="152"/>
      <c r="G135" s="152"/>
      <c r="H135" s="134" t="s">
        <v>5</v>
      </c>
      <c r="I135" s="152" t="s">
        <v>6</v>
      </c>
      <c r="J135" s="152"/>
      <c r="K135" s="152"/>
      <c r="L135" s="152"/>
      <c r="M135" s="152" t="s">
        <v>7</v>
      </c>
      <c r="N135" s="152"/>
      <c r="O135" s="152"/>
      <c r="P135" s="152"/>
    </row>
    <row r="136" spans="1:67 15942:16023" x14ac:dyDescent="0.25">
      <c r="A136" s="151"/>
      <c r="B136" s="151"/>
      <c r="C136" s="148"/>
      <c r="D136" s="151"/>
      <c r="E136" s="152"/>
      <c r="F136" s="152"/>
      <c r="G136" s="152"/>
      <c r="H136" s="134"/>
      <c r="I136" s="152"/>
      <c r="J136" s="152"/>
      <c r="K136" s="152"/>
      <c r="L136" s="152"/>
      <c r="M136" s="152"/>
      <c r="N136" s="152"/>
      <c r="O136" s="152"/>
      <c r="P136" s="152"/>
    </row>
    <row r="137" spans="1:67 15942:16023" ht="61.35" customHeight="1" x14ac:dyDescent="0.25">
      <c r="A137" s="151"/>
      <c r="B137" s="151"/>
      <c r="C137" s="148"/>
      <c r="D137" s="151"/>
      <c r="E137" s="6" t="s">
        <v>8</v>
      </c>
      <c r="F137" s="6" t="s">
        <v>9</v>
      </c>
      <c r="G137" s="6" t="s">
        <v>10</v>
      </c>
      <c r="H137" s="134"/>
      <c r="I137" s="10" t="s">
        <v>11</v>
      </c>
      <c r="J137" s="10" t="s">
        <v>12</v>
      </c>
      <c r="K137" s="10" t="s">
        <v>13</v>
      </c>
      <c r="L137" s="10" t="s">
        <v>14</v>
      </c>
      <c r="M137" s="6" t="s">
        <v>15</v>
      </c>
      <c r="N137" s="6" t="s">
        <v>16</v>
      </c>
      <c r="O137" s="6" t="s">
        <v>17</v>
      </c>
      <c r="P137" s="6" t="s">
        <v>18</v>
      </c>
    </row>
    <row r="138" spans="1:67 15942:16023" ht="18.75" x14ac:dyDescent="0.25">
      <c r="A138" s="155" t="s">
        <v>122</v>
      </c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</row>
    <row r="139" spans="1:67 15942:16023" ht="15" customHeight="1" x14ac:dyDescent="0.25">
      <c r="A139" s="138" t="s">
        <v>20</v>
      </c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</row>
    <row r="140" spans="1:67 15942:16023" x14ac:dyDescent="0.25">
      <c r="A140" s="138"/>
      <c r="B140" s="19" t="s">
        <v>83</v>
      </c>
      <c r="C140" s="24" t="s">
        <v>101</v>
      </c>
      <c r="D140" s="19">
        <v>100</v>
      </c>
      <c r="E140" s="25">
        <f t="shared" ref="E140:P140" si="82">BD140*100/50</f>
        <v>0.7</v>
      </c>
      <c r="F140" s="25">
        <f t="shared" si="82"/>
        <v>0.1</v>
      </c>
      <c r="G140" s="25">
        <f t="shared" si="82"/>
        <v>1.9</v>
      </c>
      <c r="H140" s="25">
        <f t="shared" si="82"/>
        <v>12</v>
      </c>
      <c r="I140" s="25">
        <f t="shared" si="82"/>
        <v>0</v>
      </c>
      <c r="J140" s="25">
        <f t="shared" si="82"/>
        <v>0.04</v>
      </c>
      <c r="K140" s="25">
        <f t="shared" si="82"/>
        <v>0.02</v>
      </c>
      <c r="L140" s="25">
        <f t="shared" si="82"/>
        <v>4.9000000000000004</v>
      </c>
      <c r="M140" s="25">
        <f t="shared" si="82"/>
        <v>17</v>
      </c>
      <c r="N140" s="25">
        <f t="shared" si="82"/>
        <v>14</v>
      </c>
      <c r="O140" s="25">
        <f t="shared" si="82"/>
        <v>30</v>
      </c>
      <c r="P140" s="25">
        <f t="shared" si="82"/>
        <v>0.5</v>
      </c>
      <c r="AC140" s="25">
        <v>0.48</v>
      </c>
      <c r="AD140" s="25">
        <v>0.06</v>
      </c>
      <c r="AE140" s="25">
        <v>1.02</v>
      </c>
      <c r="AF140" s="25">
        <v>6</v>
      </c>
      <c r="AG140" s="25"/>
      <c r="AH140" s="25">
        <v>0.01</v>
      </c>
      <c r="AI140" s="25">
        <v>0.06</v>
      </c>
      <c r="AJ140" s="25">
        <v>2.1</v>
      </c>
      <c r="AK140" s="25">
        <v>13.8</v>
      </c>
      <c r="AL140" s="25">
        <v>8.4</v>
      </c>
      <c r="AM140" s="25">
        <v>14.4</v>
      </c>
      <c r="AN140" s="25">
        <v>0.36</v>
      </c>
      <c r="BD140" s="25">
        <v>0.35</v>
      </c>
      <c r="BE140" s="25">
        <v>0.05</v>
      </c>
      <c r="BF140" s="25">
        <v>0.95</v>
      </c>
      <c r="BG140" s="25">
        <v>6</v>
      </c>
      <c r="BH140" s="25"/>
      <c r="BI140" s="25">
        <v>0.02</v>
      </c>
      <c r="BJ140" s="25">
        <v>0.01</v>
      </c>
      <c r="BK140" s="25">
        <v>2.4500000000000002</v>
      </c>
      <c r="BL140" s="25">
        <v>8.5</v>
      </c>
      <c r="BM140" s="25">
        <v>7</v>
      </c>
      <c r="BN140" s="25">
        <v>15</v>
      </c>
      <c r="BO140" s="25">
        <v>0.25</v>
      </c>
    </row>
    <row r="141" spans="1:67 15942:16023" s="1" customFormat="1" x14ac:dyDescent="0.25">
      <c r="A141" s="138"/>
      <c r="B141" s="16" t="s">
        <v>43</v>
      </c>
      <c r="C141" s="37" t="s">
        <v>44</v>
      </c>
      <c r="D141" s="18">
        <v>100</v>
      </c>
      <c r="E141" s="38">
        <f t="shared" ref="E141:P141" si="83">BD141*100/90</f>
        <v>13.333333333333334</v>
      </c>
      <c r="F141" s="38">
        <f t="shared" si="83"/>
        <v>23.644444444444446</v>
      </c>
      <c r="G141" s="38">
        <f t="shared" si="83"/>
        <v>11.744444444444444</v>
      </c>
      <c r="H141" s="38">
        <f t="shared" si="83"/>
        <v>313.33333333333331</v>
      </c>
      <c r="I141" s="38">
        <f t="shared" si="83"/>
        <v>42.666666666666664</v>
      </c>
      <c r="J141" s="38">
        <f t="shared" si="83"/>
        <v>0.17777777777777778</v>
      </c>
      <c r="K141" s="38">
        <f t="shared" si="83"/>
        <v>0.12222222222222222</v>
      </c>
      <c r="L141" s="38">
        <f t="shared" si="83"/>
        <v>0.66666666666666663</v>
      </c>
      <c r="M141" s="38">
        <f t="shared" si="83"/>
        <v>15.955555555555556</v>
      </c>
      <c r="N141" s="38">
        <f t="shared" si="83"/>
        <v>20.933333333333334</v>
      </c>
      <c r="O141" s="38">
        <f t="shared" si="83"/>
        <v>143.75555555555556</v>
      </c>
      <c r="P141" s="38">
        <f t="shared" si="83"/>
        <v>3.6</v>
      </c>
      <c r="Q141" s="39">
        <v>7.46</v>
      </c>
      <c r="R141" s="39">
        <v>8.2899999999999991</v>
      </c>
      <c r="S141" s="39">
        <v>9.44</v>
      </c>
      <c r="T141" s="39">
        <v>142</v>
      </c>
      <c r="U141" s="39">
        <v>33</v>
      </c>
      <c r="V141" s="40">
        <v>0.05</v>
      </c>
      <c r="W141" s="40">
        <v>7.0000000000000007E-2</v>
      </c>
      <c r="X141" s="39">
        <v>0.41</v>
      </c>
      <c r="Y141" s="39">
        <v>23.65</v>
      </c>
      <c r="Z141" s="39">
        <v>16.5</v>
      </c>
      <c r="AA141" s="39">
        <v>83.14</v>
      </c>
      <c r="AB141" s="39">
        <v>0.68</v>
      </c>
      <c r="BD141" s="38">
        <v>12</v>
      </c>
      <c r="BE141" s="38">
        <v>21.28</v>
      </c>
      <c r="BF141" s="38">
        <v>10.57</v>
      </c>
      <c r="BG141" s="38">
        <v>282</v>
      </c>
      <c r="BH141" s="38">
        <v>38.4</v>
      </c>
      <c r="BI141" s="38">
        <v>0.16</v>
      </c>
      <c r="BJ141" s="38">
        <v>0.11</v>
      </c>
      <c r="BK141" s="38">
        <v>0.6</v>
      </c>
      <c r="BL141" s="38">
        <v>14.36</v>
      </c>
      <c r="BM141" s="38">
        <v>18.84</v>
      </c>
      <c r="BN141" s="38">
        <v>129.38</v>
      </c>
      <c r="BO141" s="38">
        <v>3.24</v>
      </c>
      <c r="WRG141" s="4"/>
    </row>
    <row r="142" spans="1:67 15942:16023" x14ac:dyDescent="0.25">
      <c r="A142" s="138"/>
      <c r="B142" s="19" t="s">
        <v>123</v>
      </c>
      <c r="C142" s="24" t="s">
        <v>124</v>
      </c>
      <c r="D142" s="19">
        <v>180</v>
      </c>
      <c r="E142" s="25">
        <f t="shared" ref="E142:P142" si="84">BD142*180/125</f>
        <v>6.3360000000000012</v>
      </c>
      <c r="F142" s="25">
        <f t="shared" si="84"/>
        <v>7.92</v>
      </c>
      <c r="G142" s="25">
        <f t="shared" si="84"/>
        <v>39.24</v>
      </c>
      <c r="H142" s="25">
        <f t="shared" si="84"/>
        <v>253.44</v>
      </c>
      <c r="I142" s="25">
        <f t="shared" si="84"/>
        <v>0</v>
      </c>
      <c r="J142" s="25">
        <f t="shared" si="84"/>
        <v>0.10080000000000001</v>
      </c>
      <c r="K142" s="25">
        <f t="shared" si="84"/>
        <v>2.8799999999999999E-2</v>
      </c>
      <c r="L142" s="25">
        <f t="shared" si="84"/>
        <v>6.508799999999999</v>
      </c>
      <c r="M142" s="25">
        <f t="shared" si="84"/>
        <v>24.4512</v>
      </c>
      <c r="N142" s="25">
        <f t="shared" si="84"/>
        <v>21.167999999999999</v>
      </c>
      <c r="O142" s="25">
        <f t="shared" si="84"/>
        <v>70.286400000000015</v>
      </c>
      <c r="P142" s="25">
        <f t="shared" si="84"/>
        <v>1.2527999999999999</v>
      </c>
      <c r="BD142" s="25">
        <v>4.4000000000000004</v>
      </c>
      <c r="BE142" s="25">
        <v>5.5</v>
      </c>
      <c r="BF142" s="25">
        <v>27.25</v>
      </c>
      <c r="BG142" s="25">
        <v>176</v>
      </c>
      <c r="BH142" s="25"/>
      <c r="BI142" s="25">
        <v>7.0000000000000007E-2</v>
      </c>
      <c r="BJ142" s="25">
        <v>0.02</v>
      </c>
      <c r="BK142" s="25">
        <v>4.5199999999999996</v>
      </c>
      <c r="BL142" s="25">
        <v>16.98</v>
      </c>
      <c r="BM142" s="25">
        <v>14.7</v>
      </c>
      <c r="BN142" s="25">
        <v>48.81</v>
      </c>
      <c r="BO142" s="25">
        <v>0.87</v>
      </c>
    </row>
    <row r="143" spans="1:67 15942:16023" x14ac:dyDescent="0.25">
      <c r="A143" s="138"/>
      <c r="B143" s="19" t="s">
        <v>31</v>
      </c>
      <c r="C143" s="24" t="s">
        <v>32</v>
      </c>
      <c r="D143" s="19">
        <v>25</v>
      </c>
      <c r="E143" s="25">
        <f t="shared" ref="E143:P143" si="85">BD143*25/20</f>
        <v>1.7</v>
      </c>
      <c r="F143" s="25">
        <f t="shared" si="85"/>
        <v>0.3</v>
      </c>
      <c r="G143" s="25">
        <f t="shared" si="85"/>
        <v>8.4</v>
      </c>
      <c r="H143" s="25">
        <f t="shared" si="85"/>
        <v>42.699999999999996</v>
      </c>
      <c r="I143" s="25">
        <f t="shared" si="85"/>
        <v>0</v>
      </c>
      <c r="J143" s="25">
        <f t="shared" si="85"/>
        <v>3.7499999999999999E-2</v>
      </c>
      <c r="K143" s="25">
        <f t="shared" si="85"/>
        <v>2.5000000000000001E-2</v>
      </c>
      <c r="L143" s="25">
        <f t="shared" si="85"/>
        <v>0</v>
      </c>
      <c r="M143" s="25">
        <f t="shared" si="85"/>
        <v>11.262499999999999</v>
      </c>
      <c r="N143" s="25">
        <f t="shared" si="85"/>
        <v>11.762499999999999</v>
      </c>
      <c r="O143" s="25">
        <f t="shared" si="85"/>
        <v>37.674999999999997</v>
      </c>
      <c r="P143" s="25">
        <f t="shared" si="85"/>
        <v>0.9375</v>
      </c>
      <c r="Q143" s="25">
        <v>1.7</v>
      </c>
      <c r="R143" s="25">
        <v>0.3</v>
      </c>
      <c r="S143" s="25">
        <v>8.4</v>
      </c>
      <c r="T143" s="25">
        <v>42.7</v>
      </c>
      <c r="U143" s="25"/>
      <c r="V143" s="25">
        <v>0.04</v>
      </c>
      <c r="W143" s="25">
        <v>0.02</v>
      </c>
      <c r="X143" s="25"/>
      <c r="Y143" s="25">
        <v>11.26</v>
      </c>
      <c r="Z143" s="25">
        <v>11.76</v>
      </c>
      <c r="AA143" s="25">
        <v>37.68</v>
      </c>
      <c r="AB143" s="25">
        <v>0.94</v>
      </c>
      <c r="BD143" s="25">
        <v>1.36</v>
      </c>
      <c r="BE143" s="25">
        <v>0.24</v>
      </c>
      <c r="BF143" s="25">
        <v>6.72</v>
      </c>
      <c r="BG143" s="25">
        <v>34.159999999999997</v>
      </c>
      <c r="BH143" s="25"/>
      <c r="BI143" s="25">
        <v>0.03</v>
      </c>
      <c r="BJ143" s="25">
        <v>0.02</v>
      </c>
      <c r="BK143" s="25"/>
      <c r="BL143" s="25">
        <v>9.01</v>
      </c>
      <c r="BM143" s="25">
        <v>9.41</v>
      </c>
      <c r="BN143" s="25">
        <v>30.14</v>
      </c>
      <c r="BO143" s="25">
        <v>0.75</v>
      </c>
    </row>
    <row r="144" spans="1:67 15942:16023" x14ac:dyDescent="0.25">
      <c r="A144" s="138"/>
      <c r="B144" s="19" t="s">
        <v>31</v>
      </c>
      <c r="C144" s="13" t="s">
        <v>33</v>
      </c>
      <c r="D144" s="19">
        <v>55</v>
      </c>
      <c r="E144" s="25">
        <f t="shared" ref="E144:P144" si="86">BD144*55/40</f>
        <v>4.07</v>
      </c>
      <c r="F144" s="25">
        <f t="shared" si="86"/>
        <v>0.495</v>
      </c>
      <c r="G144" s="25">
        <f t="shared" si="86"/>
        <v>29.012499999999999</v>
      </c>
      <c r="H144" s="25">
        <f t="shared" si="86"/>
        <v>128.94749999999999</v>
      </c>
      <c r="I144" s="25">
        <f t="shared" si="86"/>
        <v>0</v>
      </c>
      <c r="J144" s="25">
        <f t="shared" si="86"/>
        <v>0</v>
      </c>
      <c r="K144" s="25">
        <f t="shared" si="86"/>
        <v>2.7500000000000004E-2</v>
      </c>
      <c r="L144" s="25">
        <f t="shared" si="86"/>
        <v>0</v>
      </c>
      <c r="M144" s="25">
        <f t="shared" si="86"/>
        <v>11</v>
      </c>
      <c r="N144" s="25">
        <f t="shared" si="86"/>
        <v>7.7</v>
      </c>
      <c r="O144" s="25">
        <f t="shared" si="86"/>
        <v>35.75</v>
      </c>
      <c r="P144" s="25">
        <f t="shared" si="86"/>
        <v>0.60499999999999998</v>
      </c>
      <c r="Q144" s="25">
        <v>3.03</v>
      </c>
      <c r="R144" s="25">
        <v>0.36</v>
      </c>
      <c r="S144" s="25">
        <v>19.64</v>
      </c>
      <c r="T144" s="25">
        <v>93.77</v>
      </c>
      <c r="U144" s="25"/>
      <c r="V144" s="25"/>
      <c r="W144" s="25">
        <v>1.2999999999999999E-2</v>
      </c>
      <c r="X144" s="25"/>
      <c r="Y144" s="25">
        <v>8</v>
      </c>
      <c r="Z144" s="25">
        <v>5.6</v>
      </c>
      <c r="AA144" s="25">
        <v>26</v>
      </c>
      <c r="AB144" s="25">
        <v>0.44</v>
      </c>
      <c r="AC144" s="25">
        <v>3</v>
      </c>
      <c r="AD144" s="25">
        <f t="shared" ref="AD144:AN144" si="87">AP144*40/40</f>
        <v>0</v>
      </c>
      <c r="AE144" s="25">
        <f t="shared" si="87"/>
        <v>0</v>
      </c>
      <c r="AF144" s="25">
        <f t="shared" si="87"/>
        <v>0</v>
      </c>
      <c r="AG144" s="25">
        <f t="shared" si="87"/>
        <v>0</v>
      </c>
      <c r="AH144" s="25">
        <f t="shared" si="87"/>
        <v>0</v>
      </c>
      <c r="AI144" s="25">
        <f t="shared" si="87"/>
        <v>0</v>
      </c>
      <c r="AJ144" s="25">
        <f t="shared" si="87"/>
        <v>0</v>
      </c>
      <c r="AK144" s="25">
        <f t="shared" si="87"/>
        <v>0</v>
      </c>
      <c r="AL144" s="25">
        <f t="shared" si="87"/>
        <v>0</v>
      </c>
      <c r="AM144" s="25">
        <f t="shared" si="87"/>
        <v>0</v>
      </c>
      <c r="AN144" s="25">
        <f t="shared" si="87"/>
        <v>0</v>
      </c>
      <c r="BD144" s="25">
        <v>2.96</v>
      </c>
      <c r="BE144" s="25">
        <v>0.36</v>
      </c>
      <c r="BF144" s="25">
        <v>21.1</v>
      </c>
      <c r="BG144" s="25">
        <v>93.78</v>
      </c>
      <c r="BH144" s="25"/>
      <c r="BI144" s="25"/>
      <c r="BJ144" s="25">
        <v>0.02</v>
      </c>
      <c r="BK144" s="25"/>
      <c r="BL144" s="25">
        <v>8</v>
      </c>
      <c r="BM144" s="25">
        <v>5.6</v>
      </c>
      <c r="BN144" s="25">
        <v>26</v>
      </c>
      <c r="BO144" s="25">
        <v>0.44</v>
      </c>
      <c r="WOD144" s="2"/>
      <c r="WOE144" s="2"/>
      <c r="WOF144" s="2"/>
      <c r="WOG144" s="2"/>
      <c r="WOH144" s="2"/>
      <c r="WOI144" s="2"/>
      <c r="WOJ144" s="2"/>
      <c r="WOK144" s="2"/>
      <c r="WOL144" s="2"/>
      <c r="WOM144" s="2"/>
      <c r="WON144" s="2"/>
      <c r="WOO144" s="2"/>
      <c r="WOP144" s="2"/>
      <c r="WOQ144" s="2"/>
      <c r="WOR144" s="2"/>
      <c r="WOS144" s="2"/>
      <c r="WOT144" s="2"/>
      <c r="WOU144" s="2"/>
      <c r="WOV144" s="2"/>
      <c r="WOW144" s="2"/>
      <c r="WOX144" s="2"/>
      <c r="WOY144" s="2"/>
      <c r="WOZ144" s="2"/>
      <c r="WPA144" s="2"/>
      <c r="WPB144" s="2"/>
      <c r="WPC144" s="2"/>
      <c r="WPD144" s="2"/>
      <c r="WPE144" s="2"/>
      <c r="WPF144" s="2"/>
      <c r="WPG144" s="2"/>
      <c r="WPH144" s="2"/>
      <c r="WPI144" s="2"/>
      <c r="WPJ144" s="2"/>
      <c r="WPK144" s="2"/>
      <c r="WPL144" s="2"/>
      <c r="WPM144" s="2"/>
      <c r="WPN144" s="2"/>
      <c r="WPO144" s="2"/>
      <c r="WPP144" s="2"/>
      <c r="WPQ144" s="2"/>
      <c r="WPR144" s="2"/>
      <c r="WPS144" s="2"/>
      <c r="WPT144" s="2"/>
      <c r="WPU144" s="2"/>
      <c r="WPV144" s="2"/>
      <c r="WPW144" s="2"/>
      <c r="WPX144" s="2"/>
      <c r="WPY144" s="2"/>
      <c r="WPZ144" s="2"/>
      <c r="WQA144" s="2"/>
      <c r="WQB144" s="2"/>
      <c r="WQC144" s="2"/>
      <c r="WQD144" s="2"/>
      <c r="WQE144" s="2"/>
      <c r="WQF144" s="2"/>
      <c r="WQG144" s="2"/>
      <c r="WQH144" s="2"/>
      <c r="WQI144" s="2"/>
      <c r="WQJ144" s="2"/>
      <c r="WQK144" s="2"/>
      <c r="WQL144" s="2"/>
      <c r="WQM144" s="2"/>
      <c r="WQN144" s="2"/>
      <c r="WQO144" s="2"/>
      <c r="WQP144" s="2"/>
      <c r="WQQ144" s="2"/>
      <c r="WQR144" s="2"/>
      <c r="WQS144" s="2"/>
      <c r="WQT144" s="2"/>
      <c r="WQU144" s="2"/>
      <c r="WQV144" s="2"/>
      <c r="WQW144" s="2"/>
      <c r="WQX144" s="2"/>
      <c r="WQY144" s="2"/>
      <c r="WQZ144" s="2"/>
      <c r="WRA144" s="2"/>
      <c r="WRB144" s="2"/>
      <c r="WRC144" s="2"/>
      <c r="WRD144" s="2"/>
      <c r="WRE144" s="2"/>
      <c r="WRF144" s="2"/>
    </row>
    <row r="145" spans="1:67 15840:16023" ht="25.35" customHeight="1" x14ac:dyDescent="0.25">
      <c r="A145" s="138"/>
      <c r="B145" s="12">
        <v>385</v>
      </c>
      <c r="C145" s="27" t="s">
        <v>71</v>
      </c>
      <c r="D145" s="19">
        <v>180</v>
      </c>
      <c r="E145" s="25">
        <f t="shared" ref="E145:P145" si="88">BD145*180/200</f>
        <v>5.22</v>
      </c>
      <c r="F145" s="25">
        <f t="shared" si="88"/>
        <v>4.5</v>
      </c>
      <c r="G145" s="25">
        <f t="shared" si="88"/>
        <v>8.64</v>
      </c>
      <c r="H145" s="25">
        <f t="shared" si="88"/>
        <v>96.3</v>
      </c>
      <c r="I145" s="25">
        <f t="shared" si="88"/>
        <v>36</v>
      </c>
      <c r="J145" s="25">
        <f t="shared" si="88"/>
        <v>7.2000000000000008E-2</v>
      </c>
      <c r="K145" s="25">
        <f t="shared" si="88"/>
        <v>0.27</v>
      </c>
      <c r="L145" s="25">
        <f t="shared" si="88"/>
        <v>2.34</v>
      </c>
      <c r="M145" s="25">
        <f t="shared" si="88"/>
        <v>216</v>
      </c>
      <c r="N145" s="25">
        <f t="shared" si="88"/>
        <v>25.2</v>
      </c>
      <c r="O145" s="25">
        <f t="shared" si="88"/>
        <v>162</v>
      </c>
      <c r="P145" s="25">
        <f t="shared" si="88"/>
        <v>0.18</v>
      </c>
      <c r="BD145" s="25">
        <v>5.8</v>
      </c>
      <c r="BE145" s="25">
        <v>5</v>
      </c>
      <c r="BF145" s="25">
        <v>9.6</v>
      </c>
      <c r="BG145" s="25">
        <v>107</v>
      </c>
      <c r="BH145" s="25">
        <v>40</v>
      </c>
      <c r="BI145" s="25">
        <v>0.08</v>
      </c>
      <c r="BJ145" s="25">
        <v>0.3</v>
      </c>
      <c r="BK145" s="25">
        <v>2.6</v>
      </c>
      <c r="BL145" s="25">
        <v>240</v>
      </c>
      <c r="BM145" s="25">
        <v>28</v>
      </c>
      <c r="BN145" s="25">
        <v>180</v>
      </c>
      <c r="BO145" s="25">
        <v>0.2</v>
      </c>
    </row>
    <row r="146" spans="1:67 15840:16023" x14ac:dyDescent="0.25">
      <c r="A146" s="138"/>
      <c r="B146" s="19" t="s">
        <v>80</v>
      </c>
      <c r="C146" s="24" t="s">
        <v>81</v>
      </c>
      <c r="D146" s="19">
        <v>180</v>
      </c>
      <c r="E146" s="25">
        <f>BD146*180/200</f>
        <v>0.11700000000000001</v>
      </c>
      <c r="F146" s="25">
        <v>0.02</v>
      </c>
      <c r="G146" s="25">
        <v>15.2</v>
      </c>
      <c r="H146" s="25">
        <v>62</v>
      </c>
      <c r="I146" s="25"/>
      <c r="J146" s="25"/>
      <c r="K146" s="25"/>
      <c r="L146" s="25">
        <v>2.83</v>
      </c>
      <c r="M146" s="25">
        <v>14.2</v>
      </c>
      <c r="N146" s="25">
        <v>2.4</v>
      </c>
      <c r="O146" s="25">
        <v>4.4000000000000004</v>
      </c>
      <c r="P146" s="25">
        <v>0.36</v>
      </c>
      <c r="Q146" s="25">
        <v>0.3</v>
      </c>
      <c r="R146" s="25"/>
      <c r="S146" s="25">
        <v>6.7</v>
      </c>
      <c r="T146" s="25">
        <v>27.9</v>
      </c>
      <c r="U146" s="26">
        <v>0.38</v>
      </c>
      <c r="V146" s="19"/>
      <c r="W146" s="19">
        <v>0.01</v>
      </c>
      <c r="X146" s="25">
        <v>1.1599999999999999</v>
      </c>
      <c r="Y146" s="25">
        <v>6.9</v>
      </c>
      <c r="Z146" s="25">
        <v>4.5999999999999996</v>
      </c>
      <c r="AA146" s="25">
        <v>8.5</v>
      </c>
      <c r="AB146" s="25">
        <v>0.77</v>
      </c>
      <c r="AC146" s="25">
        <v>0.8</v>
      </c>
      <c r="AD146" s="25">
        <v>0.2</v>
      </c>
      <c r="AE146" s="25">
        <v>16.7</v>
      </c>
      <c r="AF146" s="25">
        <v>66.7</v>
      </c>
      <c r="AG146" s="25">
        <v>98</v>
      </c>
      <c r="AH146" s="25">
        <v>0.01</v>
      </c>
      <c r="AI146" s="25">
        <v>0.05</v>
      </c>
      <c r="AJ146" s="25">
        <v>80</v>
      </c>
      <c r="AK146" s="25">
        <v>11</v>
      </c>
      <c r="AL146" s="25">
        <v>3</v>
      </c>
      <c r="AM146" s="25">
        <v>3</v>
      </c>
      <c r="AN146" s="25">
        <v>0.54</v>
      </c>
      <c r="BD146" s="25">
        <v>0.13</v>
      </c>
      <c r="BE146" s="25">
        <v>0.02</v>
      </c>
      <c r="BF146" s="25">
        <v>15.2</v>
      </c>
      <c r="BG146" s="25">
        <v>62</v>
      </c>
      <c r="BH146" s="25"/>
      <c r="BI146" s="25"/>
      <c r="BJ146" s="25"/>
      <c r="BK146" s="25">
        <v>2.83</v>
      </c>
      <c r="BL146" s="25">
        <v>14.2</v>
      </c>
      <c r="BM146" s="25">
        <v>2.4</v>
      </c>
      <c r="BN146" s="25">
        <v>4.4000000000000004</v>
      </c>
      <c r="BO146" s="25">
        <v>0.36</v>
      </c>
    </row>
    <row r="147" spans="1:67 15840:16023" x14ac:dyDescent="0.25">
      <c r="A147" s="140" t="s">
        <v>36</v>
      </c>
      <c r="B147" s="140"/>
      <c r="C147" s="140"/>
      <c r="D147" s="31">
        <f>SUM(D140:D146)</f>
        <v>820</v>
      </c>
      <c r="E147" s="30"/>
      <c r="F147" s="30"/>
      <c r="G147" s="30"/>
      <c r="H147" s="30"/>
      <c r="I147" s="30"/>
      <c r="J147" s="31"/>
      <c r="K147" s="31"/>
      <c r="L147" s="30"/>
      <c r="M147" s="30"/>
      <c r="N147" s="30"/>
      <c r="O147" s="30"/>
      <c r="P147" s="30"/>
    </row>
    <row r="148" spans="1:67 15840:16023" x14ac:dyDescent="0.25">
      <c r="A148" s="141" t="s">
        <v>100</v>
      </c>
      <c r="B148" s="141"/>
      <c r="C148" s="141"/>
      <c r="D148" s="141"/>
      <c r="E148" s="30">
        <f t="shared" ref="E148:P148" si="89">SUM(E140:E147)</f>
        <v>31.476333333333333</v>
      </c>
      <c r="F148" s="30">
        <f t="shared" si="89"/>
        <v>36.979444444444454</v>
      </c>
      <c r="G148" s="30">
        <f t="shared" si="89"/>
        <v>114.13694444444445</v>
      </c>
      <c r="H148" s="30">
        <f t="shared" si="89"/>
        <v>908.7208333333333</v>
      </c>
      <c r="I148" s="30">
        <f t="shared" si="89"/>
        <v>78.666666666666657</v>
      </c>
      <c r="J148" s="30">
        <f t="shared" si="89"/>
        <v>0.42807777777777778</v>
      </c>
      <c r="K148" s="30">
        <f t="shared" si="89"/>
        <v>0.4935222222222222</v>
      </c>
      <c r="L148" s="30">
        <f t="shared" si="89"/>
        <v>17.245466666666665</v>
      </c>
      <c r="M148" s="30">
        <f t="shared" si="89"/>
        <v>309.86925555555553</v>
      </c>
      <c r="N148" s="30">
        <f t="shared" si="89"/>
        <v>103.16383333333334</v>
      </c>
      <c r="O148" s="30">
        <f t="shared" si="89"/>
        <v>483.86695555555553</v>
      </c>
      <c r="P148" s="30">
        <f t="shared" si="89"/>
        <v>7.4352999999999989</v>
      </c>
    </row>
    <row r="149" spans="1:67 15840:16023" ht="15" customHeight="1" x14ac:dyDescent="0.25">
      <c r="A149" s="150" t="s">
        <v>38</v>
      </c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</row>
    <row r="150" spans="1:67 15840:16023" x14ac:dyDescent="0.25">
      <c r="A150" s="150"/>
      <c r="B150" s="19" t="s">
        <v>31</v>
      </c>
      <c r="C150" s="24" t="s">
        <v>53</v>
      </c>
      <c r="D150" s="14">
        <v>100</v>
      </c>
      <c r="E150" s="15">
        <f t="shared" ref="E150:P150" si="90">Q150*100/50</f>
        <v>1.2</v>
      </c>
      <c r="F150" s="15">
        <f t="shared" si="90"/>
        <v>4.72</v>
      </c>
      <c r="G150" s="15">
        <f t="shared" si="90"/>
        <v>7.7</v>
      </c>
      <c r="H150" s="15">
        <f t="shared" si="90"/>
        <v>77.5</v>
      </c>
      <c r="I150" s="15">
        <f t="shared" si="90"/>
        <v>0.02</v>
      </c>
      <c r="J150" s="15">
        <f t="shared" si="90"/>
        <v>0.02</v>
      </c>
      <c r="K150" s="15">
        <f t="shared" si="90"/>
        <v>0.06</v>
      </c>
      <c r="L150" s="15">
        <f t="shared" si="90"/>
        <v>7.5</v>
      </c>
      <c r="M150" s="15">
        <f t="shared" si="90"/>
        <v>40</v>
      </c>
      <c r="N150" s="15">
        <f t="shared" si="90"/>
        <v>15</v>
      </c>
      <c r="O150" s="15">
        <f t="shared" si="90"/>
        <v>37.5</v>
      </c>
      <c r="P150" s="15">
        <f t="shared" si="90"/>
        <v>0.7</v>
      </c>
      <c r="Q150" s="47">
        <v>0.6</v>
      </c>
      <c r="R150" s="47">
        <v>2.36</v>
      </c>
      <c r="S150" s="47">
        <v>3.85</v>
      </c>
      <c r="T150" s="47">
        <v>38.75</v>
      </c>
      <c r="U150" s="47">
        <v>0.01</v>
      </c>
      <c r="V150" s="48">
        <v>0.01</v>
      </c>
      <c r="W150" s="48">
        <v>0.03</v>
      </c>
      <c r="X150" s="47">
        <v>3.75</v>
      </c>
      <c r="Y150" s="47">
        <v>20</v>
      </c>
      <c r="Z150" s="47">
        <v>7.5</v>
      </c>
      <c r="AA150" s="47">
        <v>18.75</v>
      </c>
      <c r="AB150" s="47">
        <v>0.35</v>
      </c>
    </row>
    <row r="151" spans="1:67 15840:16023" s="1" customFormat="1" x14ac:dyDescent="0.25">
      <c r="A151" s="150"/>
      <c r="B151" s="19" t="s">
        <v>125</v>
      </c>
      <c r="C151" s="13" t="s">
        <v>126</v>
      </c>
      <c r="D151" s="61">
        <v>250</v>
      </c>
      <c r="E151" s="19">
        <f t="shared" ref="E151:P151" si="91">BD151*250/100</f>
        <v>2.0249999999999999</v>
      </c>
      <c r="F151" s="19">
        <f t="shared" si="91"/>
        <v>5.0999999999999996</v>
      </c>
      <c r="G151" s="19">
        <f t="shared" si="91"/>
        <v>12</v>
      </c>
      <c r="H151" s="19">
        <f t="shared" si="91"/>
        <v>105</v>
      </c>
      <c r="I151" s="19">
        <f t="shared" si="91"/>
        <v>0</v>
      </c>
      <c r="J151" s="19">
        <f t="shared" si="91"/>
        <v>0.1</v>
      </c>
      <c r="K151" s="19">
        <f t="shared" si="91"/>
        <v>0.05</v>
      </c>
      <c r="L151" s="19">
        <f t="shared" si="91"/>
        <v>8.125</v>
      </c>
      <c r="M151" s="19">
        <f t="shared" si="91"/>
        <v>29.15</v>
      </c>
      <c r="N151" s="19">
        <f t="shared" si="91"/>
        <v>24.175000000000001</v>
      </c>
      <c r="O151" s="19">
        <f t="shared" si="91"/>
        <v>56.725000000000001</v>
      </c>
      <c r="P151" s="19">
        <f t="shared" si="91"/>
        <v>0.92500000000000004</v>
      </c>
      <c r="BD151" s="19">
        <v>0.81</v>
      </c>
      <c r="BE151" s="61">
        <v>2.04</v>
      </c>
      <c r="BF151" s="19">
        <v>4.8</v>
      </c>
      <c r="BG151" s="61">
        <v>42</v>
      </c>
      <c r="BH151" s="19"/>
      <c r="BI151" s="61">
        <v>0.04</v>
      </c>
      <c r="BJ151" s="68">
        <v>0.02</v>
      </c>
      <c r="BK151" s="61">
        <v>3.25</v>
      </c>
      <c r="BL151" s="19">
        <v>11.66</v>
      </c>
      <c r="BM151" s="61">
        <v>9.67</v>
      </c>
      <c r="BN151" s="19">
        <v>22.69</v>
      </c>
      <c r="BO151" s="62">
        <v>0.37</v>
      </c>
      <c r="WKF151" s="2"/>
      <c r="WKG151" s="2"/>
      <c r="WKH151" s="2"/>
      <c r="WKI151" s="2"/>
      <c r="WKJ151" s="2"/>
      <c r="WKK151" s="2"/>
      <c r="WKL151" s="2"/>
      <c r="WKM151" s="2"/>
      <c r="WKN151" s="2"/>
      <c r="WKO151" s="2"/>
      <c r="WKP151" s="2"/>
      <c r="WKQ151" s="2"/>
      <c r="WKR151" s="2"/>
      <c r="WKS151" s="2"/>
      <c r="WKT151" s="2"/>
      <c r="WKU151" s="2"/>
      <c r="WKV151" s="2"/>
      <c r="WKW151" s="2"/>
      <c r="WKX151" s="2"/>
      <c r="WKY151" s="2"/>
      <c r="WKZ151" s="2"/>
      <c r="WLA151" s="2"/>
      <c r="WLB151" s="2"/>
      <c r="WLC151" s="2"/>
      <c r="WLD151" s="2"/>
      <c r="WLE151" s="2"/>
      <c r="WLF151" s="2"/>
      <c r="WLG151" s="2"/>
      <c r="WLH151" s="2"/>
      <c r="WLI151" s="2"/>
      <c r="WLJ151" s="2"/>
      <c r="WLK151" s="2"/>
      <c r="WLL151" s="2"/>
      <c r="WLM151" s="2"/>
      <c r="WLN151" s="2"/>
      <c r="WLO151" s="2"/>
      <c r="WLP151" s="2"/>
      <c r="WLQ151" s="2"/>
      <c r="WLR151" s="2"/>
      <c r="WLS151" s="2"/>
      <c r="WLT151" s="2"/>
      <c r="WLU151" s="2"/>
      <c r="WLV151" s="2"/>
      <c r="WLW151" s="2"/>
      <c r="WLX151" s="2"/>
      <c r="WLY151" s="2"/>
      <c r="WLZ151" s="2"/>
      <c r="WMA151" s="2"/>
      <c r="WMB151" s="2"/>
      <c r="WMC151" s="2"/>
      <c r="WMD151" s="2"/>
      <c r="WME151" s="2"/>
      <c r="WMF151" s="2"/>
      <c r="WMG151" s="2"/>
      <c r="WMH151" s="2"/>
      <c r="WMI151" s="2"/>
      <c r="WMJ151" s="2"/>
      <c r="WMK151" s="2"/>
      <c r="WML151" s="2"/>
      <c r="WMM151" s="2"/>
      <c r="WMN151" s="2"/>
      <c r="WMO151" s="2"/>
      <c r="WMP151" s="2"/>
      <c r="WMQ151" s="2"/>
      <c r="WMR151" s="2"/>
      <c r="WMS151" s="2"/>
      <c r="WMT151" s="2"/>
      <c r="WMU151" s="2"/>
      <c r="WMV151" s="2"/>
      <c r="WMW151" s="2"/>
      <c r="WMX151" s="2"/>
      <c r="WMY151" s="2"/>
      <c r="WMZ151" s="2"/>
      <c r="WNA151" s="2"/>
      <c r="WNB151" s="2"/>
      <c r="WNC151" s="2"/>
      <c r="WND151" s="2"/>
      <c r="WNE151" s="2"/>
      <c r="WNF151" s="2"/>
      <c r="WNG151" s="2"/>
      <c r="WNH151" s="2"/>
      <c r="WNI151" s="2"/>
      <c r="WNJ151" s="2"/>
      <c r="WNK151" s="2"/>
      <c r="WNL151" s="2"/>
      <c r="WNM151" s="2"/>
      <c r="WNN151" s="2"/>
      <c r="WNO151" s="2"/>
      <c r="WNP151" s="2"/>
      <c r="WNQ151" s="2"/>
      <c r="WNR151" s="2"/>
      <c r="WNS151" s="2"/>
      <c r="WNT151" s="2"/>
      <c r="WNU151" s="2"/>
      <c r="WNV151" s="2"/>
      <c r="WNW151" s="2"/>
      <c r="WNX151" s="2"/>
      <c r="WNY151" s="2"/>
      <c r="WNZ151" s="2"/>
      <c r="WOA151" s="2"/>
      <c r="WOB151" s="2"/>
      <c r="WOC151" s="2"/>
      <c r="WOD151" s="3"/>
      <c r="WOE151" s="3"/>
      <c r="WOF151" s="3"/>
      <c r="WOG151" s="3"/>
      <c r="WOH151" s="3"/>
      <c r="WOI151" s="3"/>
      <c r="WOJ151" s="3"/>
      <c r="WOK151" s="3"/>
      <c r="WOL151" s="3"/>
      <c r="WOM151" s="3"/>
      <c r="WON151" s="3"/>
      <c r="WOO151" s="3"/>
      <c r="WOP151" s="3"/>
      <c r="WOQ151" s="3"/>
      <c r="WOR151" s="3"/>
      <c r="WOS151" s="3"/>
      <c r="WOT151" s="3"/>
      <c r="WOU151" s="3"/>
      <c r="WOV151" s="3"/>
      <c r="WOW151" s="3"/>
      <c r="WOX151" s="3"/>
      <c r="WOY151" s="3"/>
      <c r="WOZ151" s="3"/>
      <c r="WPA151" s="3"/>
      <c r="WPB151" s="3"/>
      <c r="WPC151" s="3"/>
      <c r="WPD151" s="3"/>
      <c r="WPE151" s="3"/>
      <c r="WPF151" s="3"/>
      <c r="WPG151" s="3"/>
      <c r="WPH151" s="3"/>
      <c r="WPI151" s="3"/>
      <c r="WPJ151" s="3"/>
      <c r="WPK151" s="3"/>
      <c r="WPL151" s="3"/>
      <c r="WPM151" s="3"/>
      <c r="WPN151" s="3"/>
      <c r="WPO151" s="3"/>
      <c r="WPP151" s="3"/>
      <c r="WPQ151" s="3"/>
      <c r="WPR151" s="3"/>
      <c r="WPS151" s="3"/>
      <c r="WPT151" s="3"/>
      <c r="WPU151" s="3"/>
      <c r="WPV151" s="3"/>
      <c r="WPW151" s="3"/>
      <c r="WPX151" s="3"/>
      <c r="WPY151" s="3"/>
      <c r="WPZ151" s="3"/>
      <c r="WQA151" s="3"/>
      <c r="WQB151" s="3"/>
      <c r="WQC151" s="3"/>
      <c r="WQD151" s="3"/>
      <c r="WQE151" s="3"/>
      <c r="WQF151" s="3"/>
      <c r="WQG151" s="3"/>
      <c r="WQH151" s="3"/>
      <c r="WQI151" s="3"/>
      <c r="WQJ151" s="3"/>
      <c r="WQK151" s="3"/>
      <c r="WQL151" s="3"/>
      <c r="WQM151" s="3"/>
      <c r="WQN151" s="3"/>
      <c r="WQO151" s="3"/>
      <c r="WQP151" s="3"/>
      <c r="WQQ151" s="3"/>
      <c r="WQR151" s="3"/>
      <c r="WQS151" s="3"/>
      <c r="WQT151" s="3"/>
      <c r="WQU151" s="3"/>
      <c r="WQV151" s="3"/>
      <c r="WQW151" s="3"/>
      <c r="WQX151" s="3"/>
      <c r="WQY151" s="3"/>
      <c r="WQZ151" s="3"/>
      <c r="WRA151" s="3"/>
      <c r="WRB151" s="3"/>
      <c r="WRC151" s="3"/>
      <c r="WRD151" s="3"/>
      <c r="WRE151" s="3"/>
      <c r="WRF151" s="3"/>
      <c r="WRG151" s="4"/>
    </row>
    <row r="152" spans="1:67 15840:16023" x14ac:dyDescent="0.25">
      <c r="A152" s="150"/>
      <c r="B152" s="19" t="s">
        <v>127</v>
      </c>
      <c r="C152" s="13" t="s">
        <v>128</v>
      </c>
      <c r="D152" s="19">
        <v>250</v>
      </c>
      <c r="E152" s="25">
        <f t="shared" ref="E152:P152" si="92">BD152*250/200</f>
        <v>10</v>
      </c>
      <c r="F152" s="25">
        <f t="shared" si="92"/>
        <v>12.5</v>
      </c>
      <c r="G152" s="25">
        <f t="shared" si="92"/>
        <v>29.112500000000001</v>
      </c>
      <c r="H152" s="25">
        <f t="shared" si="92"/>
        <v>485</v>
      </c>
      <c r="I152" s="25">
        <f t="shared" si="92"/>
        <v>0</v>
      </c>
      <c r="J152" s="25">
        <f t="shared" si="92"/>
        <v>0.28749999999999998</v>
      </c>
      <c r="K152" s="25">
        <f t="shared" si="92"/>
        <v>0.3125</v>
      </c>
      <c r="L152" s="25">
        <f t="shared" si="92"/>
        <v>36.299999999999997</v>
      </c>
      <c r="M152" s="25">
        <f t="shared" si="92"/>
        <v>37.75</v>
      </c>
      <c r="N152" s="25">
        <f t="shared" si="92"/>
        <v>72.112499999999997</v>
      </c>
      <c r="O152" s="25">
        <f t="shared" si="92"/>
        <v>358.11250000000001</v>
      </c>
      <c r="P152" s="25">
        <f t="shared" si="92"/>
        <v>5.3</v>
      </c>
      <c r="BD152" s="25">
        <v>8</v>
      </c>
      <c r="BE152" s="25">
        <v>10</v>
      </c>
      <c r="BF152" s="25">
        <v>23.29</v>
      </c>
      <c r="BG152" s="25">
        <v>388</v>
      </c>
      <c r="BH152" s="25"/>
      <c r="BI152" s="25">
        <v>0.23</v>
      </c>
      <c r="BJ152" s="25">
        <v>0.25</v>
      </c>
      <c r="BK152" s="25">
        <v>29.04</v>
      </c>
      <c r="BL152" s="25">
        <v>30.2</v>
      </c>
      <c r="BM152" s="25">
        <v>57.69</v>
      </c>
      <c r="BN152" s="25">
        <v>286.49</v>
      </c>
      <c r="BO152" s="25">
        <v>4.24</v>
      </c>
    </row>
    <row r="153" spans="1:67 15840:16023" x14ac:dyDescent="0.25">
      <c r="A153" s="150"/>
      <c r="B153" s="19" t="s">
        <v>31</v>
      </c>
      <c r="C153" s="24" t="s">
        <v>32</v>
      </c>
      <c r="D153" s="19">
        <v>25</v>
      </c>
      <c r="E153" s="25">
        <f t="shared" ref="E153:P153" si="93">BD153*25/20</f>
        <v>1.7</v>
      </c>
      <c r="F153" s="25">
        <f t="shared" si="93"/>
        <v>0.3</v>
      </c>
      <c r="G153" s="25">
        <f t="shared" si="93"/>
        <v>8.4</v>
      </c>
      <c r="H153" s="25">
        <f t="shared" si="93"/>
        <v>42.699999999999996</v>
      </c>
      <c r="I153" s="25">
        <f t="shared" si="93"/>
        <v>0</v>
      </c>
      <c r="J153" s="25">
        <f t="shared" si="93"/>
        <v>3.7499999999999999E-2</v>
      </c>
      <c r="K153" s="25">
        <f t="shared" si="93"/>
        <v>2.5000000000000001E-2</v>
      </c>
      <c r="L153" s="25">
        <f t="shared" si="93"/>
        <v>0</v>
      </c>
      <c r="M153" s="25">
        <f t="shared" si="93"/>
        <v>11.262499999999999</v>
      </c>
      <c r="N153" s="25">
        <f t="shared" si="93"/>
        <v>11.762499999999999</v>
      </c>
      <c r="O153" s="25">
        <f t="shared" si="93"/>
        <v>37.674999999999997</v>
      </c>
      <c r="P153" s="25">
        <f t="shared" si="93"/>
        <v>0.9375</v>
      </c>
      <c r="Q153" s="25">
        <v>1.7</v>
      </c>
      <c r="R153" s="25">
        <v>0.3</v>
      </c>
      <c r="S153" s="25">
        <v>8.4</v>
      </c>
      <c r="T153" s="25">
        <v>42.7</v>
      </c>
      <c r="U153" s="25"/>
      <c r="V153" s="25">
        <v>0.04</v>
      </c>
      <c r="W153" s="25">
        <v>0.02</v>
      </c>
      <c r="X153" s="25"/>
      <c r="Y153" s="25">
        <v>11.26</v>
      </c>
      <c r="Z153" s="25">
        <v>11.76</v>
      </c>
      <c r="AA153" s="25">
        <v>37.68</v>
      </c>
      <c r="AB153" s="25">
        <v>0.94</v>
      </c>
      <c r="BD153" s="25">
        <v>1.36</v>
      </c>
      <c r="BE153" s="25">
        <v>0.24</v>
      </c>
      <c r="BF153" s="25">
        <v>6.72</v>
      </c>
      <c r="BG153" s="25">
        <v>34.159999999999997</v>
      </c>
      <c r="BH153" s="25"/>
      <c r="BI153" s="25">
        <v>0.03</v>
      </c>
      <c r="BJ153" s="25">
        <v>0.02</v>
      </c>
      <c r="BK153" s="25"/>
      <c r="BL153" s="25">
        <v>9.01</v>
      </c>
      <c r="BM153" s="25">
        <v>9.41</v>
      </c>
      <c r="BN153" s="25">
        <v>30.14</v>
      </c>
      <c r="BO153" s="25">
        <v>0.75</v>
      </c>
    </row>
    <row r="154" spans="1:67 15840:16023" x14ac:dyDescent="0.25">
      <c r="A154" s="150"/>
      <c r="B154" s="19" t="s">
        <v>31</v>
      </c>
      <c r="C154" s="13" t="s">
        <v>33</v>
      </c>
      <c r="D154" s="19">
        <v>55</v>
      </c>
      <c r="E154" s="25">
        <f t="shared" ref="E154:P154" si="94">BD154*55/40</f>
        <v>4.07</v>
      </c>
      <c r="F154" s="25">
        <f t="shared" si="94"/>
        <v>0.495</v>
      </c>
      <c r="G154" s="25">
        <f t="shared" si="94"/>
        <v>29.012499999999999</v>
      </c>
      <c r="H154" s="25">
        <f t="shared" si="94"/>
        <v>128.94749999999999</v>
      </c>
      <c r="I154" s="25">
        <f t="shared" si="94"/>
        <v>0</v>
      </c>
      <c r="J154" s="25">
        <f t="shared" si="94"/>
        <v>0</v>
      </c>
      <c r="K154" s="25">
        <f t="shared" si="94"/>
        <v>2.7500000000000004E-2</v>
      </c>
      <c r="L154" s="25">
        <f t="shared" si="94"/>
        <v>0</v>
      </c>
      <c r="M154" s="25">
        <f t="shared" si="94"/>
        <v>11</v>
      </c>
      <c r="N154" s="25">
        <f t="shared" si="94"/>
        <v>7.7</v>
      </c>
      <c r="O154" s="25">
        <f t="shared" si="94"/>
        <v>35.75</v>
      </c>
      <c r="P154" s="25">
        <f t="shared" si="94"/>
        <v>0.60499999999999998</v>
      </c>
      <c r="Q154" s="25">
        <v>3.03</v>
      </c>
      <c r="R154" s="25">
        <v>0.36</v>
      </c>
      <c r="S154" s="25">
        <v>19.64</v>
      </c>
      <c r="T154" s="25">
        <v>93.77</v>
      </c>
      <c r="U154" s="25"/>
      <c r="V154" s="25"/>
      <c r="W154" s="25">
        <v>1.2999999999999999E-2</v>
      </c>
      <c r="X154" s="25"/>
      <c r="Y154" s="25">
        <v>8</v>
      </c>
      <c r="Z154" s="25">
        <v>5.6</v>
      </c>
      <c r="AA154" s="25">
        <v>26</v>
      </c>
      <c r="AB154" s="25">
        <v>0.44</v>
      </c>
      <c r="AC154" s="25">
        <v>3</v>
      </c>
      <c r="AD154" s="25">
        <f t="shared" ref="AD154:AN154" si="95">AP154*40/40</f>
        <v>0</v>
      </c>
      <c r="AE154" s="25">
        <f t="shared" si="95"/>
        <v>0</v>
      </c>
      <c r="AF154" s="25">
        <f t="shared" si="95"/>
        <v>0</v>
      </c>
      <c r="AG154" s="25">
        <f t="shared" si="95"/>
        <v>0</v>
      </c>
      <c r="AH154" s="25">
        <f t="shared" si="95"/>
        <v>0</v>
      </c>
      <c r="AI154" s="25">
        <f t="shared" si="95"/>
        <v>0</v>
      </c>
      <c r="AJ154" s="25">
        <f t="shared" si="95"/>
        <v>0</v>
      </c>
      <c r="AK154" s="25">
        <f t="shared" si="95"/>
        <v>0</v>
      </c>
      <c r="AL154" s="25">
        <f t="shared" si="95"/>
        <v>0</v>
      </c>
      <c r="AM154" s="25">
        <f t="shared" si="95"/>
        <v>0</v>
      </c>
      <c r="AN154" s="25">
        <f t="shared" si="95"/>
        <v>0</v>
      </c>
      <c r="BD154" s="25">
        <v>2.96</v>
      </c>
      <c r="BE154" s="25">
        <v>0.36</v>
      </c>
      <c r="BF154" s="25">
        <v>21.1</v>
      </c>
      <c r="BG154" s="25">
        <v>93.78</v>
      </c>
      <c r="BH154" s="25"/>
      <c r="BI154" s="25"/>
      <c r="BJ154" s="25">
        <v>0.02</v>
      </c>
      <c r="BK154" s="25"/>
      <c r="BL154" s="25">
        <v>8</v>
      </c>
      <c r="BM154" s="25">
        <v>5.6</v>
      </c>
      <c r="BN154" s="25">
        <v>26</v>
      </c>
      <c r="BO154" s="25">
        <v>0.44</v>
      </c>
      <c r="WOD154" s="2"/>
      <c r="WOE154" s="2"/>
      <c r="WOF154" s="2"/>
      <c r="WOG154" s="2"/>
      <c r="WOH154" s="2"/>
      <c r="WOI154" s="2"/>
      <c r="WOJ154" s="2"/>
      <c r="WOK154" s="2"/>
      <c r="WOL154" s="2"/>
      <c r="WOM154" s="2"/>
      <c r="WON154" s="2"/>
      <c r="WOO154" s="2"/>
      <c r="WOP154" s="2"/>
      <c r="WOQ154" s="2"/>
      <c r="WOR154" s="2"/>
      <c r="WOS154" s="2"/>
      <c r="WOT154" s="2"/>
      <c r="WOU154" s="2"/>
      <c r="WOV154" s="2"/>
      <c r="WOW154" s="2"/>
      <c r="WOX154" s="2"/>
      <c r="WOY154" s="2"/>
      <c r="WOZ154" s="2"/>
      <c r="WPA154" s="2"/>
      <c r="WPB154" s="2"/>
      <c r="WPC154" s="2"/>
      <c r="WPD154" s="2"/>
      <c r="WPE154" s="2"/>
      <c r="WPF154" s="2"/>
      <c r="WPG154" s="2"/>
      <c r="WPH154" s="2"/>
      <c r="WPI154" s="2"/>
      <c r="WPJ154" s="2"/>
      <c r="WPK154" s="2"/>
      <c r="WPL154" s="2"/>
      <c r="WPM154" s="2"/>
      <c r="WPN154" s="2"/>
      <c r="WPO154" s="2"/>
      <c r="WPP154" s="2"/>
      <c r="WPQ154" s="2"/>
      <c r="WPR154" s="2"/>
      <c r="WPS154" s="2"/>
      <c r="WPT154" s="2"/>
      <c r="WPU154" s="2"/>
      <c r="WPV154" s="2"/>
      <c r="WPW154" s="2"/>
      <c r="WPX154" s="2"/>
      <c r="WPY154" s="2"/>
      <c r="WPZ154" s="2"/>
      <c r="WQA154" s="2"/>
      <c r="WQB154" s="2"/>
      <c r="WQC154" s="2"/>
      <c r="WQD154" s="2"/>
      <c r="WQE154" s="2"/>
      <c r="WQF154" s="2"/>
      <c r="WQG154" s="2"/>
      <c r="WQH154" s="2"/>
      <c r="WQI154" s="2"/>
      <c r="WQJ154" s="2"/>
      <c r="WQK154" s="2"/>
      <c r="WQL154" s="2"/>
      <c r="WQM154" s="2"/>
      <c r="WQN154" s="2"/>
      <c r="WQO154" s="2"/>
      <c r="WQP154" s="2"/>
      <c r="WQQ154" s="2"/>
      <c r="WQR154" s="2"/>
      <c r="WQS154" s="2"/>
      <c r="WQT154" s="2"/>
      <c r="WQU154" s="2"/>
      <c r="WQV154" s="2"/>
      <c r="WQW154" s="2"/>
      <c r="WQX154" s="2"/>
      <c r="WQY154" s="2"/>
      <c r="WQZ154" s="2"/>
      <c r="WRA154" s="2"/>
      <c r="WRB154" s="2"/>
      <c r="WRC154" s="2"/>
      <c r="WRD154" s="2"/>
      <c r="WRE154" s="2"/>
      <c r="WRF154" s="2"/>
    </row>
    <row r="155" spans="1:67 15840:16023" s="2" customFormat="1" x14ac:dyDescent="0.25">
      <c r="A155" s="150"/>
      <c r="B155" s="19" t="s">
        <v>93</v>
      </c>
      <c r="C155" s="64" t="s">
        <v>94</v>
      </c>
      <c r="D155" s="19">
        <v>200</v>
      </c>
      <c r="E155" s="25">
        <f t="shared" ref="E155:P155" si="96">BD155*200/100</f>
        <v>0.16</v>
      </c>
      <c r="F155" s="25">
        <f t="shared" si="96"/>
        <v>0.16</v>
      </c>
      <c r="G155" s="25">
        <f t="shared" si="96"/>
        <v>27.88</v>
      </c>
      <c r="H155" s="25">
        <f t="shared" si="96"/>
        <v>114</v>
      </c>
      <c r="I155" s="25">
        <f t="shared" si="96"/>
        <v>0</v>
      </c>
      <c r="J155" s="25">
        <f t="shared" si="96"/>
        <v>2E-3</v>
      </c>
      <c r="K155" s="25">
        <f t="shared" si="96"/>
        <v>0.02</v>
      </c>
      <c r="L155" s="25">
        <f t="shared" si="96"/>
        <v>0.9</v>
      </c>
      <c r="M155" s="25">
        <f t="shared" si="96"/>
        <v>14.18</v>
      </c>
      <c r="N155" s="25">
        <f t="shared" si="96"/>
        <v>5.14</v>
      </c>
      <c r="O155" s="25">
        <f t="shared" si="96"/>
        <v>4.4000000000000004</v>
      </c>
      <c r="P155" s="25">
        <f t="shared" si="96"/>
        <v>0.94</v>
      </c>
      <c r="AC155" s="25">
        <v>0.5</v>
      </c>
      <c r="AD155" s="25">
        <v>0</v>
      </c>
      <c r="AE155" s="25">
        <v>19.8</v>
      </c>
      <c r="AF155" s="25">
        <v>81</v>
      </c>
      <c r="AG155" s="25">
        <v>15</v>
      </c>
      <c r="AH155" s="25">
        <v>0</v>
      </c>
      <c r="AI155" s="25">
        <v>0</v>
      </c>
      <c r="AJ155" s="25">
        <v>0.02</v>
      </c>
      <c r="AK155" s="25">
        <v>50</v>
      </c>
      <c r="AL155" s="25">
        <v>2.1</v>
      </c>
      <c r="AM155" s="25">
        <v>4.3</v>
      </c>
      <c r="AN155" s="25">
        <v>0.09</v>
      </c>
      <c r="AQ155" s="65">
        <v>0.6</v>
      </c>
      <c r="AR155" s="65">
        <v>0.08</v>
      </c>
      <c r="AS155" s="65">
        <v>28.81</v>
      </c>
      <c r="AT155" s="65">
        <v>119.52</v>
      </c>
      <c r="AU155" s="66"/>
      <c r="AV155" s="67">
        <v>1.4E-2</v>
      </c>
      <c r="AW155" s="67">
        <v>0.02</v>
      </c>
      <c r="AX155" s="67">
        <v>0.65</v>
      </c>
      <c r="AY155" s="65">
        <v>29.23</v>
      </c>
      <c r="AZ155" s="65">
        <v>15.71</v>
      </c>
      <c r="BA155" s="65">
        <v>21.1</v>
      </c>
      <c r="BB155" s="65">
        <v>0.63</v>
      </c>
      <c r="BD155" s="25">
        <v>0.08</v>
      </c>
      <c r="BE155" s="25">
        <v>0.08</v>
      </c>
      <c r="BF155" s="25">
        <v>13.94</v>
      </c>
      <c r="BG155" s="25">
        <v>57</v>
      </c>
      <c r="BH155" s="25"/>
      <c r="BI155" s="25">
        <v>1E-3</v>
      </c>
      <c r="BJ155" s="25">
        <v>0.01</v>
      </c>
      <c r="BK155" s="68">
        <v>0.45</v>
      </c>
      <c r="BL155" s="25">
        <v>7.09</v>
      </c>
      <c r="BM155" s="25">
        <v>2.57</v>
      </c>
      <c r="BN155" s="25">
        <v>2.2000000000000002</v>
      </c>
      <c r="BO155" s="25">
        <v>0.47</v>
      </c>
      <c r="WNL155" s="3"/>
      <c r="WNM155" s="3"/>
      <c r="WNN155" s="3"/>
      <c r="WNO155" s="3"/>
      <c r="WNP155" s="3"/>
      <c r="WNQ155" s="3"/>
      <c r="WNR155" s="3"/>
      <c r="WNS155" s="3"/>
      <c r="WNT155" s="3"/>
      <c r="WNU155" s="3"/>
      <c r="WNV155" s="3"/>
      <c r="WNW155" s="3"/>
      <c r="WNX155" s="3"/>
      <c r="WNY155" s="3"/>
      <c r="WNZ155" s="3"/>
      <c r="WOA155" s="3"/>
      <c r="WOB155" s="3"/>
      <c r="WOC155" s="3"/>
      <c r="WOD155" s="3"/>
      <c r="WOE155" s="3"/>
      <c r="WOF155" s="3"/>
      <c r="WOG155" s="3"/>
      <c r="WOH155" s="3"/>
      <c r="WOI155" s="3"/>
      <c r="WOJ155" s="3"/>
      <c r="WOK155" s="3"/>
      <c r="WOL155" s="3"/>
      <c r="WOM155" s="3"/>
      <c r="WON155" s="3"/>
      <c r="WOO155" s="3"/>
      <c r="WOP155" s="3"/>
      <c r="WOQ155" s="3"/>
      <c r="WOR155" s="3"/>
      <c r="WOS155" s="3"/>
      <c r="WOT155" s="3"/>
      <c r="WOU155" s="3"/>
      <c r="WOV155" s="3"/>
      <c r="WOW155" s="3"/>
      <c r="WOX155" s="3"/>
      <c r="WOY155" s="3"/>
      <c r="WOZ155" s="3"/>
      <c r="WPA155" s="3"/>
      <c r="WPB155" s="3"/>
      <c r="WPC155" s="3"/>
      <c r="WPD155" s="3"/>
      <c r="WPE155" s="3"/>
      <c r="WPF155" s="3"/>
      <c r="WPG155" s="3"/>
      <c r="WPH155" s="3"/>
      <c r="WPI155" s="3"/>
      <c r="WPJ155" s="3"/>
      <c r="WPK155" s="3"/>
      <c r="WPL155" s="3"/>
      <c r="WPM155" s="3"/>
      <c r="WPN155" s="3"/>
      <c r="WPO155" s="3"/>
      <c r="WPP155" s="3"/>
      <c r="WPQ155" s="3"/>
      <c r="WPR155" s="3"/>
      <c r="WPS155" s="3"/>
      <c r="WPT155" s="3"/>
      <c r="WPU155" s="3"/>
      <c r="WPV155" s="3"/>
      <c r="WPW155" s="3"/>
      <c r="WPX155" s="3"/>
      <c r="WPY155" s="3"/>
      <c r="WPZ155" s="3"/>
      <c r="WQA155" s="3"/>
      <c r="WQB155" s="3"/>
      <c r="WQC155" s="3"/>
      <c r="WQD155" s="3"/>
      <c r="WQE155" s="3"/>
      <c r="WQF155" s="3"/>
      <c r="WQG155" s="3"/>
      <c r="WQH155" s="3"/>
      <c r="WQI155" s="3"/>
      <c r="WQJ155" s="3"/>
      <c r="WQK155" s="3"/>
      <c r="WQL155" s="3"/>
      <c r="WQM155" s="3"/>
      <c r="WQN155" s="3"/>
      <c r="WQO155" s="3"/>
      <c r="WQP155" s="3"/>
      <c r="WQQ155" s="3"/>
      <c r="WQR155" s="3"/>
      <c r="WQS155" s="3"/>
      <c r="WQT155" s="3"/>
      <c r="WQU155" s="3"/>
      <c r="WQV155" s="3"/>
      <c r="WQW155" s="3"/>
      <c r="WQX155" s="3"/>
      <c r="WQY155" s="3"/>
      <c r="WQZ155" s="3"/>
      <c r="WRA155" s="3"/>
      <c r="WRB155" s="3"/>
      <c r="WRC155" s="3"/>
      <c r="WRD155" s="3"/>
      <c r="WRE155" s="3"/>
      <c r="WRF155" s="3"/>
      <c r="WRG155" s="4"/>
    </row>
    <row r="156" spans="1:67 15840:16023" ht="25.35" customHeight="1" x14ac:dyDescent="0.25">
      <c r="A156" s="73"/>
      <c r="B156" s="12" t="s">
        <v>31</v>
      </c>
      <c r="C156" s="27" t="s">
        <v>129</v>
      </c>
      <c r="D156" s="19">
        <v>200</v>
      </c>
      <c r="E156" s="25">
        <v>5.4</v>
      </c>
      <c r="F156" s="25">
        <v>5</v>
      </c>
      <c r="G156" s="25">
        <v>21.6</v>
      </c>
      <c r="H156" s="25">
        <v>153</v>
      </c>
      <c r="I156" s="25">
        <v>40</v>
      </c>
      <c r="J156" s="25">
        <v>0.08</v>
      </c>
      <c r="K156" s="25">
        <v>0.34</v>
      </c>
      <c r="L156" s="25">
        <v>1.4</v>
      </c>
      <c r="M156" s="25">
        <v>240</v>
      </c>
      <c r="N156" s="25">
        <v>28</v>
      </c>
      <c r="O156" s="25">
        <v>180</v>
      </c>
      <c r="P156" s="25">
        <v>0.2</v>
      </c>
    </row>
    <row r="157" spans="1:67 15840:16023" s="2" customFormat="1" ht="18.75" customHeight="1" x14ac:dyDescent="0.25">
      <c r="A157" s="63"/>
      <c r="B157" s="12"/>
      <c r="C157" s="28" t="s">
        <v>120</v>
      </c>
      <c r="D157" s="19">
        <f>SUM(D150:D156)</f>
        <v>1080</v>
      </c>
      <c r="E157" s="25"/>
      <c r="F157" s="25"/>
      <c r="G157" s="25"/>
      <c r="H157" s="25"/>
      <c r="I157" s="25"/>
      <c r="J157" s="19"/>
      <c r="K157" s="19"/>
      <c r="L157" s="25"/>
      <c r="M157" s="25"/>
      <c r="N157" s="25"/>
      <c r="O157" s="25"/>
      <c r="P157" s="25"/>
      <c r="WNL157" s="3"/>
      <c r="WNM157" s="3"/>
      <c r="WNN157" s="3"/>
      <c r="WNO157" s="3"/>
      <c r="WNP157" s="3"/>
      <c r="WNQ157" s="3"/>
      <c r="WNR157" s="3"/>
      <c r="WNS157" s="3"/>
      <c r="WNT157" s="3"/>
      <c r="WNU157" s="3"/>
      <c r="WNV157" s="3"/>
      <c r="WNW157" s="3"/>
      <c r="WNX157" s="3"/>
      <c r="WNY157" s="3"/>
      <c r="WNZ157" s="3"/>
      <c r="WOA157" s="3"/>
      <c r="WOB157" s="3"/>
      <c r="WOC157" s="3"/>
      <c r="WOD157" s="3"/>
      <c r="WOE157" s="3"/>
      <c r="WOF157" s="3"/>
      <c r="WOG157" s="3"/>
      <c r="WOH157" s="3"/>
      <c r="WOI157" s="3"/>
      <c r="WOJ157" s="3"/>
      <c r="WOK157" s="3"/>
      <c r="WOL157" s="3"/>
      <c r="WOM157" s="3"/>
      <c r="WON157" s="3"/>
      <c r="WOO157" s="3"/>
      <c r="WOP157" s="3"/>
      <c r="WOQ157" s="3"/>
      <c r="WOR157" s="3"/>
      <c r="WOS157" s="3"/>
      <c r="WOT157" s="3"/>
      <c r="WOU157" s="3"/>
      <c r="WOV157" s="3"/>
      <c r="WOW157" s="3"/>
      <c r="WOX157" s="3"/>
      <c r="WOY157" s="3"/>
      <c r="WOZ157" s="3"/>
      <c r="WPA157" s="3"/>
      <c r="WPB157" s="3"/>
      <c r="WPC157" s="3"/>
      <c r="WPD157" s="3"/>
      <c r="WPE157" s="3"/>
      <c r="WPF157" s="3"/>
      <c r="WPG157" s="3"/>
      <c r="WPH157" s="3"/>
      <c r="WPI157" s="3"/>
      <c r="WPJ157" s="3"/>
      <c r="WPK157" s="3"/>
      <c r="WPL157" s="3"/>
      <c r="WPM157" s="3"/>
      <c r="WPN157" s="3"/>
      <c r="WPO157" s="3"/>
      <c r="WPP157" s="3"/>
      <c r="WPQ157" s="3"/>
      <c r="WPR157" s="3"/>
      <c r="WPS157" s="3"/>
      <c r="WPT157" s="3"/>
      <c r="WPU157" s="3"/>
      <c r="WPV157" s="3"/>
      <c r="WPW157" s="3"/>
      <c r="WPX157" s="3"/>
      <c r="WPY157" s="3"/>
      <c r="WPZ157" s="3"/>
      <c r="WQA157" s="3"/>
      <c r="WQB157" s="3"/>
      <c r="WQC157" s="3"/>
      <c r="WQD157" s="3"/>
      <c r="WQE157" s="3"/>
      <c r="WQF157" s="3"/>
      <c r="WQG157" s="3"/>
      <c r="WQH157" s="3"/>
      <c r="WQI157" s="3"/>
      <c r="WQJ157" s="3"/>
      <c r="WQK157" s="3"/>
      <c r="WQL157" s="3"/>
      <c r="WQM157" s="3"/>
      <c r="WQN157" s="3"/>
      <c r="WQO157" s="3"/>
      <c r="WQP157" s="3"/>
      <c r="WQQ157" s="3"/>
      <c r="WQR157" s="3"/>
      <c r="WQS157" s="3"/>
      <c r="WQT157" s="3"/>
      <c r="WQU157" s="3"/>
      <c r="WQV157" s="3"/>
      <c r="WQW157" s="3"/>
      <c r="WQX157" s="3"/>
      <c r="WQY157" s="3"/>
      <c r="WQZ157" s="3"/>
      <c r="WRA157" s="3"/>
      <c r="WRB157" s="3"/>
      <c r="WRC157" s="3"/>
      <c r="WRD157" s="3"/>
      <c r="WRE157" s="3"/>
      <c r="WRF157" s="3"/>
      <c r="WRG157" s="4"/>
    </row>
    <row r="158" spans="1:67 15840:16023" x14ac:dyDescent="0.25">
      <c r="A158" s="141" t="s">
        <v>130</v>
      </c>
      <c r="B158" s="141"/>
      <c r="C158" s="141"/>
      <c r="D158" s="141"/>
      <c r="E158" s="30">
        <f t="shared" ref="E158:P158" si="97">SUM(E150:E157)</f>
        <v>24.555</v>
      </c>
      <c r="F158" s="30">
        <f t="shared" si="97"/>
        <v>28.275000000000002</v>
      </c>
      <c r="G158" s="30">
        <f t="shared" si="97"/>
        <v>135.70499999999998</v>
      </c>
      <c r="H158" s="30">
        <f t="shared" si="97"/>
        <v>1106.1475</v>
      </c>
      <c r="I158" s="30">
        <f t="shared" si="97"/>
        <v>40.020000000000003</v>
      </c>
      <c r="J158" s="30">
        <f t="shared" si="97"/>
        <v>0.52699999999999991</v>
      </c>
      <c r="K158" s="30">
        <f t="shared" si="97"/>
        <v>0.83500000000000008</v>
      </c>
      <c r="L158" s="30">
        <f t="shared" si="97"/>
        <v>54.224999999999994</v>
      </c>
      <c r="M158" s="30">
        <f t="shared" si="97"/>
        <v>383.34250000000003</v>
      </c>
      <c r="N158" s="30">
        <f t="shared" si="97"/>
        <v>163.89</v>
      </c>
      <c r="O158" s="30">
        <f t="shared" si="97"/>
        <v>710.16250000000002</v>
      </c>
      <c r="P158" s="30">
        <f t="shared" si="97"/>
        <v>9.6074999999999982</v>
      </c>
    </row>
    <row r="161" spans="1:67 15942:16023" ht="12.75" customHeight="1" x14ac:dyDescent="0.25">
      <c r="A161" s="134" t="s">
        <v>0</v>
      </c>
      <c r="B161" s="134" t="s">
        <v>1</v>
      </c>
      <c r="C161" s="154" t="s">
        <v>2</v>
      </c>
      <c r="D161" s="134" t="s">
        <v>3</v>
      </c>
      <c r="E161" s="133" t="s">
        <v>4</v>
      </c>
      <c r="F161" s="133"/>
      <c r="G161" s="133"/>
      <c r="H161" s="134" t="s">
        <v>5</v>
      </c>
      <c r="I161" s="152" t="s">
        <v>6</v>
      </c>
      <c r="J161" s="152"/>
      <c r="K161" s="152"/>
      <c r="L161" s="152"/>
      <c r="M161" s="152" t="s">
        <v>7</v>
      </c>
      <c r="N161" s="152"/>
      <c r="O161" s="152"/>
      <c r="P161" s="152"/>
    </row>
    <row r="162" spans="1:67 15942:16023" x14ac:dyDescent="0.25">
      <c r="A162" s="134"/>
      <c r="B162" s="134"/>
      <c r="C162" s="154"/>
      <c r="D162" s="134"/>
      <c r="E162" s="133"/>
      <c r="F162" s="133"/>
      <c r="G162" s="133"/>
      <c r="H162" s="134"/>
      <c r="I162" s="152"/>
      <c r="J162" s="152"/>
      <c r="K162" s="152"/>
      <c r="L162" s="152"/>
      <c r="M162" s="152"/>
      <c r="N162" s="152"/>
      <c r="O162" s="152"/>
      <c r="P162" s="152"/>
    </row>
    <row r="163" spans="1:67 15942:16023" ht="56.65" customHeight="1" x14ac:dyDescent="0.25">
      <c r="A163" s="134"/>
      <c r="B163" s="134"/>
      <c r="C163" s="154"/>
      <c r="D163" s="134"/>
      <c r="E163" s="46" t="s">
        <v>8</v>
      </c>
      <c r="F163" s="46" t="s">
        <v>9</v>
      </c>
      <c r="G163" s="46" t="s">
        <v>10</v>
      </c>
      <c r="H163" s="134"/>
      <c r="I163" s="10" t="s">
        <v>11</v>
      </c>
      <c r="J163" s="10" t="s">
        <v>12</v>
      </c>
      <c r="K163" s="10" t="s">
        <v>13</v>
      </c>
      <c r="L163" s="10" t="s">
        <v>14</v>
      </c>
      <c r="M163" s="6" t="s">
        <v>15</v>
      </c>
      <c r="N163" s="6" t="s">
        <v>16</v>
      </c>
      <c r="O163" s="6" t="s">
        <v>17</v>
      </c>
      <c r="P163" s="6" t="s">
        <v>18</v>
      </c>
    </row>
    <row r="164" spans="1:67 15942:16023" ht="18.75" x14ac:dyDescent="0.25">
      <c r="A164" s="155" t="s">
        <v>131</v>
      </c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</row>
    <row r="165" spans="1:67 15942:16023" ht="15" customHeight="1" x14ac:dyDescent="0.25">
      <c r="A165" s="147" t="s">
        <v>20</v>
      </c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</row>
    <row r="166" spans="1:67 15942:16023" s="3" customFormat="1" x14ac:dyDescent="0.25">
      <c r="A166" s="147"/>
      <c r="B166" s="19" t="s">
        <v>83</v>
      </c>
      <c r="C166" s="20" t="s">
        <v>84</v>
      </c>
      <c r="D166" s="18">
        <v>100</v>
      </c>
      <c r="E166" s="60">
        <f t="shared" ref="E166:P166" si="98">BD166*100/50</f>
        <v>1.1000000000000001</v>
      </c>
      <c r="F166" s="60">
        <f t="shared" si="98"/>
        <v>0.2</v>
      </c>
      <c r="G166" s="60">
        <f t="shared" si="98"/>
        <v>3.8</v>
      </c>
      <c r="H166" s="60">
        <f t="shared" si="98"/>
        <v>22</v>
      </c>
      <c r="I166" s="60">
        <f t="shared" si="98"/>
        <v>0</v>
      </c>
      <c r="J166" s="60">
        <f t="shared" si="98"/>
        <v>0.06</v>
      </c>
      <c r="K166" s="60">
        <f t="shared" si="98"/>
        <v>0.04</v>
      </c>
      <c r="L166" s="60">
        <f t="shared" si="98"/>
        <v>17.5</v>
      </c>
      <c r="M166" s="60">
        <f t="shared" si="98"/>
        <v>14</v>
      </c>
      <c r="N166" s="60">
        <f t="shared" si="98"/>
        <v>20</v>
      </c>
      <c r="O166" s="60">
        <f t="shared" si="98"/>
        <v>26</v>
      </c>
      <c r="P166" s="60">
        <f t="shared" si="98"/>
        <v>0.9</v>
      </c>
      <c r="Q166" s="21">
        <v>0.08</v>
      </c>
      <c r="R166" s="22">
        <v>7.25</v>
      </c>
      <c r="S166" s="21">
        <v>0.13</v>
      </c>
      <c r="T166" s="22">
        <v>66</v>
      </c>
      <c r="U166" s="23">
        <v>40</v>
      </c>
      <c r="V166" s="21"/>
      <c r="W166" s="21">
        <v>0.01</v>
      </c>
      <c r="X166" s="23"/>
      <c r="Y166" s="23">
        <v>2.4</v>
      </c>
      <c r="Z166" s="23">
        <v>3</v>
      </c>
      <c r="AA166" s="23"/>
      <c r="AB166" s="23">
        <v>0.02</v>
      </c>
      <c r="BD166" s="60">
        <v>0.55000000000000004</v>
      </c>
      <c r="BE166" s="60">
        <v>0.1</v>
      </c>
      <c r="BF166" s="60">
        <v>1.9</v>
      </c>
      <c r="BG166" s="60">
        <v>11</v>
      </c>
      <c r="BH166" s="60"/>
      <c r="BI166" s="60">
        <v>0.03</v>
      </c>
      <c r="BJ166" s="60">
        <v>0.02</v>
      </c>
      <c r="BK166" s="60">
        <v>8.75</v>
      </c>
      <c r="BL166" s="60">
        <v>7</v>
      </c>
      <c r="BM166" s="60">
        <v>10</v>
      </c>
      <c r="BN166" s="60">
        <v>13</v>
      </c>
      <c r="BO166" s="60">
        <v>0.45</v>
      </c>
      <c r="WRG166" s="4"/>
    </row>
    <row r="167" spans="1:67 15942:16023" x14ac:dyDescent="0.25">
      <c r="A167" s="147"/>
      <c r="B167" s="16" t="s">
        <v>132</v>
      </c>
      <c r="C167" s="37" t="s">
        <v>133</v>
      </c>
      <c r="D167" s="18">
        <v>100</v>
      </c>
      <c r="E167" s="38">
        <f t="shared" ref="E167:P167" si="99">BD167*100/100</f>
        <v>14.06</v>
      </c>
      <c r="F167" s="38">
        <f t="shared" si="99"/>
        <v>8.34</v>
      </c>
      <c r="G167" s="38">
        <f t="shared" si="99"/>
        <v>7.57</v>
      </c>
      <c r="H167" s="38">
        <f t="shared" si="99"/>
        <v>162</v>
      </c>
      <c r="I167" s="38">
        <f t="shared" si="99"/>
        <v>6085.4</v>
      </c>
      <c r="J167" s="38">
        <f t="shared" si="99"/>
        <v>0.23</v>
      </c>
      <c r="K167" s="38">
        <f t="shared" si="99"/>
        <v>1.63</v>
      </c>
      <c r="L167" s="38">
        <f t="shared" si="99"/>
        <v>25.46</v>
      </c>
      <c r="M167" s="38">
        <f t="shared" si="99"/>
        <v>23.56</v>
      </c>
      <c r="N167" s="38">
        <f t="shared" si="99"/>
        <v>16.7</v>
      </c>
      <c r="O167" s="38">
        <f t="shared" si="99"/>
        <v>248.7</v>
      </c>
      <c r="P167" s="38">
        <f t="shared" si="99"/>
        <v>5.26</v>
      </c>
      <c r="Q167" s="39">
        <v>7.46</v>
      </c>
      <c r="R167" s="39">
        <v>8.2899999999999991</v>
      </c>
      <c r="S167" s="39">
        <v>9.44</v>
      </c>
      <c r="T167" s="39">
        <v>142</v>
      </c>
      <c r="U167" s="39">
        <v>33</v>
      </c>
      <c r="V167" s="40">
        <v>0.05</v>
      </c>
      <c r="W167" s="40">
        <v>7.0000000000000007E-2</v>
      </c>
      <c r="X167" s="39">
        <v>0.41</v>
      </c>
      <c r="Y167" s="39">
        <v>23.65</v>
      </c>
      <c r="Z167" s="39">
        <v>16.5</v>
      </c>
      <c r="AA167" s="39">
        <v>83.14</v>
      </c>
      <c r="AB167" s="39">
        <v>0.68</v>
      </c>
      <c r="BD167" s="38">
        <v>14.06</v>
      </c>
      <c r="BE167" s="38">
        <v>8.34</v>
      </c>
      <c r="BF167" s="38">
        <v>7.57</v>
      </c>
      <c r="BG167" s="38">
        <v>162</v>
      </c>
      <c r="BH167" s="38">
        <v>6085.4</v>
      </c>
      <c r="BI167" s="38">
        <v>0.23</v>
      </c>
      <c r="BJ167" s="38">
        <v>1.63</v>
      </c>
      <c r="BK167" s="38">
        <v>25.46</v>
      </c>
      <c r="BL167" s="38">
        <v>23.56</v>
      </c>
      <c r="BM167" s="38">
        <v>16.7</v>
      </c>
      <c r="BN167" s="38">
        <v>248.7</v>
      </c>
      <c r="BO167" s="38">
        <v>5.26</v>
      </c>
    </row>
    <row r="168" spans="1:67 15942:16023" x14ac:dyDescent="0.25">
      <c r="A168" s="147"/>
      <c r="B168" s="19" t="s">
        <v>89</v>
      </c>
      <c r="C168" s="13" t="s">
        <v>90</v>
      </c>
      <c r="D168" s="19">
        <v>180</v>
      </c>
      <c r="E168" s="25">
        <f t="shared" ref="E168:P168" si="100">BD168*180/100</f>
        <v>3.6719999999999997</v>
      </c>
      <c r="F168" s="25">
        <f t="shared" si="100"/>
        <v>5.76</v>
      </c>
      <c r="G168" s="25">
        <f t="shared" si="100"/>
        <v>24.534000000000002</v>
      </c>
      <c r="H168" s="25">
        <f t="shared" si="100"/>
        <v>163.80000000000001</v>
      </c>
      <c r="I168" s="25">
        <f t="shared" si="100"/>
        <v>0</v>
      </c>
      <c r="J168" s="25">
        <f t="shared" si="100"/>
        <v>0.16200000000000001</v>
      </c>
      <c r="K168" s="25">
        <f t="shared" si="100"/>
        <v>0.126</v>
      </c>
      <c r="L168" s="25">
        <f t="shared" si="100"/>
        <v>21.797999999999998</v>
      </c>
      <c r="M168" s="25">
        <f t="shared" si="100"/>
        <v>44.37</v>
      </c>
      <c r="N168" s="25">
        <f t="shared" si="100"/>
        <v>33.299999999999997</v>
      </c>
      <c r="O168" s="25">
        <f t="shared" si="100"/>
        <v>103.914</v>
      </c>
      <c r="P168" s="25">
        <f t="shared" si="100"/>
        <v>1.2060000000000002</v>
      </c>
      <c r="AC168" s="25">
        <v>3.2</v>
      </c>
      <c r="AD168" s="25">
        <v>5.2</v>
      </c>
      <c r="AE168" s="25">
        <v>19.8</v>
      </c>
      <c r="AF168" s="25">
        <v>139.4</v>
      </c>
      <c r="AG168" s="25">
        <v>23.8</v>
      </c>
      <c r="AH168" s="25">
        <v>0.12</v>
      </c>
      <c r="AI168" s="25">
        <v>0.11</v>
      </c>
      <c r="AJ168" s="25">
        <v>10.199999999999999</v>
      </c>
      <c r="AK168" s="25">
        <v>39</v>
      </c>
      <c r="AL168" s="25">
        <v>28</v>
      </c>
      <c r="AM168" s="25">
        <v>84</v>
      </c>
      <c r="AN168" s="25">
        <v>1.03</v>
      </c>
      <c r="BD168" s="25">
        <v>2.04</v>
      </c>
      <c r="BE168" s="25">
        <v>3.2</v>
      </c>
      <c r="BF168" s="25">
        <v>13.63</v>
      </c>
      <c r="BG168" s="25">
        <v>91</v>
      </c>
      <c r="BH168" s="25"/>
      <c r="BI168" s="25">
        <v>0.09</v>
      </c>
      <c r="BJ168" s="25">
        <v>7.0000000000000007E-2</v>
      </c>
      <c r="BK168" s="25">
        <v>12.11</v>
      </c>
      <c r="BL168" s="25">
        <v>24.65</v>
      </c>
      <c r="BM168" s="25">
        <v>18.5</v>
      </c>
      <c r="BN168" s="25">
        <v>57.73</v>
      </c>
      <c r="BO168" s="25">
        <v>0.67</v>
      </c>
    </row>
    <row r="169" spans="1:67 15942:16023" x14ac:dyDescent="0.25">
      <c r="A169" s="147"/>
      <c r="B169" s="19" t="s">
        <v>31</v>
      </c>
      <c r="C169" s="24" t="s">
        <v>32</v>
      </c>
      <c r="D169" s="19">
        <v>25</v>
      </c>
      <c r="E169" s="25">
        <f t="shared" ref="E169:P169" si="101">BD169*25/20</f>
        <v>1.7</v>
      </c>
      <c r="F169" s="25">
        <f t="shared" si="101"/>
        <v>0.3</v>
      </c>
      <c r="G169" s="25">
        <f t="shared" si="101"/>
        <v>8.4</v>
      </c>
      <c r="H169" s="25">
        <f t="shared" si="101"/>
        <v>42.699999999999996</v>
      </c>
      <c r="I169" s="25">
        <f t="shared" si="101"/>
        <v>0</v>
      </c>
      <c r="J169" s="25">
        <f t="shared" si="101"/>
        <v>3.7499999999999999E-2</v>
      </c>
      <c r="K169" s="25">
        <f t="shared" si="101"/>
        <v>2.5000000000000001E-2</v>
      </c>
      <c r="L169" s="25">
        <f t="shared" si="101"/>
        <v>0</v>
      </c>
      <c r="M169" s="25">
        <f t="shared" si="101"/>
        <v>11.262499999999999</v>
      </c>
      <c r="N169" s="25">
        <f t="shared" si="101"/>
        <v>11.762499999999999</v>
      </c>
      <c r="O169" s="25">
        <f t="shared" si="101"/>
        <v>37.674999999999997</v>
      </c>
      <c r="P169" s="25">
        <f t="shared" si="101"/>
        <v>0.9375</v>
      </c>
      <c r="Q169" s="25">
        <v>1.7</v>
      </c>
      <c r="R169" s="25">
        <v>0.3</v>
      </c>
      <c r="S169" s="25">
        <v>8.4</v>
      </c>
      <c r="T169" s="25">
        <v>42.7</v>
      </c>
      <c r="U169" s="25"/>
      <c r="V169" s="25">
        <v>0.04</v>
      </c>
      <c r="W169" s="25">
        <v>0.02</v>
      </c>
      <c r="X169" s="25"/>
      <c r="Y169" s="25">
        <v>11.26</v>
      </c>
      <c r="Z169" s="25">
        <v>11.76</v>
      </c>
      <c r="AA169" s="25">
        <v>37.68</v>
      </c>
      <c r="AB169" s="25">
        <v>0.94</v>
      </c>
      <c r="BD169" s="25">
        <v>1.36</v>
      </c>
      <c r="BE169" s="25">
        <v>0.24</v>
      </c>
      <c r="BF169" s="25">
        <v>6.72</v>
      </c>
      <c r="BG169" s="25">
        <v>34.159999999999997</v>
      </c>
      <c r="BH169" s="25"/>
      <c r="BI169" s="25">
        <v>0.03</v>
      </c>
      <c r="BJ169" s="25">
        <v>0.02</v>
      </c>
      <c r="BK169" s="25"/>
      <c r="BL169" s="25">
        <v>9.01</v>
      </c>
      <c r="BM169" s="25">
        <v>9.41</v>
      </c>
      <c r="BN169" s="25">
        <v>30.14</v>
      </c>
      <c r="BO169" s="25">
        <v>0.75</v>
      </c>
    </row>
    <row r="170" spans="1:67 15942:16023" x14ac:dyDescent="0.25">
      <c r="A170" s="147"/>
      <c r="B170" s="19" t="s">
        <v>31</v>
      </c>
      <c r="C170" s="13" t="s">
        <v>33</v>
      </c>
      <c r="D170" s="19">
        <v>55</v>
      </c>
      <c r="E170" s="25">
        <f t="shared" ref="E170:P170" si="102">BD170*55/40</f>
        <v>4.07</v>
      </c>
      <c r="F170" s="25">
        <f t="shared" si="102"/>
        <v>0.495</v>
      </c>
      <c r="G170" s="25">
        <f t="shared" si="102"/>
        <v>29.012499999999999</v>
      </c>
      <c r="H170" s="25">
        <f t="shared" si="102"/>
        <v>128.94749999999999</v>
      </c>
      <c r="I170" s="25">
        <f t="shared" si="102"/>
        <v>0</v>
      </c>
      <c r="J170" s="25">
        <f t="shared" si="102"/>
        <v>0</v>
      </c>
      <c r="K170" s="25">
        <f t="shared" si="102"/>
        <v>2.7500000000000004E-2</v>
      </c>
      <c r="L170" s="25">
        <f t="shared" si="102"/>
        <v>0</v>
      </c>
      <c r="M170" s="25">
        <f t="shared" si="102"/>
        <v>11</v>
      </c>
      <c r="N170" s="25">
        <f t="shared" si="102"/>
        <v>7.7</v>
      </c>
      <c r="O170" s="25">
        <f t="shared" si="102"/>
        <v>35.75</v>
      </c>
      <c r="P170" s="25">
        <f t="shared" si="102"/>
        <v>0.60499999999999998</v>
      </c>
      <c r="Q170" s="25">
        <v>3.03</v>
      </c>
      <c r="R170" s="25">
        <v>0.36</v>
      </c>
      <c r="S170" s="25">
        <v>19.64</v>
      </c>
      <c r="T170" s="25">
        <v>93.77</v>
      </c>
      <c r="U170" s="25"/>
      <c r="V170" s="25"/>
      <c r="W170" s="25">
        <v>1.2999999999999999E-2</v>
      </c>
      <c r="X170" s="25"/>
      <c r="Y170" s="25">
        <v>8</v>
      </c>
      <c r="Z170" s="25">
        <v>5.6</v>
      </c>
      <c r="AA170" s="25">
        <v>26</v>
      </c>
      <c r="AB170" s="25">
        <v>0.44</v>
      </c>
      <c r="AC170" s="25">
        <v>3</v>
      </c>
      <c r="AD170" s="25">
        <f t="shared" ref="AD170:AN170" si="103">AP170*40/40</f>
        <v>0</v>
      </c>
      <c r="AE170" s="25">
        <f t="shared" si="103"/>
        <v>0</v>
      </c>
      <c r="AF170" s="25">
        <f t="shared" si="103"/>
        <v>0</v>
      </c>
      <c r="AG170" s="25">
        <f t="shared" si="103"/>
        <v>0</v>
      </c>
      <c r="AH170" s="25">
        <f t="shared" si="103"/>
        <v>0</v>
      </c>
      <c r="AI170" s="25">
        <f t="shared" si="103"/>
        <v>0</v>
      </c>
      <c r="AJ170" s="25">
        <f t="shared" si="103"/>
        <v>0</v>
      </c>
      <c r="AK170" s="25">
        <f t="shared" si="103"/>
        <v>0</v>
      </c>
      <c r="AL170" s="25">
        <f t="shared" si="103"/>
        <v>0</v>
      </c>
      <c r="AM170" s="25">
        <f t="shared" si="103"/>
        <v>0</v>
      </c>
      <c r="AN170" s="25">
        <f t="shared" si="103"/>
        <v>0</v>
      </c>
      <c r="BD170" s="25">
        <v>2.96</v>
      </c>
      <c r="BE170" s="25">
        <v>0.36</v>
      </c>
      <c r="BF170" s="25">
        <v>21.1</v>
      </c>
      <c r="BG170" s="25">
        <v>93.78</v>
      </c>
      <c r="BH170" s="25"/>
      <c r="BI170" s="25"/>
      <c r="BJ170" s="25">
        <v>0.02</v>
      </c>
      <c r="BK170" s="25"/>
      <c r="BL170" s="25">
        <v>8</v>
      </c>
      <c r="BM170" s="25">
        <v>5.6</v>
      </c>
      <c r="BN170" s="25">
        <v>26</v>
      </c>
      <c r="BO170" s="25">
        <v>0.44</v>
      </c>
      <c r="WOD170" s="2"/>
      <c r="WOE170" s="2"/>
      <c r="WOF170" s="2"/>
      <c r="WOG170" s="2"/>
      <c r="WOH170" s="2"/>
      <c r="WOI170" s="2"/>
      <c r="WOJ170" s="2"/>
      <c r="WOK170" s="2"/>
      <c r="WOL170" s="2"/>
      <c r="WOM170" s="2"/>
      <c r="WON170" s="2"/>
      <c r="WOO170" s="2"/>
      <c r="WOP170" s="2"/>
      <c r="WOQ170" s="2"/>
      <c r="WOR170" s="2"/>
      <c r="WOS170" s="2"/>
      <c r="WOT170" s="2"/>
      <c r="WOU170" s="2"/>
      <c r="WOV170" s="2"/>
      <c r="WOW170" s="2"/>
      <c r="WOX170" s="2"/>
      <c r="WOY170" s="2"/>
      <c r="WOZ170" s="2"/>
      <c r="WPA170" s="2"/>
      <c r="WPB170" s="2"/>
      <c r="WPC170" s="2"/>
      <c r="WPD170" s="2"/>
      <c r="WPE170" s="2"/>
      <c r="WPF170" s="2"/>
      <c r="WPG170" s="2"/>
      <c r="WPH170" s="2"/>
      <c r="WPI170" s="2"/>
      <c r="WPJ170" s="2"/>
      <c r="WPK170" s="2"/>
      <c r="WPL170" s="2"/>
      <c r="WPM170" s="2"/>
      <c r="WPN170" s="2"/>
      <c r="WPO170" s="2"/>
      <c r="WPP170" s="2"/>
      <c r="WPQ170" s="2"/>
      <c r="WPR170" s="2"/>
      <c r="WPS170" s="2"/>
      <c r="WPT170" s="2"/>
      <c r="WPU170" s="2"/>
      <c r="WPV170" s="2"/>
      <c r="WPW170" s="2"/>
      <c r="WPX170" s="2"/>
      <c r="WPY170" s="2"/>
      <c r="WPZ170" s="2"/>
      <c r="WQA170" s="2"/>
      <c r="WQB170" s="2"/>
      <c r="WQC170" s="2"/>
      <c r="WQD170" s="2"/>
      <c r="WQE170" s="2"/>
      <c r="WQF170" s="2"/>
      <c r="WQG170" s="2"/>
      <c r="WQH170" s="2"/>
      <c r="WQI170" s="2"/>
      <c r="WQJ170" s="2"/>
      <c r="WQK170" s="2"/>
      <c r="WQL170" s="2"/>
      <c r="WQM170" s="2"/>
      <c r="WQN170" s="2"/>
      <c r="WQO170" s="2"/>
      <c r="WQP170" s="2"/>
      <c r="WQQ170" s="2"/>
      <c r="WQR170" s="2"/>
      <c r="WQS170" s="2"/>
      <c r="WQT170" s="2"/>
      <c r="WQU170" s="2"/>
      <c r="WQV170" s="2"/>
      <c r="WQW170" s="2"/>
      <c r="WQX170" s="2"/>
      <c r="WQY170" s="2"/>
      <c r="WQZ170" s="2"/>
      <c r="WRA170" s="2"/>
      <c r="WRB170" s="2"/>
      <c r="WRC170" s="2"/>
      <c r="WRD170" s="2"/>
      <c r="WRE170" s="2"/>
      <c r="WRF170" s="2"/>
    </row>
    <row r="171" spans="1:67 15942:16023" x14ac:dyDescent="0.25">
      <c r="A171" s="147"/>
      <c r="B171" s="19" t="s">
        <v>134</v>
      </c>
      <c r="C171" s="24" t="s">
        <v>135</v>
      </c>
      <c r="D171" s="19">
        <v>180</v>
      </c>
      <c r="E171" s="25">
        <f t="shared" ref="E171:P171" si="104">AC171*180/200</f>
        <v>0.72</v>
      </c>
      <c r="F171" s="25">
        <f t="shared" si="104"/>
        <v>0.18</v>
      </c>
      <c r="G171" s="25">
        <f t="shared" si="104"/>
        <v>15.03</v>
      </c>
      <c r="H171" s="25">
        <f t="shared" si="104"/>
        <v>60.03</v>
      </c>
      <c r="I171" s="25">
        <f t="shared" si="104"/>
        <v>88.2</v>
      </c>
      <c r="J171" s="25">
        <f t="shared" si="104"/>
        <v>9.0000000000000011E-3</v>
      </c>
      <c r="K171" s="25">
        <f t="shared" si="104"/>
        <v>4.4999999999999998E-2</v>
      </c>
      <c r="L171" s="25">
        <f t="shared" si="104"/>
        <v>72</v>
      </c>
      <c r="M171" s="25">
        <f t="shared" si="104"/>
        <v>9.9</v>
      </c>
      <c r="N171" s="25">
        <f t="shared" si="104"/>
        <v>2.7</v>
      </c>
      <c r="O171" s="25">
        <f t="shared" si="104"/>
        <v>2.7</v>
      </c>
      <c r="P171" s="25">
        <f t="shared" si="104"/>
        <v>0.48599999999999999</v>
      </c>
      <c r="Q171" s="25">
        <v>0.3</v>
      </c>
      <c r="R171" s="25"/>
      <c r="S171" s="25">
        <v>6.7</v>
      </c>
      <c r="T171" s="25">
        <v>27.9</v>
      </c>
      <c r="U171" s="26">
        <v>0.38</v>
      </c>
      <c r="V171" s="19"/>
      <c r="W171" s="19">
        <v>0.01</v>
      </c>
      <c r="X171" s="25">
        <v>1.1599999999999999</v>
      </c>
      <c r="Y171" s="25">
        <v>6.9</v>
      </c>
      <c r="Z171" s="25">
        <v>4.5999999999999996</v>
      </c>
      <c r="AA171" s="25">
        <v>8.5</v>
      </c>
      <c r="AB171" s="25">
        <v>0.77</v>
      </c>
      <c r="AC171" s="25">
        <v>0.8</v>
      </c>
      <c r="AD171" s="25">
        <v>0.2</v>
      </c>
      <c r="AE171" s="25">
        <v>16.7</v>
      </c>
      <c r="AF171" s="25">
        <v>66.7</v>
      </c>
      <c r="AG171" s="25">
        <v>98</v>
      </c>
      <c r="AH171" s="25">
        <v>0.01</v>
      </c>
      <c r="AI171" s="25">
        <v>0.05</v>
      </c>
      <c r="AJ171" s="25">
        <v>80</v>
      </c>
      <c r="AK171" s="25">
        <v>11</v>
      </c>
      <c r="AL171" s="25">
        <v>3</v>
      </c>
      <c r="AM171" s="25">
        <v>3</v>
      </c>
      <c r="AN171" s="25">
        <v>0.54</v>
      </c>
    </row>
    <row r="172" spans="1:67 15942:16023" x14ac:dyDescent="0.25">
      <c r="A172" s="147"/>
      <c r="B172" s="19" t="s">
        <v>29</v>
      </c>
      <c r="C172" s="24" t="s">
        <v>136</v>
      </c>
      <c r="D172" s="19">
        <v>150</v>
      </c>
      <c r="E172" s="25">
        <f t="shared" ref="E172:P172" si="105">BD172*150/100</f>
        <v>0.6</v>
      </c>
      <c r="F172" s="25">
        <f t="shared" si="105"/>
        <v>0.45</v>
      </c>
      <c r="G172" s="25">
        <f t="shared" si="105"/>
        <v>15.45</v>
      </c>
      <c r="H172" s="25">
        <f t="shared" si="105"/>
        <v>70.5</v>
      </c>
      <c r="I172" s="25">
        <f t="shared" si="105"/>
        <v>0</v>
      </c>
      <c r="J172" s="25">
        <f t="shared" si="105"/>
        <v>0.03</v>
      </c>
      <c r="K172" s="25">
        <f t="shared" si="105"/>
        <v>4.4999999999999998E-2</v>
      </c>
      <c r="L172" s="25">
        <f t="shared" si="105"/>
        <v>7.5</v>
      </c>
      <c r="M172" s="25">
        <f t="shared" si="105"/>
        <v>28.5</v>
      </c>
      <c r="N172" s="25">
        <f t="shared" si="105"/>
        <v>18</v>
      </c>
      <c r="O172" s="25">
        <f t="shared" si="105"/>
        <v>24</v>
      </c>
      <c r="P172" s="25">
        <f t="shared" si="105"/>
        <v>3.45</v>
      </c>
      <c r="BD172" s="25">
        <v>0.4</v>
      </c>
      <c r="BE172" s="25">
        <v>0.3</v>
      </c>
      <c r="BF172" s="25">
        <v>10.3</v>
      </c>
      <c r="BG172" s="25">
        <v>47</v>
      </c>
      <c r="BH172" s="49"/>
      <c r="BI172" s="19">
        <v>0.02</v>
      </c>
      <c r="BJ172" s="19">
        <v>0.03</v>
      </c>
      <c r="BK172" s="25">
        <v>5</v>
      </c>
      <c r="BL172" s="25">
        <v>19</v>
      </c>
      <c r="BM172" s="25">
        <v>12</v>
      </c>
      <c r="BN172" s="25">
        <v>16</v>
      </c>
      <c r="BO172" s="25">
        <v>2.2999999999999998</v>
      </c>
    </row>
    <row r="173" spans="1:67 15942:16023" x14ac:dyDescent="0.25">
      <c r="A173" s="140" t="s">
        <v>36</v>
      </c>
      <c r="B173" s="140"/>
      <c r="C173" s="140"/>
      <c r="D173" s="31">
        <f>SUM(D166:D172)</f>
        <v>790</v>
      </c>
      <c r="E173" s="30"/>
      <c r="F173" s="30"/>
      <c r="G173" s="30"/>
      <c r="H173" s="30"/>
      <c r="I173" s="30"/>
      <c r="J173" s="31"/>
      <c r="K173" s="31"/>
      <c r="L173" s="30"/>
      <c r="M173" s="30"/>
      <c r="N173" s="30"/>
      <c r="O173" s="30"/>
      <c r="P173" s="30"/>
    </row>
    <row r="174" spans="1:67 15942:16023" x14ac:dyDescent="0.25">
      <c r="A174" s="141" t="s">
        <v>37</v>
      </c>
      <c r="B174" s="141"/>
      <c r="C174" s="141"/>
      <c r="D174" s="141"/>
      <c r="E174" s="30">
        <f t="shared" ref="E174:P174" si="106">SUM(E166:E173)</f>
        <v>25.922000000000001</v>
      </c>
      <c r="F174" s="30">
        <f t="shared" si="106"/>
        <v>15.724999999999998</v>
      </c>
      <c r="G174" s="30">
        <f t="shared" si="106"/>
        <v>103.79650000000001</v>
      </c>
      <c r="H174" s="30">
        <f t="shared" si="106"/>
        <v>649.97749999999996</v>
      </c>
      <c r="I174" s="30">
        <f t="shared" si="106"/>
        <v>6173.5999999999995</v>
      </c>
      <c r="J174" s="30">
        <f t="shared" si="106"/>
        <v>0.52850000000000008</v>
      </c>
      <c r="K174" s="30">
        <f t="shared" si="106"/>
        <v>1.9384999999999997</v>
      </c>
      <c r="L174" s="30">
        <f t="shared" si="106"/>
        <v>144.25799999999998</v>
      </c>
      <c r="M174" s="30">
        <f t="shared" si="106"/>
        <v>142.59250000000003</v>
      </c>
      <c r="N174" s="30">
        <f t="shared" si="106"/>
        <v>110.16250000000001</v>
      </c>
      <c r="O174" s="30">
        <f t="shared" si="106"/>
        <v>478.73899999999998</v>
      </c>
      <c r="P174" s="30">
        <f t="shared" si="106"/>
        <v>12.8445</v>
      </c>
    </row>
    <row r="175" spans="1:67 15942:16023" ht="15" customHeight="1" x14ac:dyDescent="0.25">
      <c r="A175" s="142" t="s">
        <v>38</v>
      </c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</row>
    <row r="176" spans="1:67 15942:16023" ht="15" customHeight="1" x14ac:dyDescent="0.25">
      <c r="A176" s="142"/>
      <c r="B176" s="57" t="s">
        <v>74</v>
      </c>
      <c r="C176" s="58" t="s">
        <v>75</v>
      </c>
      <c r="D176" s="12">
        <v>100</v>
      </c>
      <c r="E176" s="12">
        <v>2.37</v>
      </c>
      <c r="F176" s="12">
        <v>7.38</v>
      </c>
      <c r="G176" s="12">
        <v>2.59</v>
      </c>
      <c r="H176" s="12">
        <v>86</v>
      </c>
      <c r="I176" s="12">
        <v>29.6</v>
      </c>
      <c r="J176" s="12">
        <v>0.02</v>
      </c>
      <c r="K176" s="12">
        <v>0.1</v>
      </c>
      <c r="L176" s="12">
        <v>11.03</v>
      </c>
      <c r="M176" s="12">
        <v>34.18</v>
      </c>
      <c r="N176" s="12">
        <v>12.44</v>
      </c>
      <c r="O176" s="12">
        <v>53.88</v>
      </c>
      <c r="P176" s="12">
        <v>1.01</v>
      </c>
    </row>
    <row r="177" spans="1:67 15942:16023" s="36" customFormat="1" x14ac:dyDescent="0.25">
      <c r="A177" s="142"/>
      <c r="B177" s="19" t="s">
        <v>63</v>
      </c>
      <c r="C177" s="53" t="s">
        <v>64</v>
      </c>
      <c r="D177" s="14">
        <v>250</v>
      </c>
      <c r="E177" s="15">
        <f t="shared" ref="E177:P177" si="107">BD177*250/100</f>
        <v>5.5</v>
      </c>
      <c r="F177" s="15">
        <f t="shared" si="107"/>
        <v>5.2750000000000004</v>
      </c>
      <c r="G177" s="15">
        <f t="shared" si="107"/>
        <v>16.524999999999999</v>
      </c>
      <c r="H177" s="15">
        <f t="shared" si="107"/>
        <v>147.5</v>
      </c>
      <c r="I177" s="15">
        <f t="shared" si="107"/>
        <v>0</v>
      </c>
      <c r="J177" s="15">
        <f t="shared" si="107"/>
        <v>0.22500000000000001</v>
      </c>
      <c r="K177" s="15">
        <f t="shared" si="107"/>
        <v>7.4999999999999997E-2</v>
      </c>
      <c r="L177" s="15">
        <f t="shared" si="107"/>
        <v>5.8250000000000002</v>
      </c>
      <c r="M177" s="15">
        <f t="shared" si="107"/>
        <v>42.674999999999997</v>
      </c>
      <c r="N177" s="15">
        <f t="shared" si="107"/>
        <v>35.575000000000003</v>
      </c>
      <c r="O177" s="15">
        <f t="shared" si="107"/>
        <v>88.1</v>
      </c>
      <c r="P177" s="15">
        <f t="shared" si="107"/>
        <v>2.0499999999999998</v>
      </c>
      <c r="Q177" s="54">
        <v>5.49</v>
      </c>
      <c r="R177" s="54">
        <v>5.27</v>
      </c>
      <c r="S177" s="54">
        <v>16.54</v>
      </c>
      <c r="T177" s="54">
        <v>148.25</v>
      </c>
      <c r="U177" s="54"/>
      <c r="V177" s="55">
        <v>0.22800000000000001</v>
      </c>
      <c r="W177" s="55">
        <v>7.2999999999999995E-2</v>
      </c>
      <c r="X177" s="54">
        <v>5.83</v>
      </c>
      <c r="Y177" s="54">
        <v>42.68</v>
      </c>
      <c r="Z177" s="54">
        <v>88.1</v>
      </c>
      <c r="AA177" s="54">
        <v>35.58</v>
      </c>
      <c r="AB177" s="54">
        <v>2.0499999999999998</v>
      </c>
      <c r="BD177" s="15">
        <v>2.2000000000000002</v>
      </c>
      <c r="BE177" s="15">
        <v>2.11</v>
      </c>
      <c r="BF177" s="15">
        <v>6.61</v>
      </c>
      <c r="BG177" s="15">
        <v>59</v>
      </c>
      <c r="BH177" s="15">
        <f>BT177*200/250</f>
        <v>0</v>
      </c>
      <c r="BI177" s="15">
        <v>0.09</v>
      </c>
      <c r="BJ177" s="15">
        <v>0.03</v>
      </c>
      <c r="BK177" s="15">
        <v>2.33</v>
      </c>
      <c r="BL177" s="15">
        <v>17.07</v>
      </c>
      <c r="BM177" s="15">
        <v>14.23</v>
      </c>
      <c r="BN177" s="15">
        <v>35.24</v>
      </c>
      <c r="BO177" s="15">
        <v>0.82</v>
      </c>
      <c r="WRG177" s="4"/>
    </row>
    <row r="178" spans="1:67 15942:16023" s="1" customFormat="1" x14ac:dyDescent="0.25">
      <c r="A178" s="142"/>
      <c r="B178" s="19" t="s">
        <v>54</v>
      </c>
      <c r="C178" s="13" t="s">
        <v>55</v>
      </c>
      <c r="D178" s="19">
        <v>100</v>
      </c>
      <c r="E178" s="25">
        <f t="shared" ref="E178:P178" si="108">BD178*100/90</f>
        <v>8.2444444444444436</v>
      </c>
      <c r="F178" s="25">
        <f t="shared" si="108"/>
        <v>8</v>
      </c>
      <c r="G178" s="25">
        <f t="shared" si="108"/>
        <v>8.4777777777777779</v>
      </c>
      <c r="H178" s="25">
        <f t="shared" si="108"/>
        <v>202</v>
      </c>
      <c r="I178" s="25">
        <f t="shared" si="108"/>
        <v>19.8</v>
      </c>
      <c r="J178" s="25">
        <f t="shared" si="108"/>
        <v>0.12222222222222222</v>
      </c>
      <c r="K178" s="25">
        <f t="shared" si="108"/>
        <v>0.12222222222222222</v>
      </c>
      <c r="L178" s="25">
        <f t="shared" si="108"/>
        <v>6.3</v>
      </c>
      <c r="M178" s="25">
        <f t="shared" si="108"/>
        <v>63.077777777777776</v>
      </c>
      <c r="N178" s="25">
        <f t="shared" si="108"/>
        <v>58.144444444444446</v>
      </c>
      <c r="O178" s="25">
        <f t="shared" si="108"/>
        <v>245.02222222222221</v>
      </c>
      <c r="P178" s="25">
        <f t="shared" si="108"/>
        <v>1.3</v>
      </c>
      <c r="BD178" s="25">
        <v>7.42</v>
      </c>
      <c r="BE178" s="25">
        <v>7.2</v>
      </c>
      <c r="BF178" s="25">
        <v>7.63</v>
      </c>
      <c r="BG178" s="25">
        <v>181.8</v>
      </c>
      <c r="BH178" s="25">
        <v>17.82</v>
      </c>
      <c r="BI178" s="19">
        <v>0.11</v>
      </c>
      <c r="BJ178" s="19">
        <v>0.11</v>
      </c>
      <c r="BK178" s="25">
        <v>5.67</v>
      </c>
      <c r="BL178" s="25">
        <v>56.77</v>
      </c>
      <c r="BM178" s="25">
        <v>52.33</v>
      </c>
      <c r="BN178" s="25">
        <v>220.52</v>
      </c>
      <c r="BO178" s="25">
        <v>1.17</v>
      </c>
      <c r="WRG178" s="4"/>
    </row>
    <row r="179" spans="1:67 15942:16023" s="1" customFormat="1" x14ac:dyDescent="0.25">
      <c r="A179" s="142"/>
      <c r="B179" s="19">
        <v>334</v>
      </c>
      <c r="C179" s="13" t="s">
        <v>137</v>
      </c>
      <c r="D179" s="19">
        <v>180</v>
      </c>
      <c r="E179" s="25">
        <f t="shared" ref="E179:P179" si="109">AC179*180/180</f>
        <v>4.0999999999999996</v>
      </c>
      <c r="F179" s="25">
        <f t="shared" si="109"/>
        <v>5.95</v>
      </c>
      <c r="G179" s="25">
        <f t="shared" si="109"/>
        <v>37.5</v>
      </c>
      <c r="H179" s="25">
        <f t="shared" si="109"/>
        <v>220.5</v>
      </c>
      <c r="I179" s="25">
        <f t="shared" si="109"/>
        <v>0</v>
      </c>
      <c r="J179" s="25">
        <f t="shared" si="109"/>
        <v>0.05</v>
      </c>
      <c r="K179" s="25">
        <f t="shared" si="109"/>
        <v>2.9999999999999995E-2</v>
      </c>
      <c r="L179" s="25">
        <f t="shared" si="109"/>
        <v>1.08</v>
      </c>
      <c r="M179" s="25">
        <f t="shared" si="109"/>
        <v>15.66</v>
      </c>
      <c r="N179" s="25">
        <f t="shared" si="109"/>
        <v>35.1</v>
      </c>
      <c r="O179" s="25">
        <f t="shared" si="109"/>
        <v>99.72</v>
      </c>
      <c r="P179" s="25">
        <f t="shared" si="109"/>
        <v>0.79000000000000015</v>
      </c>
      <c r="AC179" s="25">
        <v>4.0999999999999996</v>
      </c>
      <c r="AD179" s="25">
        <v>5.95</v>
      </c>
      <c r="AE179" s="25">
        <v>37.5</v>
      </c>
      <c r="AF179" s="25">
        <v>220.5</v>
      </c>
      <c r="AG179" s="25"/>
      <c r="AH179" s="19">
        <v>0.05</v>
      </c>
      <c r="AI179" s="19">
        <v>0.03</v>
      </c>
      <c r="AJ179" s="25">
        <v>1.08</v>
      </c>
      <c r="AK179" s="25">
        <v>15.66</v>
      </c>
      <c r="AL179" s="25">
        <v>35.1</v>
      </c>
      <c r="AM179" s="25">
        <v>99.72</v>
      </c>
      <c r="AN179" s="25">
        <v>0.79</v>
      </c>
      <c r="WRG179" s="4"/>
    </row>
    <row r="180" spans="1:67 15942:16023" x14ac:dyDescent="0.25">
      <c r="A180" s="142"/>
      <c r="B180" s="19" t="s">
        <v>31</v>
      </c>
      <c r="C180" s="24" t="s">
        <v>32</v>
      </c>
      <c r="D180" s="19">
        <v>25</v>
      </c>
      <c r="E180" s="25">
        <f t="shared" ref="E180:P180" si="110">BD180*25/20</f>
        <v>1.7</v>
      </c>
      <c r="F180" s="25">
        <f t="shared" si="110"/>
        <v>0.3</v>
      </c>
      <c r="G180" s="25">
        <f t="shared" si="110"/>
        <v>8.4</v>
      </c>
      <c r="H180" s="25">
        <f t="shared" si="110"/>
        <v>42.699999999999996</v>
      </c>
      <c r="I180" s="25">
        <f t="shared" si="110"/>
        <v>0</v>
      </c>
      <c r="J180" s="25">
        <f t="shared" si="110"/>
        <v>3.7499999999999999E-2</v>
      </c>
      <c r="K180" s="25">
        <f t="shared" si="110"/>
        <v>2.5000000000000001E-2</v>
      </c>
      <c r="L180" s="25">
        <f t="shared" si="110"/>
        <v>0</v>
      </c>
      <c r="M180" s="25">
        <f t="shared" si="110"/>
        <v>11.262499999999999</v>
      </c>
      <c r="N180" s="25">
        <f t="shared" si="110"/>
        <v>11.762499999999999</v>
      </c>
      <c r="O180" s="25">
        <f t="shared" si="110"/>
        <v>37.674999999999997</v>
      </c>
      <c r="P180" s="25">
        <f t="shared" si="110"/>
        <v>0.9375</v>
      </c>
      <c r="Q180" s="25">
        <v>1.7</v>
      </c>
      <c r="R180" s="25">
        <v>0.3</v>
      </c>
      <c r="S180" s="25">
        <v>8.4</v>
      </c>
      <c r="T180" s="25">
        <v>42.7</v>
      </c>
      <c r="U180" s="25"/>
      <c r="V180" s="25">
        <v>0.04</v>
      </c>
      <c r="W180" s="25">
        <v>0.02</v>
      </c>
      <c r="X180" s="25"/>
      <c r="Y180" s="25">
        <v>11.26</v>
      </c>
      <c r="Z180" s="25">
        <v>11.76</v>
      </c>
      <c r="AA180" s="25">
        <v>37.68</v>
      </c>
      <c r="AB180" s="25">
        <v>0.94</v>
      </c>
      <c r="BD180" s="25">
        <v>1.36</v>
      </c>
      <c r="BE180" s="25">
        <v>0.24</v>
      </c>
      <c r="BF180" s="25">
        <v>6.72</v>
      </c>
      <c r="BG180" s="25">
        <v>34.159999999999997</v>
      </c>
      <c r="BH180" s="25"/>
      <c r="BI180" s="25">
        <v>0.03</v>
      </c>
      <c r="BJ180" s="25">
        <v>0.02</v>
      </c>
      <c r="BK180" s="25"/>
      <c r="BL180" s="25">
        <v>9.01</v>
      </c>
      <c r="BM180" s="25">
        <v>9.41</v>
      </c>
      <c r="BN180" s="25">
        <v>30.14</v>
      </c>
      <c r="BO180" s="25">
        <v>0.75</v>
      </c>
    </row>
    <row r="181" spans="1:67 15942:16023" x14ac:dyDescent="0.25">
      <c r="A181" s="142"/>
      <c r="B181" s="19" t="s">
        <v>31</v>
      </c>
      <c r="C181" s="13" t="s">
        <v>33</v>
      </c>
      <c r="D181" s="19">
        <v>55</v>
      </c>
      <c r="E181" s="25">
        <f t="shared" ref="E181:P181" si="111">BD181*55/40</f>
        <v>4.07</v>
      </c>
      <c r="F181" s="25">
        <f t="shared" si="111"/>
        <v>0.495</v>
      </c>
      <c r="G181" s="25">
        <f t="shared" si="111"/>
        <v>29.012499999999999</v>
      </c>
      <c r="H181" s="25">
        <f t="shared" si="111"/>
        <v>128.94749999999999</v>
      </c>
      <c r="I181" s="25">
        <f t="shared" si="111"/>
        <v>0</v>
      </c>
      <c r="J181" s="25">
        <f t="shared" si="111"/>
        <v>0</v>
      </c>
      <c r="K181" s="25">
        <f t="shared" si="111"/>
        <v>2.7500000000000004E-2</v>
      </c>
      <c r="L181" s="25">
        <f t="shared" si="111"/>
        <v>0</v>
      </c>
      <c r="M181" s="25">
        <f t="shared" si="111"/>
        <v>11</v>
      </c>
      <c r="N181" s="25">
        <f t="shared" si="111"/>
        <v>7.7</v>
      </c>
      <c r="O181" s="25">
        <f t="shared" si="111"/>
        <v>35.75</v>
      </c>
      <c r="P181" s="25">
        <f t="shared" si="111"/>
        <v>0.60499999999999998</v>
      </c>
      <c r="Q181" s="25">
        <v>3.03</v>
      </c>
      <c r="R181" s="25">
        <v>0.36</v>
      </c>
      <c r="S181" s="25">
        <v>19.64</v>
      </c>
      <c r="T181" s="25">
        <v>93.77</v>
      </c>
      <c r="U181" s="25"/>
      <c r="V181" s="25"/>
      <c r="W181" s="25">
        <v>1.2999999999999999E-2</v>
      </c>
      <c r="X181" s="25"/>
      <c r="Y181" s="25">
        <v>8</v>
      </c>
      <c r="Z181" s="25">
        <v>5.6</v>
      </c>
      <c r="AA181" s="25">
        <v>26</v>
      </c>
      <c r="AB181" s="25">
        <v>0.44</v>
      </c>
      <c r="AC181" s="25">
        <v>3</v>
      </c>
      <c r="AD181" s="25">
        <f t="shared" ref="AD181:AN181" si="112">AP181*40/40</f>
        <v>0</v>
      </c>
      <c r="AE181" s="25">
        <f t="shared" si="112"/>
        <v>0</v>
      </c>
      <c r="AF181" s="25">
        <f t="shared" si="112"/>
        <v>0</v>
      </c>
      <c r="AG181" s="25">
        <f t="shared" si="112"/>
        <v>0</v>
      </c>
      <c r="AH181" s="25">
        <f t="shared" si="112"/>
        <v>0</v>
      </c>
      <c r="AI181" s="25">
        <f t="shared" si="112"/>
        <v>0</v>
      </c>
      <c r="AJ181" s="25">
        <f t="shared" si="112"/>
        <v>0</v>
      </c>
      <c r="AK181" s="25">
        <f t="shared" si="112"/>
        <v>0</v>
      </c>
      <c r="AL181" s="25">
        <f t="shared" si="112"/>
        <v>0</v>
      </c>
      <c r="AM181" s="25">
        <f t="shared" si="112"/>
        <v>0</v>
      </c>
      <c r="AN181" s="25">
        <f t="shared" si="112"/>
        <v>0</v>
      </c>
      <c r="BD181" s="25">
        <v>2.96</v>
      </c>
      <c r="BE181" s="25">
        <v>0.36</v>
      </c>
      <c r="BF181" s="25">
        <v>21.1</v>
      </c>
      <c r="BG181" s="25">
        <v>93.78</v>
      </c>
      <c r="BH181" s="25"/>
      <c r="BI181" s="25"/>
      <c r="BJ181" s="25">
        <v>0.02</v>
      </c>
      <c r="BK181" s="25"/>
      <c r="BL181" s="25">
        <v>8</v>
      </c>
      <c r="BM181" s="25">
        <v>5.6</v>
      </c>
      <c r="BN181" s="25">
        <v>26</v>
      </c>
      <c r="BO181" s="25">
        <v>0.44</v>
      </c>
      <c r="WOD181" s="2"/>
      <c r="WOE181" s="2"/>
      <c r="WOF181" s="2"/>
      <c r="WOG181" s="2"/>
      <c r="WOH181" s="2"/>
      <c r="WOI181" s="2"/>
      <c r="WOJ181" s="2"/>
      <c r="WOK181" s="2"/>
      <c r="WOL181" s="2"/>
      <c r="WOM181" s="2"/>
      <c r="WON181" s="2"/>
      <c r="WOO181" s="2"/>
      <c r="WOP181" s="2"/>
      <c r="WOQ181" s="2"/>
      <c r="WOR181" s="2"/>
      <c r="WOS181" s="2"/>
      <c r="WOT181" s="2"/>
      <c r="WOU181" s="2"/>
      <c r="WOV181" s="2"/>
      <c r="WOW181" s="2"/>
      <c r="WOX181" s="2"/>
      <c r="WOY181" s="2"/>
      <c r="WOZ181" s="2"/>
      <c r="WPA181" s="2"/>
      <c r="WPB181" s="2"/>
      <c r="WPC181" s="2"/>
      <c r="WPD181" s="2"/>
      <c r="WPE181" s="2"/>
      <c r="WPF181" s="2"/>
      <c r="WPG181" s="2"/>
      <c r="WPH181" s="2"/>
      <c r="WPI181" s="2"/>
      <c r="WPJ181" s="2"/>
      <c r="WPK181" s="2"/>
      <c r="WPL181" s="2"/>
      <c r="WPM181" s="2"/>
      <c r="WPN181" s="2"/>
      <c r="WPO181" s="2"/>
      <c r="WPP181" s="2"/>
      <c r="WPQ181" s="2"/>
      <c r="WPR181" s="2"/>
      <c r="WPS181" s="2"/>
      <c r="WPT181" s="2"/>
      <c r="WPU181" s="2"/>
      <c r="WPV181" s="2"/>
      <c r="WPW181" s="2"/>
      <c r="WPX181" s="2"/>
      <c r="WPY181" s="2"/>
      <c r="WPZ181" s="2"/>
      <c r="WQA181" s="2"/>
      <c r="WQB181" s="2"/>
      <c r="WQC181" s="2"/>
      <c r="WQD181" s="2"/>
      <c r="WQE181" s="2"/>
      <c r="WQF181" s="2"/>
      <c r="WQG181" s="2"/>
      <c r="WQH181" s="2"/>
      <c r="WQI181" s="2"/>
      <c r="WQJ181" s="2"/>
      <c r="WQK181" s="2"/>
      <c r="WQL181" s="2"/>
      <c r="WQM181" s="2"/>
      <c r="WQN181" s="2"/>
      <c r="WQO181" s="2"/>
      <c r="WQP181" s="2"/>
      <c r="WQQ181" s="2"/>
      <c r="WQR181" s="2"/>
      <c r="WQS181" s="2"/>
      <c r="WQT181" s="2"/>
      <c r="WQU181" s="2"/>
      <c r="WQV181" s="2"/>
      <c r="WQW181" s="2"/>
      <c r="WQX181" s="2"/>
      <c r="WQY181" s="2"/>
      <c r="WQZ181" s="2"/>
      <c r="WRA181" s="2"/>
      <c r="WRB181" s="2"/>
      <c r="WRC181" s="2"/>
      <c r="WRD181" s="2"/>
      <c r="WRE181" s="2"/>
      <c r="WRF181" s="2"/>
    </row>
    <row r="182" spans="1:67 15942:16023" ht="25.35" customHeight="1" x14ac:dyDescent="0.25">
      <c r="A182" s="142"/>
      <c r="B182" s="12">
        <v>385</v>
      </c>
      <c r="C182" s="27" t="s">
        <v>71</v>
      </c>
      <c r="D182" s="19">
        <v>180</v>
      </c>
      <c r="E182" s="25">
        <f t="shared" ref="E182:P183" si="113">BD182*180/200</f>
        <v>5.22</v>
      </c>
      <c r="F182" s="25">
        <f t="shared" si="113"/>
        <v>4.5</v>
      </c>
      <c r="G182" s="25">
        <f t="shared" si="113"/>
        <v>8.64</v>
      </c>
      <c r="H182" s="25">
        <f t="shared" si="113"/>
        <v>96.3</v>
      </c>
      <c r="I182" s="25">
        <f t="shared" si="113"/>
        <v>36</v>
      </c>
      <c r="J182" s="25">
        <f t="shared" si="113"/>
        <v>7.2000000000000008E-2</v>
      </c>
      <c r="K182" s="25">
        <f t="shared" si="113"/>
        <v>0.27</v>
      </c>
      <c r="L182" s="25">
        <f t="shared" si="113"/>
        <v>2.34</v>
      </c>
      <c r="M182" s="25">
        <f t="shared" si="113"/>
        <v>216</v>
      </c>
      <c r="N182" s="25">
        <f t="shared" si="113"/>
        <v>25.2</v>
      </c>
      <c r="O182" s="25">
        <f t="shared" si="113"/>
        <v>162</v>
      </c>
      <c r="P182" s="25">
        <f t="shared" si="113"/>
        <v>0.18</v>
      </c>
      <c r="BD182" s="25">
        <v>5.8</v>
      </c>
      <c r="BE182" s="25">
        <v>5</v>
      </c>
      <c r="BF182" s="25">
        <v>9.6</v>
      </c>
      <c r="BG182" s="25">
        <v>107</v>
      </c>
      <c r="BH182" s="25">
        <v>40</v>
      </c>
      <c r="BI182" s="25">
        <v>0.08</v>
      </c>
      <c r="BJ182" s="25">
        <v>0.3</v>
      </c>
      <c r="BK182" s="25">
        <v>2.6</v>
      </c>
      <c r="BL182" s="25">
        <v>240</v>
      </c>
      <c r="BM182" s="25">
        <v>28</v>
      </c>
      <c r="BN182" s="25">
        <v>180</v>
      </c>
      <c r="BO182" s="25">
        <v>0.2</v>
      </c>
    </row>
    <row r="183" spans="1:67 15942:16023" x14ac:dyDescent="0.25">
      <c r="A183" s="142"/>
      <c r="B183" s="19" t="s">
        <v>31</v>
      </c>
      <c r="C183" s="13" t="s">
        <v>60</v>
      </c>
      <c r="D183" s="19">
        <v>180</v>
      </c>
      <c r="E183" s="25">
        <f t="shared" si="113"/>
        <v>0.45</v>
      </c>
      <c r="F183" s="25">
        <f t="shared" si="113"/>
        <v>0</v>
      </c>
      <c r="G183" s="25">
        <f t="shared" si="113"/>
        <v>9.09</v>
      </c>
      <c r="H183" s="25">
        <f t="shared" si="113"/>
        <v>37.799999999999997</v>
      </c>
      <c r="I183" s="25">
        <f t="shared" si="113"/>
        <v>0</v>
      </c>
      <c r="J183" s="25">
        <f t="shared" si="113"/>
        <v>9.0000000000000011E-3</v>
      </c>
      <c r="K183" s="25">
        <f t="shared" si="113"/>
        <v>9.0000000000000011E-3</v>
      </c>
      <c r="L183" s="25">
        <f t="shared" si="113"/>
        <v>1.8</v>
      </c>
      <c r="M183" s="25">
        <f t="shared" si="113"/>
        <v>6.3</v>
      </c>
      <c r="N183" s="25">
        <f t="shared" si="113"/>
        <v>3.6</v>
      </c>
      <c r="O183" s="25">
        <f t="shared" si="113"/>
        <v>6.3</v>
      </c>
      <c r="P183" s="25">
        <f t="shared" si="113"/>
        <v>1.2599999999999998</v>
      </c>
      <c r="Q183" s="50">
        <v>1</v>
      </c>
      <c r="R183" s="50"/>
      <c r="S183" s="50">
        <v>20.2</v>
      </c>
      <c r="T183" s="50">
        <v>84.8</v>
      </c>
      <c r="U183" s="50"/>
      <c r="V183" s="13">
        <v>0.02</v>
      </c>
      <c r="W183" s="13">
        <v>0.02</v>
      </c>
      <c r="X183" s="50">
        <v>4</v>
      </c>
      <c r="Y183" s="50">
        <v>14</v>
      </c>
      <c r="Z183" s="50">
        <v>14</v>
      </c>
      <c r="AA183" s="50">
        <v>14</v>
      </c>
      <c r="AB183" s="50">
        <v>2.8</v>
      </c>
      <c r="BD183" s="25">
        <v>0.5</v>
      </c>
      <c r="BE183" s="25">
        <f>BQ183*200/200</f>
        <v>0</v>
      </c>
      <c r="BF183" s="25">
        <v>10.1</v>
      </c>
      <c r="BG183" s="25">
        <v>42</v>
      </c>
      <c r="BH183" s="25">
        <f>BT183*200/200</f>
        <v>0</v>
      </c>
      <c r="BI183" s="25">
        <v>0.01</v>
      </c>
      <c r="BJ183" s="25">
        <v>0.01</v>
      </c>
      <c r="BK183" s="25">
        <v>2</v>
      </c>
      <c r="BL183" s="25">
        <v>7</v>
      </c>
      <c r="BM183" s="25">
        <v>4</v>
      </c>
      <c r="BN183" s="25">
        <v>7</v>
      </c>
      <c r="BO183" s="25">
        <v>1.4</v>
      </c>
      <c r="WOD183" s="2"/>
      <c r="WOE183" s="2"/>
      <c r="WOF183" s="2"/>
      <c r="WOG183" s="2"/>
      <c r="WOH183" s="2"/>
      <c r="WOI183" s="2"/>
      <c r="WOJ183" s="2"/>
      <c r="WOK183" s="2"/>
      <c r="WOL183" s="2"/>
      <c r="WOM183" s="2"/>
      <c r="WON183" s="2"/>
      <c r="WOO183" s="2"/>
      <c r="WOP183" s="2"/>
      <c r="WOQ183" s="2"/>
      <c r="WOR183" s="2"/>
      <c r="WOS183" s="2"/>
      <c r="WOT183" s="2"/>
      <c r="WOU183" s="2"/>
      <c r="WOV183" s="2"/>
      <c r="WOW183" s="2"/>
      <c r="WOX183" s="2"/>
      <c r="WOY183" s="2"/>
      <c r="WOZ183" s="2"/>
      <c r="WPA183" s="2"/>
      <c r="WPB183" s="2"/>
      <c r="WPC183" s="2"/>
      <c r="WPD183" s="2"/>
      <c r="WPE183" s="2"/>
      <c r="WPF183" s="2"/>
      <c r="WPG183" s="2"/>
      <c r="WPH183" s="2"/>
      <c r="WPI183" s="2"/>
      <c r="WPJ183" s="2"/>
      <c r="WPK183" s="2"/>
      <c r="WPL183" s="2"/>
      <c r="WPM183" s="2"/>
      <c r="WPN183" s="2"/>
      <c r="WPO183" s="2"/>
      <c r="WPP183" s="2"/>
      <c r="WPQ183" s="2"/>
      <c r="WPR183" s="2"/>
      <c r="WPS183" s="2"/>
      <c r="WPT183" s="2"/>
      <c r="WPU183" s="2"/>
      <c r="WPV183" s="2"/>
      <c r="WPW183" s="2"/>
      <c r="WPX183" s="2"/>
      <c r="WPY183" s="2"/>
      <c r="WPZ183" s="2"/>
      <c r="WQA183" s="2"/>
      <c r="WQB183" s="2"/>
      <c r="WQC183" s="2"/>
      <c r="WQD183" s="2"/>
      <c r="WQE183" s="2"/>
      <c r="WQF183" s="2"/>
      <c r="WQG183" s="2"/>
      <c r="WQH183" s="2"/>
      <c r="WQI183" s="2"/>
      <c r="WQJ183" s="2"/>
      <c r="WQK183" s="2"/>
      <c r="WQL183" s="2"/>
      <c r="WQM183" s="2"/>
      <c r="WQN183" s="2"/>
      <c r="WQO183" s="2"/>
      <c r="WQP183" s="2"/>
      <c r="WQQ183" s="2"/>
      <c r="WQR183" s="2"/>
      <c r="WQS183" s="2"/>
      <c r="WQT183" s="2"/>
      <c r="WQU183" s="2"/>
      <c r="WQV183" s="2"/>
      <c r="WQW183" s="2"/>
      <c r="WQX183" s="2"/>
      <c r="WQY183" s="2"/>
      <c r="WQZ183" s="2"/>
      <c r="WRA183" s="2"/>
      <c r="WRB183" s="2"/>
      <c r="WRC183" s="2"/>
      <c r="WRD183" s="2"/>
      <c r="WRE183" s="2"/>
      <c r="WRF183" s="2"/>
    </row>
    <row r="184" spans="1:67 15942:16023" ht="15.75" x14ac:dyDescent="0.25">
      <c r="A184" s="142"/>
      <c r="B184" s="69"/>
      <c r="C184" s="28" t="s">
        <v>120</v>
      </c>
      <c r="D184" s="31">
        <f>SUM(D176:D183)</f>
        <v>1070</v>
      </c>
      <c r="E184" s="41"/>
      <c r="F184" s="41"/>
      <c r="G184" s="41"/>
      <c r="H184" s="41"/>
      <c r="I184" s="41"/>
      <c r="J184" s="42"/>
      <c r="K184" s="42"/>
      <c r="L184" s="41"/>
      <c r="M184" s="41"/>
      <c r="N184" s="41"/>
      <c r="O184" s="41"/>
      <c r="P184" s="41"/>
    </row>
    <row r="185" spans="1:67 15942:16023" ht="15.75" x14ac:dyDescent="0.25">
      <c r="A185" s="143" t="s">
        <v>138</v>
      </c>
      <c r="B185" s="143"/>
      <c r="C185" s="143"/>
      <c r="D185" s="143"/>
      <c r="E185" s="30">
        <f t="shared" ref="E185:P185" si="114">SUM(E176:E184)</f>
        <v>31.654444444444444</v>
      </c>
      <c r="F185" s="30">
        <f t="shared" si="114"/>
        <v>31.900000000000002</v>
      </c>
      <c r="G185" s="30">
        <f t="shared" si="114"/>
        <v>120.23527777777778</v>
      </c>
      <c r="H185" s="30">
        <f t="shared" si="114"/>
        <v>961.74749999999995</v>
      </c>
      <c r="I185" s="30">
        <f t="shared" si="114"/>
        <v>85.4</v>
      </c>
      <c r="J185" s="30">
        <f t="shared" si="114"/>
        <v>0.53572222222222221</v>
      </c>
      <c r="K185" s="30">
        <f t="shared" si="114"/>
        <v>0.65872222222222232</v>
      </c>
      <c r="L185" s="30">
        <f t="shared" si="114"/>
        <v>28.375</v>
      </c>
      <c r="M185" s="30">
        <f t="shared" si="114"/>
        <v>400.15527777777777</v>
      </c>
      <c r="N185" s="30">
        <f t="shared" si="114"/>
        <v>189.52194444444442</v>
      </c>
      <c r="O185" s="30">
        <f t="shared" si="114"/>
        <v>728.44722222222208</v>
      </c>
      <c r="P185" s="30">
        <f t="shared" si="114"/>
        <v>8.1324999999999985</v>
      </c>
    </row>
    <row r="186" spans="1:67 15942:16023" ht="56.65" customHeight="1" x14ac:dyDescent="0.25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1:67 15942:16023" ht="12.75" customHeight="1" x14ac:dyDescent="0.25">
      <c r="A187" s="134" t="s">
        <v>0</v>
      </c>
      <c r="B187" s="134" t="s">
        <v>1</v>
      </c>
      <c r="C187" s="148" t="s">
        <v>2</v>
      </c>
      <c r="D187" s="134" t="s">
        <v>3</v>
      </c>
      <c r="E187" s="152" t="s">
        <v>4</v>
      </c>
      <c r="F187" s="152"/>
      <c r="G187" s="152"/>
      <c r="H187" s="134" t="s">
        <v>5</v>
      </c>
      <c r="I187" s="152" t="s">
        <v>6</v>
      </c>
      <c r="J187" s="152"/>
      <c r="K187" s="152"/>
      <c r="L187" s="152"/>
      <c r="M187" s="152" t="s">
        <v>7</v>
      </c>
      <c r="N187" s="152"/>
      <c r="O187" s="152"/>
      <c r="P187" s="152"/>
    </row>
    <row r="188" spans="1:67 15942:16023" x14ac:dyDescent="0.25">
      <c r="A188" s="134"/>
      <c r="B188" s="134"/>
      <c r="C188" s="148"/>
      <c r="D188" s="134"/>
      <c r="E188" s="152"/>
      <c r="F188" s="152"/>
      <c r="G188" s="152"/>
      <c r="H188" s="134"/>
      <c r="I188" s="152"/>
      <c r="J188" s="152"/>
      <c r="K188" s="152"/>
      <c r="L188" s="152"/>
      <c r="M188" s="152"/>
      <c r="N188" s="152"/>
      <c r="O188" s="152"/>
      <c r="P188" s="152"/>
    </row>
    <row r="189" spans="1:67 15942:16023" ht="61.35" customHeight="1" x14ac:dyDescent="0.25">
      <c r="A189" s="134"/>
      <c r="B189" s="134"/>
      <c r="C189" s="148"/>
      <c r="D189" s="134"/>
      <c r="E189" s="46" t="s">
        <v>8</v>
      </c>
      <c r="F189" s="6" t="s">
        <v>9</v>
      </c>
      <c r="G189" s="46" t="s">
        <v>10</v>
      </c>
      <c r="H189" s="134"/>
      <c r="I189" s="10" t="s">
        <v>11</v>
      </c>
      <c r="J189" s="10" t="s">
        <v>12</v>
      </c>
      <c r="K189" s="10" t="s">
        <v>13</v>
      </c>
      <c r="L189" s="10" t="s">
        <v>14</v>
      </c>
      <c r="M189" s="6" t="s">
        <v>15</v>
      </c>
      <c r="N189" s="6" t="s">
        <v>16</v>
      </c>
      <c r="O189" s="6" t="s">
        <v>17</v>
      </c>
      <c r="P189" s="6" t="s">
        <v>18</v>
      </c>
    </row>
    <row r="190" spans="1:67 15942:16023" ht="18.75" x14ac:dyDescent="0.25">
      <c r="A190" s="155" t="s">
        <v>139</v>
      </c>
      <c r="B190" s="155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</row>
    <row r="191" spans="1:67 15942:16023" ht="14.85" customHeight="1" x14ac:dyDescent="0.25">
      <c r="A191" s="138" t="s">
        <v>20</v>
      </c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</row>
    <row r="192" spans="1:67 15942:16023" ht="15" customHeight="1" x14ac:dyDescent="0.25">
      <c r="A192" s="138"/>
      <c r="B192" s="12" t="s">
        <v>140</v>
      </c>
      <c r="C192" s="71" t="s">
        <v>141</v>
      </c>
      <c r="D192" s="12">
        <v>100</v>
      </c>
      <c r="E192" s="12">
        <f t="shared" ref="E192:P192" si="115">BD192*100/60</f>
        <v>1.1000000000000001</v>
      </c>
      <c r="F192" s="12">
        <f t="shared" si="115"/>
        <v>6.1166666666666663</v>
      </c>
      <c r="G192" s="12">
        <f t="shared" si="115"/>
        <v>4.583333333333333</v>
      </c>
      <c r="H192" s="12">
        <f t="shared" si="115"/>
        <v>77</v>
      </c>
      <c r="I192" s="12">
        <f t="shared" si="115"/>
        <v>0</v>
      </c>
      <c r="J192" s="12">
        <f t="shared" si="115"/>
        <v>3.3333333333333333E-2</v>
      </c>
      <c r="K192" s="12">
        <f t="shared" si="115"/>
        <v>3.3333333333333333E-2</v>
      </c>
      <c r="L192" s="12">
        <f t="shared" si="115"/>
        <v>18.05</v>
      </c>
      <c r="M192" s="12">
        <f t="shared" si="115"/>
        <v>17.733333333333334</v>
      </c>
      <c r="N192" s="12">
        <f t="shared" si="115"/>
        <v>17.45</v>
      </c>
      <c r="O192" s="12">
        <f t="shared" si="115"/>
        <v>31.833333333333336</v>
      </c>
      <c r="P192" s="12">
        <f t="shared" si="115"/>
        <v>0.83333333333333337</v>
      </c>
      <c r="BD192" s="12">
        <v>0.66</v>
      </c>
      <c r="BE192" s="12">
        <v>3.67</v>
      </c>
      <c r="BF192" s="12">
        <v>2.75</v>
      </c>
      <c r="BG192" s="12">
        <v>46.2</v>
      </c>
      <c r="BH192" s="12"/>
      <c r="BI192" s="12">
        <v>0.02</v>
      </c>
      <c r="BJ192" s="12">
        <v>0.02</v>
      </c>
      <c r="BK192" s="12">
        <v>10.83</v>
      </c>
      <c r="BL192" s="12">
        <v>10.64</v>
      </c>
      <c r="BM192" s="12">
        <v>10.47</v>
      </c>
      <c r="BN192" s="12">
        <v>19.100000000000001</v>
      </c>
      <c r="BO192" s="12">
        <v>0.5</v>
      </c>
    </row>
    <row r="193" spans="1:67 15942:16023" x14ac:dyDescent="0.25">
      <c r="A193" s="138"/>
      <c r="B193" s="19" t="s">
        <v>110</v>
      </c>
      <c r="C193" s="13" t="s">
        <v>111</v>
      </c>
      <c r="D193" s="19">
        <v>100</v>
      </c>
      <c r="E193" s="25">
        <f t="shared" ref="E193:P193" si="116">BD193*100/90</f>
        <v>7</v>
      </c>
      <c r="F193" s="25">
        <f t="shared" si="116"/>
        <v>4.2666666666666666</v>
      </c>
      <c r="G193" s="25">
        <f t="shared" si="116"/>
        <v>13.466666666666667</v>
      </c>
      <c r="H193" s="25">
        <f t="shared" si="116"/>
        <v>168.53333333333333</v>
      </c>
      <c r="I193" s="25">
        <f t="shared" si="116"/>
        <v>0</v>
      </c>
      <c r="J193" s="25">
        <f t="shared" si="116"/>
        <v>6.6666666666666666E-2</v>
      </c>
      <c r="K193" s="25">
        <f t="shared" si="116"/>
        <v>7.7777777777777793E-2</v>
      </c>
      <c r="L193" s="25">
        <f t="shared" si="116"/>
        <v>0.62222222222222234</v>
      </c>
      <c r="M193" s="25">
        <f t="shared" si="116"/>
        <v>29.333333333333332</v>
      </c>
      <c r="N193" s="25">
        <f t="shared" si="116"/>
        <v>64</v>
      </c>
      <c r="O193" s="25">
        <f t="shared" si="116"/>
        <v>144</v>
      </c>
      <c r="P193" s="25">
        <f t="shared" si="116"/>
        <v>1.3777777777777778</v>
      </c>
      <c r="Q193" s="25">
        <v>11.35</v>
      </c>
      <c r="R193" s="25">
        <v>2.9</v>
      </c>
      <c r="S193" s="25">
        <v>3.8</v>
      </c>
      <c r="T193" s="25">
        <v>103</v>
      </c>
      <c r="U193" s="25">
        <v>5.73</v>
      </c>
      <c r="V193" s="19">
        <v>0.05</v>
      </c>
      <c r="W193" s="19">
        <v>0.04</v>
      </c>
      <c r="X193" s="25">
        <v>3.92</v>
      </c>
      <c r="Y193" s="25">
        <v>39.42</v>
      </c>
      <c r="Z193" s="25">
        <v>37.08</v>
      </c>
      <c r="AA193" s="25">
        <v>140.97999999999999</v>
      </c>
      <c r="AB193" s="25">
        <v>0.8</v>
      </c>
      <c r="BD193" s="25">
        <v>6.3</v>
      </c>
      <c r="BE193" s="25">
        <v>3.84</v>
      </c>
      <c r="BF193" s="25">
        <v>12.12</v>
      </c>
      <c r="BG193" s="25">
        <v>151.68</v>
      </c>
      <c r="BH193" s="25"/>
      <c r="BI193" s="25">
        <v>0.06</v>
      </c>
      <c r="BJ193" s="25">
        <v>7.0000000000000007E-2</v>
      </c>
      <c r="BK193" s="25">
        <v>0.56000000000000005</v>
      </c>
      <c r="BL193" s="25">
        <v>26.4</v>
      </c>
      <c r="BM193" s="25">
        <v>57.6</v>
      </c>
      <c r="BN193" s="25">
        <v>129.6</v>
      </c>
      <c r="BO193" s="25">
        <v>1.24</v>
      </c>
    </row>
    <row r="194" spans="1:67 15942:16023" x14ac:dyDescent="0.25">
      <c r="A194" s="138"/>
      <c r="B194" s="19" t="s">
        <v>78</v>
      </c>
      <c r="C194" s="24" t="s">
        <v>79</v>
      </c>
      <c r="D194" s="19">
        <v>180</v>
      </c>
      <c r="E194" s="25">
        <f t="shared" ref="E194:P194" si="117">BD194*180/100</f>
        <v>3.7259999999999995</v>
      </c>
      <c r="F194" s="25">
        <f t="shared" si="117"/>
        <v>5.8320000000000007</v>
      </c>
      <c r="G194" s="25">
        <f t="shared" si="117"/>
        <v>16.974</v>
      </c>
      <c r="H194" s="25">
        <f t="shared" si="117"/>
        <v>135</v>
      </c>
      <c r="I194" s="25">
        <f t="shared" si="117"/>
        <v>0</v>
      </c>
      <c r="J194" s="25">
        <f t="shared" si="117"/>
        <v>5.3999999999999992E-2</v>
      </c>
      <c r="K194" s="25">
        <f t="shared" si="117"/>
        <v>7.2000000000000008E-2</v>
      </c>
      <c r="L194" s="25">
        <f t="shared" si="117"/>
        <v>30.888000000000002</v>
      </c>
      <c r="M194" s="25">
        <f t="shared" si="117"/>
        <v>99.81</v>
      </c>
      <c r="N194" s="25">
        <f t="shared" si="117"/>
        <v>37.169999999999995</v>
      </c>
      <c r="O194" s="25">
        <f t="shared" si="117"/>
        <v>72.251999999999995</v>
      </c>
      <c r="P194" s="25">
        <f t="shared" si="117"/>
        <v>1.4580000000000002</v>
      </c>
      <c r="BD194" s="25">
        <v>2.0699999999999998</v>
      </c>
      <c r="BE194" s="25">
        <v>3.24</v>
      </c>
      <c r="BF194" s="25">
        <v>9.43</v>
      </c>
      <c r="BG194" s="25">
        <v>75</v>
      </c>
      <c r="BH194" s="25"/>
      <c r="BI194" s="25">
        <v>0.03</v>
      </c>
      <c r="BJ194" s="25">
        <v>0.04</v>
      </c>
      <c r="BK194" s="25">
        <v>17.16</v>
      </c>
      <c r="BL194" s="25">
        <v>55.45</v>
      </c>
      <c r="BM194" s="25">
        <v>20.65</v>
      </c>
      <c r="BN194" s="25">
        <v>40.14</v>
      </c>
      <c r="BO194" s="25">
        <v>0.81</v>
      </c>
    </row>
    <row r="195" spans="1:67 15942:16023" x14ac:dyDescent="0.25">
      <c r="A195" s="138"/>
      <c r="B195" s="19" t="s">
        <v>31</v>
      </c>
      <c r="C195" s="24" t="s">
        <v>32</v>
      </c>
      <c r="D195" s="19">
        <v>25</v>
      </c>
      <c r="E195" s="25">
        <f t="shared" ref="E195:P195" si="118">BD195*25/20</f>
        <v>1.7</v>
      </c>
      <c r="F195" s="25">
        <f t="shared" si="118"/>
        <v>0.3</v>
      </c>
      <c r="G195" s="25">
        <f t="shared" si="118"/>
        <v>8.4</v>
      </c>
      <c r="H195" s="25">
        <f t="shared" si="118"/>
        <v>42.699999999999996</v>
      </c>
      <c r="I195" s="25">
        <f t="shared" si="118"/>
        <v>0</v>
      </c>
      <c r="J195" s="25">
        <f t="shared" si="118"/>
        <v>3.7499999999999999E-2</v>
      </c>
      <c r="K195" s="25">
        <f t="shared" si="118"/>
        <v>2.5000000000000001E-2</v>
      </c>
      <c r="L195" s="25">
        <f t="shared" si="118"/>
        <v>0</v>
      </c>
      <c r="M195" s="25">
        <f t="shared" si="118"/>
        <v>11.262499999999999</v>
      </c>
      <c r="N195" s="25">
        <f t="shared" si="118"/>
        <v>11.762499999999999</v>
      </c>
      <c r="O195" s="25">
        <f t="shared" si="118"/>
        <v>37.674999999999997</v>
      </c>
      <c r="P195" s="25">
        <f t="shared" si="118"/>
        <v>0.9375</v>
      </c>
      <c r="Q195" s="25">
        <v>1.7</v>
      </c>
      <c r="R195" s="25">
        <v>0.3</v>
      </c>
      <c r="S195" s="25">
        <v>8.4</v>
      </c>
      <c r="T195" s="25">
        <v>42.7</v>
      </c>
      <c r="U195" s="25"/>
      <c r="V195" s="25">
        <v>0.04</v>
      </c>
      <c r="W195" s="25">
        <v>0.02</v>
      </c>
      <c r="X195" s="25"/>
      <c r="Y195" s="25">
        <v>11.26</v>
      </c>
      <c r="Z195" s="25">
        <v>11.76</v>
      </c>
      <c r="AA195" s="25">
        <v>37.68</v>
      </c>
      <c r="AB195" s="25">
        <v>0.94</v>
      </c>
      <c r="BD195" s="25">
        <v>1.36</v>
      </c>
      <c r="BE195" s="25">
        <v>0.24</v>
      </c>
      <c r="BF195" s="25">
        <v>6.72</v>
      </c>
      <c r="BG195" s="25">
        <v>34.159999999999997</v>
      </c>
      <c r="BH195" s="25"/>
      <c r="BI195" s="25">
        <v>0.03</v>
      </c>
      <c r="BJ195" s="25">
        <v>0.02</v>
      </c>
      <c r="BK195" s="25"/>
      <c r="BL195" s="25">
        <v>9.01</v>
      </c>
      <c r="BM195" s="25">
        <v>9.41</v>
      </c>
      <c r="BN195" s="25">
        <v>30.14</v>
      </c>
      <c r="BO195" s="25">
        <v>0.75</v>
      </c>
    </row>
    <row r="196" spans="1:67 15942:16023" x14ac:dyDescent="0.25">
      <c r="A196" s="138"/>
      <c r="B196" s="19" t="s">
        <v>31</v>
      </c>
      <c r="C196" s="13" t="s">
        <v>33</v>
      </c>
      <c r="D196" s="19">
        <v>55</v>
      </c>
      <c r="E196" s="25">
        <f t="shared" ref="E196:P196" si="119">BD196*55/40</f>
        <v>4.07</v>
      </c>
      <c r="F196" s="25">
        <f t="shared" si="119"/>
        <v>0.495</v>
      </c>
      <c r="G196" s="25">
        <f t="shared" si="119"/>
        <v>29.012499999999999</v>
      </c>
      <c r="H196" s="25">
        <f t="shared" si="119"/>
        <v>128.94749999999999</v>
      </c>
      <c r="I196" s="25">
        <f t="shared" si="119"/>
        <v>0</v>
      </c>
      <c r="J196" s="25">
        <f t="shared" si="119"/>
        <v>0</v>
      </c>
      <c r="K196" s="25">
        <f t="shared" si="119"/>
        <v>2.7500000000000004E-2</v>
      </c>
      <c r="L196" s="25">
        <f t="shared" si="119"/>
        <v>0</v>
      </c>
      <c r="M196" s="25">
        <f t="shared" si="119"/>
        <v>11</v>
      </c>
      <c r="N196" s="25">
        <f t="shared" si="119"/>
        <v>7.7</v>
      </c>
      <c r="O196" s="25">
        <f t="shared" si="119"/>
        <v>35.75</v>
      </c>
      <c r="P196" s="25">
        <f t="shared" si="119"/>
        <v>0.60499999999999998</v>
      </c>
      <c r="Q196" s="25">
        <v>3.03</v>
      </c>
      <c r="R196" s="25">
        <v>0.36</v>
      </c>
      <c r="S196" s="25">
        <v>19.64</v>
      </c>
      <c r="T196" s="25">
        <v>93.77</v>
      </c>
      <c r="U196" s="25"/>
      <c r="V196" s="25"/>
      <c r="W196" s="25">
        <v>1.2999999999999999E-2</v>
      </c>
      <c r="X196" s="25"/>
      <c r="Y196" s="25">
        <v>8</v>
      </c>
      <c r="Z196" s="25">
        <v>5.6</v>
      </c>
      <c r="AA196" s="25">
        <v>26</v>
      </c>
      <c r="AB196" s="25">
        <v>0.44</v>
      </c>
      <c r="AC196" s="25">
        <v>3</v>
      </c>
      <c r="AD196" s="25">
        <f t="shared" ref="AD196:AN196" si="120">AP196*40/40</f>
        <v>0</v>
      </c>
      <c r="AE196" s="25">
        <f t="shared" si="120"/>
        <v>0</v>
      </c>
      <c r="AF196" s="25">
        <f t="shared" si="120"/>
        <v>0</v>
      </c>
      <c r="AG196" s="25">
        <f t="shared" si="120"/>
        <v>0</v>
      </c>
      <c r="AH196" s="25">
        <f t="shared" si="120"/>
        <v>0</v>
      </c>
      <c r="AI196" s="25">
        <f t="shared" si="120"/>
        <v>0</v>
      </c>
      <c r="AJ196" s="25">
        <f t="shared" si="120"/>
        <v>0</v>
      </c>
      <c r="AK196" s="25">
        <f t="shared" si="120"/>
        <v>0</v>
      </c>
      <c r="AL196" s="25">
        <f t="shared" si="120"/>
        <v>0</v>
      </c>
      <c r="AM196" s="25">
        <f t="shared" si="120"/>
        <v>0</v>
      </c>
      <c r="AN196" s="25">
        <f t="shared" si="120"/>
        <v>0</v>
      </c>
      <c r="BD196" s="25">
        <v>2.96</v>
      </c>
      <c r="BE196" s="25">
        <v>0.36</v>
      </c>
      <c r="BF196" s="25">
        <v>21.1</v>
      </c>
      <c r="BG196" s="25">
        <v>93.78</v>
      </c>
      <c r="BH196" s="25"/>
      <c r="BI196" s="25"/>
      <c r="BJ196" s="25">
        <v>0.02</v>
      </c>
      <c r="BK196" s="25"/>
      <c r="BL196" s="25">
        <v>8</v>
      </c>
      <c r="BM196" s="25">
        <v>5.6</v>
      </c>
      <c r="BN196" s="25">
        <v>26</v>
      </c>
      <c r="BO196" s="25">
        <v>0.44</v>
      </c>
      <c r="WOD196" s="2"/>
      <c r="WOE196" s="2"/>
      <c r="WOF196" s="2"/>
      <c r="WOG196" s="2"/>
      <c r="WOH196" s="2"/>
      <c r="WOI196" s="2"/>
      <c r="WOJ196" s="2"/>
      <c r="WOK196" s="2"/>
      <c r="WOL196" s="2"/>
      <c r="WOM196" s="2"/>
      <c r="WON196" s="2"/>
      <c r="WOO196" s="2"/>
      <c r="WOP196" s="2"/>
      <c r="WOQ196" s="2"/>
      <c r="WOR196" s="2"/>
      <c r="WOS196" s="2"/>
      <c r="WOT196" s="2"/>
      <c r="WOU196" s="2"/>
      <c r="WOV196" s="2"/>
      <c r="WOW196" s="2"/>
      <c r="WOX196" s="2"/>
      <c r="WOY196" s="2"/>
      <c r="WOZ196" s="2"/>
      <c r="WPA196" s="2"/>
      <c r="WPB196" s="2"/>
      <c r="WPC196" s="2"/>
      <c r="WPD196" s="2"/>
      <c r="WPE196" s="2"/>
      <c r="WPF196" s="2"/>
      <c r="WPG196" s="2"/>
      <c r="WPH196" s="2"/>
      <c r="WPI196" s="2"/>
      <c r="WPJ196" s="2"/>
      <c r="WPK196" s="2"/>
      <c r="WPL196" s="2"/>
      <c r="WPM196" s="2"/>
      <c r="WPN196" s="2"/>
      <c r="WPO196" s="2"/>
      <c r="WPP196" s="2"/>
      <c r="WPQ196" s="2"/>
      <c r="WPR196" s="2"/>
      <c r="WPS196" s="2"/>
      <c r="WPT196" s="2"/>
      <c r="WPU196" s="2"/>
      <c r="WPV196" s="2"/>
      <c r="WPW196" s="2"/>
      <c r="WPX196" s="2"/>
      <c r="WPY196" s="2"/>
      <c r="WPZ196" s="2"/>
      <c r="WQA196" s="2"/>
      <c r="WQB196" s="2"/>
      <c r="WQC196" s="2"/>
      <c r="WQD196" s="2"/>
      <c r="WQE196" s="2"/>
      <c r="WQF196" s="2"/>
      <c r="WQG196" s="2"/>
      <c r="WQH196" s="2"/>
      <c r="WQI196" s="2"/>
      <c r="WQJ196" s="2"/>
      <c r="WQK196" s="2"/>
      <c r="WQL196" s="2"/>
      <c r="WQM196" s="2"/>
      <c r="WQN196" s="2"/>
      <c r="WQO196" s="2"/>
      <c r="WQP196" s="2"/>
      <c r="WQQ196" s="2"/>
      <c r="WQR196" s="2"/>
      <c r="WQS196" s="2"/>
      <c r="WQT196" s="2"/>
      <c r="WQU196" s="2"/>
      <c r="WQV196" s="2"/>
      <c r="WQW196" s="2"/>
      <c r="WQX196" s="2"/>
      <c r="WQY196" s="2"/>
      <c r="WQZ196" s="2"/>
      <c r="WRA196" s="2"/>
      <c r="WRB196" s="2"/>
      <c r="WRC196" s="2"/>
      <c r="WRD196" s="2"/>
      <c r="WRE196" s="2"/>
      <c r="WRF196" s="2"/>
    </row>
    <row r="197" spans="1:67 15942:16023" x14ac:dyDescent="0.25">
      <c r="A197" s="138"/>
      <c r="B197" s="19" t="s">
        <v>142</v>
      </c>
      <c r="C197" s="24" t="s">
        <v>143</v>
      </c>
      <c r="D197" s="19">
        <v>180</v>
      </c>
      <c r="E197" s="25">
        <f t="shared" ref="E197:P197" si="121">BD197*180/100</f>
        <v>3.6719999999999997</v>
      </c>
      <c r="F197" s="25">
        <f t="shared" si="121"/>
        <v>3.1860000000000004</v>
      </c>
      <c r="G197" s="25">
        <f t="shared" si="121"/>
        <v>15.821999999999997</v>
      </c>
      <c r="H197" s="25">
        <f t="shared" si="121"/>
        <v>106.2</v>
      </c>
      <c r="I197" s="25">
        <f t="shared" si="121"/>
        <v>21.96</v>
      </c>
      <c r="J197" s="25">
        <f t="shared" si="121"/>
        <v>5.3999999999999992E-2</v>
      </c>
      <c r="K197" s="25">
        <f t="shared" si="121"/>
        <v>0.16200000000000001</v>
      </c>
      <c r="L197" s="25">
        <f t="shared" si="121"/>
        <v>1.4220000000000002</v>
      </c>
      <c r="M197" s="25">
        <f t="shared" si="121"/>
        <v>136.99799999999999</v>
      </c>
      <c r="N197" s="25">
        <f t="shared" si="121"/>
        <v>19.206</v>
      </c>
      <c r="O197" s="25">
        <f t="shared" si="121"/>
        <v>112.104</v>
      </c>
      <c r="P197" s="25">
        <f t="shared" si="121"/>
        <v>0.43199999999999994</v>
      </c>
      <c r="Q197" s="25">
        <v>0.3</v>
      </c>
      <c r="R197" s="25"/>
      <c r="S197" s="25">
        <v>6.7</v>
      </c>
      <c r="T197" s="25">
        <v>27.9</v>
      </c>
      <c r="U197" s="26">
        <v>0.38</v>
      </c>
      <c r="V197" s="19"/>
      <c r="W197" s="19">
        <v>0.01</v>
      </c>
      <c r="X197" s="25">
        <v>1.1599999999999999</v>
      </c>
      <c r="Y197" s="25">
        <v>6.9</v>
      </c>
      <c r="Z197" s="25">
        <v>4.5999999999999996</v>
      </c>
      <c r="AA197" s="25">
        <v>8.5</v>
      </c>
      <c r="AB197" s="25">
        <v>0.77</v>
      </c>
      <c r="AC197" s="25">
        <v>0.8</v>
      </c>
      <c r="AD197" s="25">
        <v>0.2</v>
      </c>
      <c r="AE197" s="25">
        <v>16.7</v>
      </c>
      <c r="AF197" s="25">
        <v>66.7</v>
      </c>
      <c r="AG197" s="25">
        <v>98</v>
      </c>
      <c r="AH197" s="25">
        <v>0.01</v>
      </c>
      <c r="AI197" s="25">
        <v>0.05</v>
      </c>
      <c r="AJ197" s="25">
        <v>80</v>
      </c>
      <c r="AK197" s="25">
        <v>11</v>
      </c>
      <c r="AL197" s="25">
        <v>3</v>
      </c>
      <c r="AM197" s="25">
        <v>3</v>
      </c>
      <c r="AN197" s="25">
        <v>0.54</v>
      </c>
      <c r="BD197" s="25">
        <v>2.04</v>
      </c>
      <c r="BE197" s="25">
        <v>1.77</v>
      </c>
      <c r="BF197" s="25">
        <v>8.7899999999999991</v>
      </c>
      <c r="BG197" s="25">
        <v>59</v>
      </c>
      <c r="BH197" s="25">
        <v>12.2</v>
      </c>
      <c r="BI197" s="25">
        <v>0.03</v>
      </c>
      <c r="BJ197" s="25">
        <v>0.09</v>
      </c>
      <c r="BK197" s="25">
        <v>0.79</v>
      </c>
      <c r="BL197" s="25">
        <v>76.11</v>
      </c>
      <c r="BM197" s="25">
        <v>10.67</v>
      </c>
      <c r="BN197" s="25">
        <v>62.28</v>
      </c>
      <c r="BO197" s="25">
        <v>0.24</v>
      </c>
    </row>
    <row r="198" spans="1:67 15942:16023" x14ac:dyDescent="0.25">
      <c r="A198" s="138"/>
      <c r="B198" s="56"/>
      <c r="C198" s="28" t="s">
        <v>144</v>
      </c>
      <c r="D198" s="31">
        <f>SUM(D192:D197)</f>
        <v>640</v>
      </c>
      <c r="E198" s="30"/>
      <c r="F198" s="30"/>
      <c r="G198" s="30"/>
      <c r="H198" s="30"/>
      <c r="I198" s="30"/>
      <c r="J198" s="31"/>
      <c r="K198" s="31"/>
      <c r="L198" s="30"/>
      <c r="M198" s="30"/>
      <c r="N198" s="30"/>
      <c r="O198" s="30"/>
      <c r="P198" s="30"/>
    </row>
    <row r="199" spans="1:67 15942:16023" x14ac:dyDescent="0.25">
      <c r="A199" s="141" t="s">
        <v>37</v>
      </c>
      <c r="B199" s="141"/>
      <c r="C199" s="141"/>
      <c r="D199" s="141"/>
      <c r="E199" s="30">
        <f t="shared" ref="E199:P199" si="122">SUM(E192:E198)</f>
        <v>21.267999999999997</v>
      </c>
      <c r="F199" s="30">
        <f t="shared" si="122"/>
        <v>20.196333333333335</v>
      </c>
      <c r="G199" s="30">
        <f t="shared" si="122"/>
        <v>88.258499999999998</v>
      </c>
      <c r="H199" s="30">
        <f t="shared" si="122"/>
        <v>658.38083333333338</v>
      </c>
      <c r="I199" s="30">
        <f t="shared" si="122"/>
        <v>21.96</v>
      </c>
      <c r="J199" s="30">
        <f t="shared" si="122"/>
        <v>0.2455</v>
      </c>
      <c r="K199" s="30">
        <f t="shared" si="122"/>
        <v>0.39761111111111114</v>
      </c>
      <c r="L199" s="30">
        <f t="shared" si="122"/>
        <v>50.982222222222219</v>
      </c>
      <c r="M199" s="30">
        <f t="shared" si="122"/>
        <v>306.13716666666664</v>
      </c>
      <c r="N199" s="30">
        <f t="shared" si="122"/>
        <v>157.28849999999997</v>
      </c>
      <c r="O199" s="30">
        <f t="shared" si="122"/>
        <v>433.61433333333332</v>
      </c>
      <c r="P199" s="30">
        <f t="shared" si="122"/>
        <v>5.6436111111111114</v>
      </c>
    </row>
    <row r="200" spans="1:67 15942:16023" ht="15" customHeight="1" x14ac:dyDescent="0.25">
      <c r="A200" s="150" t="s">
        <v>38</v>
      </c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</row>
    <row r="201" spans="1:67 15942:16023" x14ac:dyDescent="0.25">
      <c r="A201" s="150"/>
      <c r="B201" s="19" t="s">
        <v>61</v>
      </c>
      <c r="C201" s="24" t="s">
        <v>62</v>
      </c>
      <c r="D201" s="14">
        <v>100</v>
      </c>
      <c r="E201" s="15">
        <f t="shared" ref="E201:P201" si="123">BD201*100/100</f>
        <v>1.0900000000000001</v>
      </c>
      <c r="F201" s="15">
        <f t="shared" si="123"/>
        <v>6.04</v>
      </c>
      <c r="G201" s="15">
        <f t="shared" si="123"/>
        <v>3.77</v>
      </c>
      <c r="H201" s="15">
        <f t="shared" si="123"/>
        <v>73</v>
      </c>
      <c r="I201" s="15">
        <f t="shared" si="123"/>
        <v>0</v>
      </c>
      <c r="J201" s="15">
        <f t="shared" si="123"/>
        <v>0.03</v>
      </c>
      <c r="K201" s="15">
        <f t="shared" si="123"/>
        <v>0.04</v>
      </c>
      <c r="L201" s="15">
        <f t="shared" si="123"/>
        <v>13.21</v>
      </c>
      <c r="M201" s="15">
        <f t="shared" si="123"/>
        <v>25.42</v>
      </c>
      <c r="N201" s="15">
        <f t="shared" si="123"/>
        <v>18.829999999999998</v>
      </c>
      <c r="O201" s="15">
        <f t="shared" si="123"/>
        <v>35.619999999999997</v>
      </c>
      <c r="P201" s="15">
        <f t="shared" si="123"/>
        <v>0.66</v>
      </c>
      <c r="Q201" s="47">
        <v>0.6</v>
      </c>
      <c r="R201" s="47">
        <v>2.36</v>
      </c>
      <c r="S201" s="47">
        <v>3.85</v>
      </c>
      <c r="T201" s="47">
        <v>38.75</v>
      </c>
      <c r="U201" s="47">
        <v>0.01</v>
      </c>
      <c r="V201" s="48">
        <v>0.01</v>
      </c>
      <c r="W201" s="48">
        <v>0.03</v>
      </c>
      <c r="X201" s="47">
        <v>3.75</v>
      </c>
      <c r="Y201" s="47">
        <v>20</v>
      </c>
      <c r="Z201" s="47">
        <v>7.5</v>
      </c>
      <c r="AA201" s="47">
        <v>18.75</v>
      </c>
      <c r="AB201" s="47">
        <v>0.35</v>
      </c>
      <c r="BD201" s="15">
        <v>1.0900000000000001</v>
      </c>
      <c r="BE201" s="15">
        <v>6.04</v>
      </c>
      <c r="BF201" s="15">
        <v>3.77</v>
      </c>
      <c r="BG201" s="15">
        <v>73</v>
      </c>
      <c r="BH201" s="15"/>
      <c r="BI201" s="15">
        <v>0.03</v>
      </c>
      <c r="BJ201" s="15">
        <v>0.04</v>
      </c>
      <c r="BK201" s="15">
        <v>13.21</v>
      </c>
      <c r="BL201" s="15">
        <v>25.42</v>
      </c>
      <c r="BM201" s="15">
        <v>18.829999999999998</v>
      </c>
      <c r="BN201" s="15">
        <v>35.619999999999997</v>
      </c>
      <c r="BO201" s="15">
        <v>0.66</v>
      </c>
    </row>
    <row r="202" spans="1:67 15942:16023" s="36" customFormat="1" x14ac:dyDescent="0.25">
      <c r="A202" s="150"/>
      <c r="B202" s="19" t="s">
        <v>145</v>
      </c>
      <c r="C202" s="53" t="s">
        <v>146</v>
      </c>
      <c r="D202" s="14">
        <v>250</v>
      </c>
      <c r="E202" s="15">
        <f t="shared" ref="E202:P202" si="124">BD202*250/100</f>
        <v>3.55</v>
      </c>
      <c r="F202" s="15">
        <f t="shared" si="124"/>
        <v>5.125</v>
      </c>
      <c r="G202" s="15">
        <f t="shared" si="124"/>
        <v>14.175000000000001</v>
      </c>
      <c r="H202" s="15">
        <f t="shared" si="124"/>
        <v>127.5</v>
      </c>
      <c r="I202" s="15">
        <f t="shared" si="124"/>
        <v>0</v>
      </c>
      <c r="J202" s="15">
        <f t="shared" si="124"/>
        <v>0.1</v>
      </c>
      <c r="K202" s="15">
        <f t="shared" si="124"/>
        <v>0.05</v>
      </c>
      <c r="L202" s="15">
        <f t="shared" si="124"/>
        <v>6.7</v>
      </c>
      <c r="M202" s="15">
        <f t="shared" si="124"/>
        <v>54.174999999999997</v>
      </c>
      <c r="N202" s="15">
        <f t="shared" si="124"/>
        <v>34.450000000000003</v>
      </c>
      <c r="O202" s="15">
        <f t="shared" si="124"/>
        <v>99.5</v>
      </c>
      <c r="P202" s="15">
        <f t="shared" si="124"/>
        <v>1.7250000000000001</v>
      </c>
      <c r="Q202" s="54">
        <v>5.49</v>
      </c>
      <c r="R202" s="54">
        <v>5.27</v>
      </c>
      <c r="S202" s="54">
        <v>16.54</v>
      </c>
      <c r="T202" s="54">
        <v>148.25</v>
      </c>
      <c r="U202" s="54"/>
      <c r="V202" s="55">
        <v>0.22800000000000001</v>
      </c>
      <c r="W202" s="55">
        <v>7.2999999999999995E-2</v>
      </c>
      <c r="X202" s="54">
        <v>5.83</v>
      </c>
      <c r="Y202" s="54">
        <v>42.68</v>
      </c>
      <c r="Z202" s="54">
        <v>88.1</v>
      </c>
      <c r="AA202" s="54">
        <v>35.58</v>
      </c>
      <c r="AB202" s="54">
        <v>2.0499999999999998</v>
      </c>
      <c r="BD202" s="15">
        <v>1.42</v>
      </c>
      <c r="BE202" s="15">
        <v>2.0499999999999998</v>
      </c>
      <c r="BF202" s="15">
        <v>5.67</v>
      </c>
      <c r="BG202" s="15">
        <v>51</v>
      </c>
      <c r="BH202" s="15">
        <f>BT202*200/250</f>
        <v>0</v>
      </c>
      <c r="BI202" s="15">
        <v>0.04</v>
      </c>
      <c r="BJ202" s="15">
        <v>0.02</v>
      </c>
      <c r="BK202" s="15">
        <v>2.68</v>
      </c>
      <c r="BL202" s="15">
        <v>21.67</v>
      </c>
      <c r="BM202" s="15">
        <v>13.78</v>
      </c>
      <c r="BN202" s="15">
        <v>39.799999999999997</v>
      </c>
      <c r="BO202" s="15">
        <v>0.69</v>
      </c>
      <c r="WRG202" s="4"/>
    </row>
    <row r="203" spans="1:67 15942:16023" x14ac:dyDescent="0.25">
      <c r="A203" s="150"/>
      <c r="B203" s="60" t="s">
        <v>147</v>
      </c>
      <c r="C203" s="37" t="s">
        <v>148</v>
      </c>
      <c r="D203" s="18">
        <v>100</v>
      </c>
      <c r="E203" s="38">
        <v>10.64</v>
      </c>
      <c r="F203" s="38">
        <v>28.19</v>
      </c>
      <c r="G203" s="38">
        <v>2.89</v>
      </c>
      <c r="H203" s="38">
        <v>309</v>
      </c>
      <c r="I203" s="38"/>
      <c r="J203" s="38">
        <v>0.28000000000000003</v>
      </c>
      <c r="K203" s="38">
        <v>0.09</v>
      </c>
      <c r="L203" s="38">
        <v>0.92</v>
      </c>
      <c r="M203" s="38">
        <v>20</v>
      </c>
      <c r="N203" s="38">
        <v>22.39</v>
      </c>
      <c r="O203" s="38">
        <v>128.62</v>
      </c>
      <c r="P203" s="38">
        <v>2.21</v>
      </c>
      <c r="Q203" s="39">
        <v>7.46</v>
      </c>
      <c r="R203" s="39">
        <v>8.2899999999999991</v>
      </c>
      <c r="S203" s="39">
        <v>9.44</v>
      </c>
      <c r="T203" s="39">
        <v>142</v>
      </c>
      <c r="U203" s="39">
        <v>33</v>
      </c>
      <c r="V203" s="40">
        <v>0.05</v>
      </c>
      <c r="W203" s="40">
        <v>7.0000000000000007E-2</v>
      </c>
      <c r="X203" s="39">
        <v>0.41</v>
      </c>
      <c r="Y203" s="39">
        <v>23.65</v>
      </c>
      <c r="Z203" s="39">
        <v>16.5</v>
      </c>
      <c r="AA203" s="39">
        <v>83.14</v>
      </c>
      <c r="AB203" s="39">
        <v>0.68</v>
      </c>
    </row>
    <row r="204" spans="1:67 15942:16023" x14ac:dyDescent="0.25">
      <c r="A204" s="150"/>
      <c r="B204" s="60" t="s">
        <v>56</v>
      </c>
      <c r="C204" s="37" t="s">
        <v>149</v>
      </c>
      <c r="D204" s="18">
        <v>180</v>
      </c>
      <c r="E204" s="38">
        <f t="shared" ref="E204:P204" si="125">BD204*180/150</f>
        <v>3.6240000000000001</v>
      </c>
      <c r="F204" s="38">
        <f t="shared" si="125"/>
        <v>4.9920000000000009</v>
      </c>
      <c r="G204" s="38">
        <f t="shared" si="125"/>
        <v>25.631999999999998</v>
      </c>
      <c r="H204" s="38">
        <f t="shared" si="125"/>
        <v>162</v>
      </c>
      <c r="I204" s="38">
        <f t="shared" si="125"/>
        <v>0</v>
      </c>
      <c r="J204" s="38">
        <f t="shared" si="125"/>
        <v>0</v>
      </c>
      <c r="K204" s="38">
        <f t="shared" si="125"/>
        <v>2.4E-2</v>
      </c>
      <c r="L204" s="38">
        <f t="shared" si="125"/>
        <v>0</v>
      </c>
      <c r="M204" s="38">
        <f t="shared" si="125"/>
        <v>16.079999999999998</v>
      </c>
      <c r="N204" s="38">
        <f t="shared" si="125"/>
        <v>15.36</v>
      </c>
      <c r="O204" s="38">
        <f t="shared" si="125"/>
        <v>125.80800000000001</v>
      </c>
      <c r="P204" s="38">
        <f t="shared" si="125"/>
        <v>0.70799999999999996</v>
      </c>
      <c r="Q204" s="39"/>
      <c r="R204" s="39"/>
      <c r="S204" s="39"/>
      <c r="T204" s="39"/>
      <c r="U204" s="39"/>
      <c r="V204" s="40"/>
      <c r="W204" s="40"/>
      <c r="X204" s="39"/>
      <c r="Y204" s="39"/>
      <c r="Z204" s="39"/>
      <c r="AA204" s="39"/>
      <c r="AB204" s="39"/>
      <c r="BD204" s="38">
        <v>3.02</v>
      </c>
      <c r="BE204" s="38">
        <v>4.16</v>
      </c>
      <c r="BF204" s="38">
        <v>21.36</v>
      </c>
      <c r="BG204" s="38">
        <v>135</v>
      </c>
      <c r="BH204" s="38"/>
      <c r="BI204" s="38">
        <f>DH204*150/100</f>
        <v>0</v>
      </c>
      <c r="BJ204" s="38">
        <v>0.02</v>
      </c>
      <c r="BK204" s="38"/>
      <c r="BL204" s="38">
        <v>13.4</v>
      </c>
      <c r="BM204" s="38">
        <v>12.8</v>
      </c>
      <c r="BN204" s="38">
        <v>104.84</v>
      </c>
      <c r="BO204" s="38">
        <v>0.59</v>
      </c>
    </row>
    <row r="205" spans="1:67 15942:16023" x14ac:dyDescent="0.25">
      <c r="A205" s="150"/>
      <c r="B205" s="19" t="s">
        <v>31</v>
      </c>
      <c r="C205" s="24" t="s">
        <v>32</v>
      </c>
      <c r="D205" s="19">
        <v>25</v>
      </c>
      <c r="E205" s="25">
        <f t="shared" ref="E205:P205" si="126">BD205*25/20</f>
        <v>1.7</v>
      </c>
      <c r="F205" s="25">
        <f t="shared" si="126"/>
        <v>0.3</v>
      </c>
      <c r="G205" s="25">
        <f t="shared" si="126"/>
        <v>8.4</v>
      </c>
      <c r="H205" s="25">
        <f t="shared" si="126"/>
        <v>42.699999999999996</v>
      </c>
      <c r="I205" s="25">
        <f t="shared" si="126"/>
        <v>0</v>
      </c>
      <c r="J205" s="25">
        <f t="shared" si="126"/>
        <v>3.7499999999999999E-2</v>
      </c>
      <c r="K205" s="25">
        <f t="shared" si="126"/>
        <v>2.5000000000000001E-2</v>
      </c>
      <c r="L205" s="25">
        <f t="shared" si="126"/>
        <v>0</v>
      </c>
      <c r="M205" s="25">
        <f t="shared" si="126"/>
        <v>11.262499999999999</v>
      </c>
      <c r="N205" s="25">
        <f t="shared" si="126"/>
        <v>11.762499999999999</v>
      </c>
      <c r="O205" s="25">
        <f t="shared" si="126"/>
        <v>37.674999999999997</v>
      </c>
      <c r="P205" s="25">
        <f t="shared" si="126"/>
        <v>0.9375</v>
      </c>
      <c r="Q205" s="25">
        <v>1.7</v>
      </c>
      <c r="R205" s="25">
        <v>0.3</v>
      </c>
      <c r="S205" s="25">
        <v>8.4</v>
      </c>
      <c r="T205" s="25">
        <v>42.7</v>
      </c>
      <c r="U205" s="25"/>
      <c r="V205" s="25">
        <v>0.04</v>
      </c>
      <c r="W205" s="25">
        <v>0.02</v>
      </c>
      <c r="X205" s="25"/>
      <c r="Y205" s="25">
        <v>11.26</v>
      </c>
      <c r="Z205" s="25">
        <v>11.76</v>
      </c>
      <c r="AA205" s="25">
        <v>37.68</v>
      </c>
      <c r="AB205" s="25">
        <v>0.94</v>
      </c>
      <c r="BD205" s="25">
        <v>1.36</v>
      </c>
      <c r="BE205" s="25">
        <v>0.24</v>
      </c>
      <c r="BF205" s="25">
        <v>6.72</v>
      </c>
      <c r="BG205" s="25">
        <v>34.159999999999997</v>
      </c>
      <c r="BH205" s="25"/>
      <c r="BI205" s="25">
        <v>0.03</v>
      </c>
      <c r="BJ205" s="25">
        <v>0.02</v>
      </c>
      <c r="BK205" s="25"/>
      <c r="BL205" s="25">
        <v>9.01</v>
      </c>
      <c r="BM205" s="25">
        <v>9.41</v>
      </c>
      <c r="BN205" s="25">
        <v>30.14</v>
      </c>
      <c r="BO205" s="25">
        <v>0.75</v>
      </c>
    </row>
    <row r="206" spans="1:67 15942:16023" x14ac:dyDescent="0.25">
      <c r="A206" s="150"/>
      <c r="B206" s="19" t="s">
        <v>31</v>
      </c>
      <c r="C206" s="13" t="s">
        <v>33</v>
      </c>
      <c r="D206" s="19">
        <v>55</v>
      </c>
      <c r="E206" s="25">
        <f t="shared" ref="E206:P206" si="127">BD206*55/40</f>
        <v>4.07</v>
      </c>
      <c r="F206" s="25">
        <f t="shared" si="127"/>
        <v>0.495</v>
      </c>
      <c r="G206" s="25">
        <f t="shared" si="127"/>
        <v>29.012499999999999</v>
      </c>
      <c r="H206" s="25">
        <f t="shared" si="127"/>
        <v>128.94749999999999</v>
      </c>
      <c r="I206" s="25">
        <f t="shared" si="127"/>
        <v>0</v>
      </c>
      <c r="J206" s="25">
        <f t="shared" si="127"/>
        <v>0</v>
      </c>
      <c r="K206" s="25">
        <f t="shared" si="127"/>
        <v>2.7500000000000004E-2</v>
      </c>
      <c r="L206" s="25">
        <f t="shared" si="127"/>
        <v>0</v>
      </c>
      <c r="M206" s="25">
        <f t="shared" si="127"/>
        <v>11</v>
      </c>
      <c r="N206" s="25">
        <f t="shared" si="127"/>
        <v>7.7</v>
      </c>
      <c r="O206" s="25">
        <f t="shared" si="127"/>
        <v>35.75</v>
      </c>
      <c r="P206" s="25">
        <f t="shared" si="127"/>
        <v>0.60499999999999998</v>
      </c>
      <c r="Q206" s="25">
        <v>3.03</v>
      </c>
      <c r="R206" s="25">
        <v>0.36</v>
      </c>
      <c r="S206" s="25">
        <v>19.64</v>
      </c>
      <c r="T206" s="25">
        <v>93.77</v>
      </c>
      <c r="U206" s="25"/>
      <c r="V206" s="25"/>
      <c r="W206" s="25">
        <v>1.2999999999999999E-2</v>
      </c>
      <c r="X206" s="25"/>
      <c r="Y206" s="25">
        <v>8</v>
      </c>
      <c r="Z206" s="25">
        <v>5.6</v>
      </c>
      <c r="AA206" s="25">
        <v>26</v>
      </c>
      <c r="AB206" s="25">
        <v>0.44</v>
      </c>
      <c r="AC206" s="25">
        <v>3</v>
      </c>
      <c r="AD206" s="25">
        <f t="shared" ref="AD206:AN206" si="128">AP206*40/40</f>
        <v>0</v>
      </c>
      <c r="AE206" s="25">
        <f t="shared" si="128"/>
        <v>0</v>
      </c>
      <c r="AF206" s="25">
        <f t="shared" si="128"/>
        <v>0</v>
      </c>
      <c r="AG206" s="25">
        <f t="shared" si="128"/>
        <v>0</v>
      </c>
      <c r="AH206" s="25">
        <f t="shared" si="128"/>
        <v>0</v>
      </c>
      <c r="AI206" s="25">
        <f t="shared" si="128"/>
        <v>0</v>
      </c>
      <c r="AJ206" s="25">
        <f t="shared" si="128"/>
        <v>0</v>
      </c>
      <c r="AK206" s="25">
        <f t="shared" si="128"/>
        <v>0</v>
      </c>
      <c r="AL206" s="25">
        <f t="shared" si="128"/>
        <v>0</v>
      </c>
      <c r="AM206" s="25">
        <f t="shared" si="128"/>
        <v>0</v>
      </c>
      <c r="AN206" s="25">
        <f t="shared" si="128"/>
        <v>0</v>
      </c>
      <c r="BD206" s="25">
        <v>2.96</v>
      </c>
      <c r="BE206" s="25">
        <v>0.36</v>
      </c>
      <c r="BF206" s="25">
        <v>21.1</v>
      </c>
      <c r="BG206" s="25">
        <v>93.78</v>
      </c>
      <c r="BH206" s="25"/>
      <c r="BI206" s="25"/>
      <c r="BJ206" s="25">
        <v>0.02</v>
      </c>
      <c r="BK206" s="25"/>
      <c r="BL206" s="25">
        <v>8</v>
      </c>
      <c r="BM206" s="25">
        <v>5.6</v>
      </c>
      <c r="BN206" s="25">
        <v>26</v>
      </c>
      <c r="BO206" s="25">
        <v>0.44</v>
      </c>
      <c r="WOD206" s="2"/>
      <c r="WOE206" s="2"/>
      <c r="WOF206" s="2"/>
      <c r="WOG206" s="2"/>
      <c r="WOH206" s="2"/>
      <c r="WOI206" s="2"/>
      <c r="WOJ206" s="2"/>
      <c r="WOK206" s="2"/>
      <c r="WOL206" s="2"/>
      <c r="WOM206" s="2"/>
      <c r="WON206" s="2"/>
      <c r="WOO206" s="2"/>
      <c r="WOP206" s="2"/>
      <c r="WOQ206" s="2"/>
      <c r="WOR206" s="2"/>
      <c r="WOS206" s="2"/>
      <c r="WOT206" s="2"/>
      <c r="WOU206" s="2"/>
      <c r="WOV206" s="2"/>
      <c r="WOW206" s="2"/>
      <c r="WOX206" s="2"/>
      <c r="WOY206" s="2"/>
      <c r="WOZ206" s="2"/>
      <c r="WPA206" s="2"/>
      <c r="WPB206" s="2"/>
      <c r="WPC206" s="2"/>
      <c r="WPD206" s="2"/>
      <c r="WPE206" s="2"/>
      <c r="WPF206" s="2"/>
      <c r="WPG206" s="2"/>
      <c r="WPH206" s="2"/>
      <c r="WPI206" s="2"/>
      <c r="WPJ206" s="2"/>
      <c r="WPK206" s="2"/>
      <c r="WPL206" s="2"/>
      <c r="WPM206" s="2"/>
      <c r="WPN206" s="2"/>
      <c r="WPO206" s="2"/>
      <c r="WPP206" s="2"/>
      <c r="WPQ206" s="2"/>
      <c r="WPR206" s="2"/>
      <c r="WPS206" s="2"/>
      <c r="WPT206" s="2"/>
      <c r="WPU206" s="2"/>
      <c r="WPV206" s="2"/>
      <c r="WPW206" s="2"/>
      <c r="WPX206" s="2"/>
      <c r="WPY206" s="2"/>
      <c r="WPZ206" s="2"/>
      <c r="WQA206" s="2"/>
      <c r="WQB206" s="2"/>
      <c r="WQC206" s="2"/>
      <c r="WQD206" s="2"/>
      <c r="WQE206" s="2"/>
      <c r="WQF206" s="2"/>
      <c r="WQG206" s="2"/>
      <c r="WQH206" s="2"/>
      <c r="WQI206" s="2"/>
      <c r="WQJ206" s="2"/>
      <c r="WQK206" s="2"/>
      <c r="WQL206" s="2"/>
      <c r="WQM206" s="2"/>
      <c r="WQN206" s="2"/>
      <c r="WQO206" s="2"/>
      <c r="WQP206" s="2"/>
      <c r="WQQ206" s="2"/>
      <c r="WQR206" s="2"/>
      <c r="WQS206" s="2"/>
      <c r="WQT206" s="2"/>
      <c r="WQU206" s="2"/>
      <c r="WQV206" s="2"/>
      <c r="WQW206" s="2"/>
      <c r="WQX206" s="2"/>
      <c r="WQY206" s="2"/>
      <c r="WQZ206" s="2"/>
      <c r="WRA206" s="2"/>
      <c r="WRB206" s="2"/>
      <c r="WRC206" s="2"/>
      <c r="WRD206" s="2"/>
      <c r="WRE206" s="2"/>
      <c r="WRF206" s="2"/>
    </row>
    <row r="207" spans="1:67 15942:16023" x14ac:dyDescent="0.25">
      <c r="A207" s="150"/>
      <c r="B207" s="19" t="s">
        <v>29</v>
      </c>
      <c r="C207" s="27" t="s">
        <v>30</v>
      </c>
      <c r="D207" s="19">
        <v>150</v>
      </c>
      <c r="E207" s="25">
        <f t="shared" ref="E207:P207" si="129">BD207*150/100</f>
        <v>0.6</v>
      </c>
      <c r="F207" s="25">
        <f t="shared" si="129"/>
        <v>0.6</v>
      </c>
      <c r="G207" s="25">
        <f t="shared" si="129"/>
        <v>14.7</v>
      </c>
      <c r="H207" s="25">
        <f t="shared" si="129"/>
        <v>70.5</v>
      </c>
      <c r="I207" s="25">
        <f t="shared" si="129"/>
        <v>0</v>
      </c>
      <c r="J207" s="25">
        <f t="shared" si="129"/>
        <v>4.4999999999999998E-2</v>
      </c>
      <c r="K207" s="25">
        <f t="shared" si="129"/>
        <v>0.03</v>
      </c>
      <c r="L207" s="25">
        <f t="shared" si="129"/>
        <v>15</v>
      </c>
      <c r="M207" s="25">
        <f t="shared" si="129"/>
        <v>24</v>
      </c>
      <c r="N207" s="25">
        <f t="shared" si="129"/>
        <v>13.5</v>
      </c>
      <c r="O207" s="25">
        <f t="shared" si="129"/>
        <v>16.5</v>
      </c>
      <c r="P207" s="25">
        <f t="shared" si="129"/>
        <v>3.3</v>
      </c>
      <c r="Q207" s="25"/>
      <c r="R207" s="25"/>
      <c r="S207" s="25"/>
      <c r="T207" s="25"/>
      <c r="U207" s="25"/>
      <c r="V207" s="19"/>
      <c r="W207" s="19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BD207" s="25">
        <v>0.4</v>
      </c>
      <c r="BE207" s="25">
        <v>0.4</v>
      </c>
      <c r="BF207" s="25">
        <v>9.8000000000000007</v>
      </c>
      <c r="BG207" s="25">
        <v>47</v>
      </c>
      <c r="BH207" s="25"/>
      <c r="BI207" s="25">
        <v>0.03</v>
      </c>
      <c r="BJ207" s="25">
        <v>0.02</v>
      </c>
      <c r="BK207" s="25">
        <v>10</v>
      </c>
      <c r="BL207" s="25">
        <v>16</v>
      </c>
      <c r="BM207" s="25">
        <v>9</v>
      </c>
      <c r="BN207" s="25">
        <v>11</v>
      </c>
      <c r="BO207" s="25">
        <v>2.2000000000000002</v>
      </c>
    </row>
    <row r="208" spans="1:67 15942:16023" x14ac:dyDescent="0.25">
      <c r="A208" s="150"/>
      <c r="B208" s="19" t="s">
        <v>150</v>
      </c>
      <c r="C208" s="24" t="s">
        <v>151</v>
      </c>
      <c r="D208" s="19">
        <v>180</v>
      </c>
      <c r="E208" s="25">
        <f t="shared" ref="E208:P208" si="130">BD208*180/200</f>
        <v>0.27</v>
      </c>
      <c r="F208" s="25">
        <f t="shared" si="130"/>
        <v>0.09</v>
      </c>
      <c r="G208" s="25">
        <f t="shared" si="130"/>
        <v>9.2700000000000014</v>
      </c>
      <c r="H208" s="25">
        <f t="shared" si="130"/>
        <v>38.519999999999996</v>
      </c>
      <c r="I208" s="25">
        <f t="shared" si="130"/>
        <v>3.6719999999999997</v>
      </c>
      <c r="J208" s="25">
        <f t="shared" si="130"/>
        <v>9.0000000000000011E-3</v>
      </c>
      <c r="K208" s="25">
        <f t="shared" si="130"/>
        <v>9.0000000000000011E-3</v>
      </c>
      <c r="L208" s="25">
        <f t="shared" si="130"/>
        <v>2.25</v>
      </c>
      <c r="M208" s="25">
        <f t="shared" si="130"/>
        <v>11.7</v>
      </c>
      <c r="N208" s="25">
        <f t="shared" si="130"/>
        <v>8.19</v>
      </c>
      <c r="O208" s="25">
        <f t="shared" si="130"/>
        <v>9</v>
      </c>
      <c r="P208" s="25">
        <f t="shared" si="130"/>
        <v>0.17100000000000001</v>
      </c>
      <c r="Q208" s="25">
        <v>0.6</v>
      </c>
      <c r="R208" s="25">
        <v>0.2</v>
      </c>
      <c r="S208" s="25">
        <v>15.2</v>
      </c>
      <c r="T208" s="25">
        <v>65.3</v>
      </c>
      <c r="U208" s="26">
        <v>98</v>
      </c>
      <c r="V208" s="19">
        <v>0.01</v>
      </c>
      <c r="W208" s="19">
        <v>0.05</v>
      </c>
      <c r="X208" s="25">
        <v>80</v>
      </c>
      <c r="Y208" s="25">
        <v>11</v>
      </c>
      <c r="Z208" s="25">
        <v>3</v>
      </c>
      <c r="AA208" s="25">
        <v>3</v>
      </c>
      <c r="AB208" s="25">
        <v>0.54</v>
      </c>
      <c r="BD208" s="25">
        <v>0.3</v>
      </c>
      <c r="BE208" s="25">
        <v>0.1</v>
      </c>
      <c r="BF208" s="25">
        <v>10.3</v>
      </c>
      <c r="BG208" s="25">
        <v>42.8</v>
      </c>
      <c r="BH208" s="25">
        <v>4.08</v>
      </c>
      <c r="BI208" s="25">
        <v>0.01</v>
      </c>
      <c r="BJ208" s="25">
        <v>0.01</v>
      </c>
      <c r="BK208" s="25">
        <v>2.5</v>
      </c>
      <c r="BL208" s="25">
        <v>13</v>
      </c>
      <c r="BM208" s="25">
        <v>9.1</v>
      </c>
      <c r="BN208" s="25">
        <v>10</v>
      </c>
      <c r="BO208" s="25">
        <v>0.19</v>
      </c>
    </row>
    <row r="209" spans="1:67 15942:16022" ht="25.35" customHeight="1" x14ac:dyDescent="0.25">
      <c r="A209" s="63"/>
      <c r="B209" s="12">
        <v>385</v>
      </c>
      <c r="C209" s="27" t="s">
        <v>71</v>
      </c>
      <c r="D209" s="19">
        <v>200</v>
      </c>
      <c r="E209" s="25">
        <v>5.8</v>
      </c>
      <c r="F209" s="25">
        <v>5</v>
      </c>
      <c r="G209" s="25">
        <v>9.6</v>
      </c>
      <c r="H209" s="25">
        <v>107</v>
      </c>
      <c r="I209" s="25">
        <v>40</v>
      </c>
      <c r="J209" s="25">
        <v>0.08</v>
      </c>
      <c r="K209" s="25">
        <v>0.3</v>
      </c>
      <c r="L209" s="25">
        <v>2.6</v>
      </c>
      <c r="M209" s="25">
        <v>240</v>
      </c>
      <c r="N209" s="25">
        <v>28</v>
      </c>
      <c r="O209" s="25">
        <v>180</v>
      </c>
      <c r="P209" s="25">
        <v>0.2</v>
      </c>
    </row>
    <row r="210" spans="1:67 15942:16022" ht="15.75" x14ac:dyDescent="0.25">
      <c r="A210" s="140" t="s">
        <v>95</v>
      </c>
      <c r="B210" s="140"/>
      <c r="C210" s="140"/>
      <c r="D210" s="31">
        <f>SUM(D201:D209)</f>
        <v>1240</v>
      </c>
      <c r="E210" s="41"/>
      <c r="F210" s="41"/>
      <c r="G210" s="41"/>
      <c r="H210" s="41"/>
      <c r="I210" s="41"/>
      <c r="J210" s="42"/>
      <c r="K210" s="42"/>
      <c r="L210" s="41"/>
      <c r="M210" s="41"/>
      <c r="N210" s="41"/>
      <c r="O210" s="41"/>
      <c r="P210" s="41"/>
    </row>
    <row r="211" spans="1:67 15942:16022" x14ac:dyDescent="0.25">
      <c r="A211" s="141" t="s">
        <v>130</v>
      </c>
      <c r="B211" s="141"/>
      <c r="C211" s="141"/>
      <c r="D211" s="141"/>
      <c r="E211" s="30">
        <f t="shared" ref="E211:P211" si="131">SUM(E201:E210)</f>
        <v>31.344000000000001</v>
      </c>
      <c r="F211" s="30">
        <f t="shared" si="131"/>
        <v>50.832000000000008</v>
      </c>
      <c r="G211" s="30">
        <f t="shared" si="131"/>
        <v>117.44949999999999</v>
      </c>
      <c r="H211" s="30">
        <f t="shared" si="131"/>
        <v>1059.1675</v>
      </c>
      <c r="I211" s="30">
        <f t="shared" si="131"/>
        <v>43.671999999999997</v>
      </c>
      <c r="J211" s="30">
        <f t="shared" si="131"/>
        <v>0.58149999999999991</v>
      </c>
      <c r="K211" s="30">
        <f t="shared" si="131"/>
        <v>0.59549999999999992</v>
      </c>
      <c r="L211" s="30">
        <f t="shared" si="131"/>
        <v>40.68</v>
      </c>
      <c r="M211" s="30">
        <f t="shared" si="131"/>
        <v>413.63749999999999</v>
      </c>
      <c r="N211" s="30">
        <f t="shared" si="131"/>
        <v>160.1825</v>
      </c>
      <c r="O211" s="30">
        <f t="shared" si="131"/>
        <v>668.47299999999996</v>
      </c>
      <c r="P211" s="30">
        <f t="shared" si="131"/>
        <v>10.516500000000001</v>
      </c>
    </row>
    <row r="212" spans="1:67 15942:16022" x14ac:dyDescent="0.25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</row>
    <row r="213" spans="1:67 15942:16022" x14ac:dyDescent="0.25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</row>
    <row r="214" spans="1:67 15942:16022" ht="86.65" customHeight="1" x14ac:dyDescent="0.25">
      <c r="A214" s="6"/>
      <c r="B214" s="6"/>
      <c r="C214" s="7"/>
      <c r="D214" s="6"/>
      <c r="E214" s="6" t="s">
        <v>8</v>
      </c>
      <c r="F214" s="6" t="s">
        <v>9</v>
      </c>
      <c r="G214" s="6" t="s">
        <v>10</v>
      </c>
      <c r="H214" s="46"/>
      <c r="I214" s="10" t="s">
        <v>11</v>
      </c>
      <c r="J214" s="10" t="s">
        <v>12</v>
      </c>
      <c r="K214" s="10" t="s">
        <v>13</v>
      </c>
      <c r="L214" s="10" t="s">
        <v>14</v>
      </c>
      <c r="M214" s="6" t="s">
        <v>15</v>
      </c>
      <c r="N214" s="6" t="s">
        <v>16</v>
      </c>
      <c r="O214" s="6" t="s">
        <v>17</v>
      </c>
      <c r="P214" s="6" t="s">
        <v>18</v>
      </c>
    </row>
    <row r="215" spans="1:67 15942:16022" ht="18.75" x14ac:dyDescent="0.25">
      <c r="A215" s="155" t="s">
        <v>152</v>
      </c>
      <c r="B215" s="155"/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</row>
    <row r="216" spans="1:67 15942:16022" ht="15" customHeight="1" x14ac:dyDescent="0.25">
      <c r="A216" s="147" t="s">
        <v>20</v>
      </c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</row>
    <row r="217" spans="1:67 15942:16022" ht="13.7" customHeight="1" x14ac:dyDescent="0.25">
      <c r="A217" s="147"/>
      <c r="B217" s="19" t="s">
        <v>153</v>
      </c>
      <c r="C217" s="71" t="s">
        <v>53</v>
      </c>
      <c r="D217" s="12">
        <v>100</v>
      </c>
      <c r="E217" s="72">
        <f t="shared" ref="E217:P217" si="132">BD217*100/100</f>
        <v>2.73</v>
      </c>
      <c r="F217" s="72">
        <f t="shared" si="132"/>
        <v>7.18</v>
      </c>
      <c r="G217" s="72">
        <f t="shared" si="132"/>
        <v>14.54</v>
      </c>
      <c r="H217" s="72">
        <f t="shared" si="132"/>
        <v>133</v>
      </c>
      <c r="I217" s="72">
        <f t="shared" si="132"/>
        <v>0</v>
      </c>
      <c r="J217" s="72">
        <f t="shared" si="132"/>
        <v>0.04</v>
      </c>
      <c r="K217" s="72">
        <f t="shared" si="132"/>
        <v>0.04</v>
      </c>
      <c r="L217" s="72">
        <f t="shared" si="132"/>
        <v>4.67</v>
      </c>
      <c r="M217" s="72">
        <f t="shared" si="132"/>
        <v>90.93</v>
      </c>
      <c r="N217" s="72">
        <f t="shared" si="132"/>
        <v>18.100000000000001</v>
      </c>
      <c r="O217" s="72">
        <f t="shared" si="132"/>
        <v>55.8</v>
      </c>
      <c r="P217" s="72">
        <f t="shared" si="132"/>
        <v>0.74</v>
      </c>
      <c r="BD217" s="12">
        <v>2.73</v>
      </c>
      <c r="BE217" s="12">
        <v>7.18</v>
      </c>
      <c r="BF217" s="12">
        <v>14.54</v>
      </c>
      <c r="BG217" s="12">
        <v>133</v>
      </c>
      <c r="BH217" s="12"/>
      <c r="BI217" s="12">
        <v>0.04</v>
      </c>
      <c r="BJ217" s="12">
        <v>0.04</v>
      </c>
      <c r="BK217" s="12">
        <v>4.67</v>
      </c>
      <c r="BL217" s="12">
        <v>90.93</v>
      </c>
      <c r="BM217" s="12">
        <v>18.100000000000001</v>
      </c>
      <c r="BN217" s="12">
        <v>55.8</v>
      </c>
      <c r="BO217" s="12">
        <v>0.74</v>
      </c>
    </row>
    <row r="218" spans="1:67 15942:16022" x14ac:dyDescent="0.25">
      <c r="A218" s="147"/>
      <c r="B218" s="16" t="s">
        <v>118</v>
      </c>
      <c r="C218" s="37" t="s">
        <v>119</v>
      </c>
      <c r="D218" s="18">
        <v>100</v>
      </c>
      <c r="E218" s="38">
        <f t="shared" ref="E218:P218" si="133">BD218*100/90</f>
        <v>6.7777777777777777</v>
      </c>
      <c r="F218" s="38">
        <f t="shared" si="133"/>
        <v>3.5555555555555554</v>
      </c>
      <c r="G218" s="38">
        <f t="shared" si="133"/>
        <v>4.333333333333333</v>
      </c>
      <c r="H218" s="38">
        <f t="shared" si="133"/>
        <v>161.43333333333334</v>
      </c>
      <c r="I218" s="38">
        <f t="shared" si="133"/>
        <v>58.855555555555554</v>
      </c>
      <c r="J218" s="38">
        <f t="shared" si="133"/>
        <v>8.8888888888888892E-2</v>
      </c>
      <c r="K218" s="38">
        <f t="shared" si="133"/>
        <v>0.1</v>
      </c>
      <c r="L218" s="38">
        <f t="shared" si="133"/>
        <v>1.8444444444444446</v>
      </c>
      <c r="M218" s="38">
        <f t="shared" si="133"/>
        <v>133.6888888888889</v>
      </c>
      <c r="N218" s="38">
        <f t="shared" si="133"/>
        <v>31.711111111111112</v>
      </c>
      <c r="O218" s="38">
        <f t="shared" si="133"/>
        <v>223.51111111111112</v>
      </c>
      <c r="P218" s="38">
        <f t="shared" si="133"/>
        <v>0.61111111111111116</v>
      </c>
      <c r="BD218" s="38">
        <v>6.1</v>
      </c>
      <c r="BE218" s="38">
        <v>3.2</v>
      </c>
      <c r="BF218" s="38">
        <v>3.9</v>
      </c>
      <c r="BG218" s="38">
        <v>145.29</v>
      </c>
      <c r="BH218" s="38">
        <v>52.97</v>
      </c>
      <c r="BI218" s="38">
        <v>0.08</v>
      </c>
      <c r="BJ218" s="38">
        <v>0.09</v>
      </c>
      <c r="BK218" s="38">
        <v>1.66</v>
      </c>
      <c r="BL218" s="38">
        <v>120.32</v>
      </c>
      <c r="BM218" s="38">
        <v>28.54</v>
      </c>
      <c r="BN218" s="38">
        <v>201.16</v>
      </c>
      <c r="BO218" s="38">
        <v>0.55000000000000004</v>
      </c>
      <c r="WOD218" s="2"/>
      <c r="WOE218" s="2"/>
      <c r="WOF218" s="2"/>
      <c r="WOG218" s="2"/>
      <c r="WOH218" s="2"/>
      <c r="WOI218" s="2"/>
      <c r="WOJ218" s="2"/>
      <c r="WOK218" s="2"/>
      <c r="WOL218" s="2"/>
      <c r="WOM218" s="2"/>
      <c r="WON218" s="2"/>
      <c r="WOO218" s="2"/>
      <c r="WOP218" s="2"/>
      <c r="WOQ218" s="2"/>
      <c r="WOR218" s="2"/>
      <c r="WOS218" s="2"/>
      <c r="WOT218" s="2"/>
      <c r="WOU218" s="2"/>
      <c r="WOV218" s="2"/>
      <c r="WOW218" s="2"/>
      <c r="WOX218" s="2"/>
      <c r="WOY218" s="2"/>
      <c r="WOZ218" s="2"/>
      <c r="WPA218" s="2"/>
      <c r="WPB218" s="2"/>
      <c r="WPC218" s="2"/>
      <c r="WPD218" s="2"/>
      <c r="WPE218" s="2"/>
      <c r="WPF218" s="2"/>
      <c r="WPG218" s="2"/>
      <c r="WPH218" s="2"/>
      <c r="WPI218" s="2"/>
      <c r="WPJ218" s="2"/>
      <c r="WPK218" s="2"/>
      <c r="WPL218" s="2"/>
      <c r="WPM218" s="2"/>
      <c r="WPN218" s="2"/>
      <c r="WPO218" s="2"/>
      <c r="WPP218" s="2"/>
      <c r="WPQ218" s="2"/>
      <c r="WPR218" s="2"/>
      <c r="WPS218" s="2"/>
      <c r="WPT218" s="2"/>
      <c r="WPU218" s="2"/>
      <c r="WPV218" s="2"/>
      <c r="WPW218" s="2"/>
      <c r="WPX218" s="2"/>
      <c r="WPY218" s="2"/>
      <c r="WPZ218" s="2"/>
      <c r="WQA218" s="2"/>
      <c r="WQB218" s="2"/>
      <c r="WQC218" s="2"/>
      <c r="WQD218" s="2"/>
      <c r="WQE218" s="2"/>
      <c r="WQF218" s="2"/>
      <c r="WQG218" s="2"/>
      <c r="WQH218" s="2"/>
      <c r="WQI218" s="2"/>
      <c r="WQJ218" s="2"/>
      <c r="WQK218" s="2"/>
      <c r="WQL218" s="2"/>
      <c r="WQM218" s="2"/>
      <c r="WQN218" s="2"/>
      <c r="WQO218" s="2"/>
      <c r="WQP218" s="2"/>
      <c r="WQQ218" s="2"/>
      <c r="WQR218" s="2"/>
      <c r="WQS218" s="2"/>
      <c r="WQT218" s="2"/>
      <c r="WQU218" s="2"/>
      <c r="WQV218" s="2"/>
      <c r="WQW218" s="2"/>
      <c r="WQX218" s="2"/>
      <c r="WQY218" s="2"/>
      <c r="WQZ218" s="2"/>
      <c r="WRA218" s="2"/>
      <c r="WRB218" s="2"/>
      <c r="WRC218" s="2"/>
      <c r="WRD218" s="2"/>
      <c r="WRE218" s="2"/>
      <c r="WRF218" s="2"/>
    </row>
    <row r="219" spans="1:67 15942:16022" x14ac:dyDescent="0.25">
      <c r="A219" s="147"/>
      <c r="B219" s="19" t="s">
        <v>56</v>
      </c>
      <c r="C219" s="24" t="s">
        <v>57</v>
      </c>
      <c r="D219" s="19">
        <v>180</v>
      </c>
      <c r="E219" s="25">
        <f t="shared" ref="E219:P219" si="134">BD219*180/100</f>
        <v>3.0780000000000003</v>
      </c>
      <c r="F219" s="25">
        <f t="shared" si="134"/>
        <v>5.0039999999999996</v>
      </c>
      <c r="G219" s="25">
        <f t="shared" si="134"/>
        <v>31.896000000000001</v>
      </c>
      <c r="H219" s="25">
        <f t="shared" si="134"/>
        <v>184.86</v>
      </c>
      <c r="I219" s="25">
        <f t="shared" si="134"/>
        <v>0</v>
      </c>
      <c r="J219" s="25">
        <f t="shared" si="134"/>
        <v>3.6000000000000004E-2</v>
      </c>
      <c r="K219" s="25">
        <f t="shared" si="134"/>
        <v>1.8000000000000002E-2</v>
      </c>
      <c r="L219" s="25">
        <f t="shared" si="134"/>
        <v>0</v>
      </c>
      <c r="M219" s="25">
        <f t="shared" si="134"/>
        <v>4.95</v>
      </c>
      <c r="N219" s="25">
        <f t="shared" si="134"/>
        <v>21.6</v>
      </c>
      <c r="O219" s="25">
        <f t="shared" si="134"/>
        <v>66.69</v>
      </c>
      <c r="P219" s="25">
        <f t="shared" si="134"/>
        <v>0.45</v>
      </c>
      <c r="BD219" s="25">
        <v>1.71</v>
      </c>
      <c r="BE219" s="25">
        <v>2.78</v>
      </c>
      <c r="BF219" s="25">
        <v>17.72</v>
      </c>
      <c r="BG219" s="25">
        <v>102.7</v>
      </c>
      <c r="BH219" s="25"/>
      <c r="BI219" s="25">
        <v>0.02</v>
      </c>
      <c r="BJ219" s="25">
        <v>0.01</v>
      </c>
      <c r="BK219" s="25"/>
      <c r="BL219" s="25">
        <v>2.75</v>
      </c>
      <c r="BM219" s="25">
        <v>12</v>
      </c>
      <c r="BN219" s="25">
        <v>37.049999999999997</v>
      </c>
      <c r="BO219" s="25">
        <v>0.25</v>
      </c>
      <c r="WOD219" s="2"/>
      <c r="WOE219" s="2"/>
      <c r="WOF219" s="2"/>
      <c r="WOG219" s="2"/>
      <c r="WOH219" s="2"/>
      <c r="WOI219" s="2"/>
      <c r="WOJ219" s="2"/>
      <c r="WOK219" s="2"/>
      <c r="WOL219" s="2"/>
      <c r="WOM219" s="2"/>
      <c r="WON219" s="2"/>
      <c r="WOO219" s="2"/>
      <c r="WOP219" s="2"/>
      <c r="WOQ219" s="2"/>
      <c r="WOR219" s="2"/>
      <c r="WOS219" s="2"/>
      <c r="WOT219" s="2"/>
      <c r="WOU219" s="2"/>
      <c r="WOV219" s="2"/>
      <c r="WOW219" s="2"/>
      <c r="WOX219" s="2"/>
      <c r="WOY219" s="2"/>
      <c r="WOZ219" s="2"/>
      <c r="WPA219" s="2"/>
      <c r="WPB219" s="2"/>
      <c r="WPC219" s="2"/>
      <c r="WPD219" s="2"/>
      <c r="WPE219" s="2"/>
      <c r="WPF219" s="2"/>
      <c r="WPG219" s="2"/>
      <c r="WPH219" s="2"/>
      <c r="WPI219" s="2"/>
      <c r="WPJ219" s="2"/>
      <c r="WPK219" s="2"/>
      <c r="WPL219" s="2"/>
      <c r="WPM219" s="2"/>
      <c r="WPN219" s="2"/>
      <c r="WPO219" s="2"/>
      <c r="WPP219" s="2"/>
      <c r="WPQ219" s="2"/>
      <c r="WPR219" s="2"/>
      <c r="WPS219" s="2"/>
      <c r="WPT219" s="2"/>
      <c r="WPU219" s="2"/>
      <c r="WPV219" s="2"/>
      <c r="WPW219" s="2"/>
      <c r="WPX219" s="2"/>
      <c r="WPY219" s="2"/>
      <c r="WPZ219" s="2"/>
      <c r="WQA219" s="2"/>
      <c r="WQB219" s="2"/>
      <c r="WQC219" s="2"/>
      <c r="WQD219" s="2"/>
      <c r="WQE219" s="2"/>
      <c r="WQF219" s="2"/>
      <c r="WQG219" s="2"/>
      <c r="WQH219" s="2"/>
      <c r="WQI219" s="2"/>
      <c r="WQJ219" s="2"/>
      <c r="WQK219" s="2"/>
      <c r="WQL219" s="2"/>
      <c r="WQM219" s="2"/>
      <c r="WQN219" s="2"/>
      <c r="WQO219" s="2"/>
      <c r="WQP219" s="2"/>
      <c r="WQQ219" s="2"/>
      <c r="WQR219" s="2"/>
      <c r="WQS219" s="2"/>
      <c r="WQT219" s="2"/>
      <c r="WQU219" s="2"/>
      <c r="WQV219" s="2"/>
      <c r="WQW219" s="2"/>
      <c r="WQX219" s="2"/>
      <c r="WQY219" s="2"/>
      <c r="WQZ219" s="2"/>
      <c r="WRA219" s="2"/>
      <c r="WRB219" s="2"/>
      <c r="WRC219" s="2"/>
      <c r="WRD219" s="2"/>
      <c r="WRE219" s="2"/>
      <c r="WRF219" s="2"/>
    </row>
    <row r="220" spans="1:67 15942:16022" x14ac:dyDescent="0.25">
      <c r="A220" s="147"/>
      <c r="B220" s="19" t="s">
        <v>31</v>
      </c>
      <c r="C220" s="24" t="s">
        <v>32</v>
      </c>
      <c r="D220" s="19">
        <v>25</v>
      </c>
      <c r="E220" s="25">
        <f t="shared" ref="E220:P220" si="135">BD220*25/20</f>
        <v>1.7</v>
      </c>
      <c r="F220" s="25">
        <f t="shared" si="135"/>
        <v>0.3</v>
      </c>
      <c r="G220" s="25">
        <f t="shared" si="135"/>
        <v>8.4</v>
      </c>
      <c r="H220" s="25">
        <f t="shared" si="135"/>
        <v>42.699999999999996</v>
      </c>
      <c r="I220" s="25">
        <f t="shared" si="135"/>
        <v>0</v>
      </c>
      <c r="J220" s="25">
        <f t="shared" si="135"/>
        <v>3.7499999999999999E-2</v>
      </c>
      <c r="K220" s="25">
        <f t="shared" si="135"/>
        <v>2.5000000000000001E-2</v>
      </c>
      <c r="L220" s="25">
        <f t="shared" si="135"/>
        <v>0</v>
      </c>
      <c r="M220" s="25">
        <f t="shared" si="135"/>
        <v>11.262499999999999</v>
      </c>
      <c r="N220" s="25">
        <f t="shared" si="135"/>
        <v>11.762499999999999</v>
      </c>
      <c r="O220" s="25">
        <f t="shared" si="135"/>
        <v>37.674999999999997</v>
      </c>
      <c r="P220" s="25">
        <f t="shared" si="135"/>
        <v>0.9375</v>
      </c>
      <c r="Q220" s="25">
        <v>1.7</v>
      </c>
      <c r="R220" s="25">
        <v>0.3</v>
      </c>
      <c r="S220" s="25">
        <v>8.4</v>
      </c>
      <c r="T220" s="25">
        <v>42.7</v>
      </c>
      <c r="U220" s="25"/>
      <c r="V220" s="25">
        <v>0.04</v>
      </c>
      <c r="W220" s="25">
        <v>0.02</v>
      </c>
      <c r="X220" s="25"/>
      <c r="Y220" s="25">
        <v>11.26</v>
      </c>
      <c r="Z220" s="25">
        <v>11.76</v>
      </c>
      <c r="AA220" s="25">
        <v>37.68</v>
      </c>
      <c r="AB220" s="25">
        <v>0.94</v>
      </c>
      <c r="BD220" s="25">
        <v>1.36</v>
      </c>
      <c r="BE220" s="25">
        <v>0.24</v>
      </c>
      <c r="BF220" s="25">
        <v>6.72</v>
      </c>
      <c r="BG220" s="25">
        <v>34.159999999999997</v>
      </c>
      <c r="BH220" s="25"/>
      <c r="BI220" s="25">
        <v>0.03</v>
      </c>
      <c r="BJ220" s="25">
        <v>0.02</v>
      </c>
      <c r="BK220" s="25"/>
      <c r="BL220" s="25">
        <v>9.01</v>
      </c>
      <c r="BM220" s="25">
        <v>9.41</v>
      </c>
      <c r="BN220" s="25">
        <v>30.14</v>
      </c>
      <c r="BO220" s="25">
        <v>0.75</v>
      </c>
    </row>
    <row r="221" spans="1:67 15942:16022" x14ac:dyDescent="0.25">
      <c r="A221" s="147"/>
      <c r="B221" s="19" t="s">
        <v>31</v>
      </c>
      <c r="C221" s="13" t="s">
        <v>33</v>
      </c>
      <c r="D221" s="19">
        <v>55</v>
      </c>
      <c r="E221" s="25">
        <f t="shared" ref="E221:P221" si="136">BD221*55/40</f>
        <v>4.07</v>
      </c>
      <c r="F221" s="25">
        <f t="shared" si="136"/>
        <v>0.495</v>
      </c>
      <c r="G221" s="25">
        <f t="shared" si="136"/>
        <v>29.012499999999999</v>
      </c>
      <c r="H221" s="25">
        <f t="shared" si="136"/>
        <v>128.94749999999999</v>
      </c>
      <c r="I221" s="25">
        <f t="shared" si="136"/>
        <v>0</v>
      </c>
      <c r="J221" s="25">
        <f t="shared" si="136"/>
        <v>0</v>
      </c>
      <c r="K221" s="25">
        <f t="shared" si="136"/>
        <v>2.7500000000000004E-2</v>
      </c>
      <c r="L221" s="25">
        <f t="shared" si="136"/>
        <v>0</v>
      </c>
      <c r="M221" s="25">
        <f t="shared" si="136"/>
        <v>11</v>
      </c>
      <c r="N221" s="25">
        <f t="shared" si="136"/>
        <v>7.7</v>
      </c>
      <c r="O221" s="25">
        <f t="shared" si="136"/>
        <v>35.75</v>
      </c>
      <c r="P221" s="25">
        <f t="shared" si="136"/>
        <v>0.60499999999999998</v>
      </c>
      <c r="Q221" s="25">
        <v>3.03</v>
      </c>
      <c r="R221" s="25">
        <v>0.36</v>
      </c>
      <c r="S221" s="25">
        <v>19.64</v>
      </c>
      <c r="T221" s="25">
        <v>93.77</v>
      </c>
      <c r="U221" s="25"/>
      <c r="V221" s="25"/>
      <c r="W221" s="25">
        <v>1.2999999999999999E-2</v>
      </c>
      <c r="X221" s="25"/>
      <c r="Y221" s="25">
        <v>8</v>
      </c>
      <c r="Z221" s="25">
        <v>5.6</v>
      </c>
      <c r="AA221" s="25">
        <v>26</v>
      </c>
      <c r="AB221" s="25">
        <v>0.44</v>
      </c>
      <c r="AC221" s="25">
        <v>3</v>
      </c>
      <c r="AD221" s="25">
        <f t="shared" ref="AD221:AN221" si="137">AP221*40/40</f>
        <v>0</v>
      </c>
      <c r="AE221" s="25">
        <f t="shared" si="137"/>
        <v>0</v>
      </c>
      <c r="AF221" s="25">
        <f t="shared" si="137"/>
        <v>0</v>
      </c>
      <c r="AG221" s="25">
        <f t="shared" si="137"/>
        <v>0</v>
      </c>
      <c r="AH221" s="25">
        <f t="shared" si="137"/>
        <v>0</v>
      </c>
      <c r="AI221" s="25">
        <f t="shared" si="137"/>
        <v>0</v>
      </c>
      <c r="AJ221" s="25">
        <f t="shared" si="137"/>
        <v>0</v>
      </c>
      <c r="AK221" s="25">
        <f t="shared" si="137"/>
        <v>0</v>
      </c>
      <c r="AL221" s="25">
        <f t="shared" si="137"/>
        <v>0</v>
      </c>
      <c r="AM221" s="25">
        <f t="shared" si="137"/>
        <v>0</v>
      </c>
      <c r="AN221" s="25">
        <f t="shared" si="137"/>
        <v>0</v>
      </c>
      <c r="BD221" s="25">
        <v>2.96</v>
      </c>
      <c r="BE221" s="25">
        <v>0.36</v>
      </c>
      <c r="BF221" s="25">
        <v>21.1</v>
      </c>
      <c r="BG221" s="25">
        <v>93.78</v>
      </c>
      <c r="BH221" s="25"/>
      <c r="BI221" s="25"/>
      <c r="BJ221" s="25">
        <v>0.02</v>
      </c>
      <c r="BK221" s="25"/>
      <c r="BL221" s="25">
        <v>8</v>
      </c>
      <c r="BM221" s="25">
        <v>5.6</v>
      </c>
      <c r="BN221" s="25">
        <v>26</v>
      </c>
      <c r="BO221" s="25">
        <v>0.44</v>
      </c>
      <c r="WOD221" s="2"/>
      <c r="WOE221" s="2"/>
      <c r="WOF221" s="2"/>
      <c r="WOG221" s="2"/>
      <c r="WOH221" s="2"/>
      <c r="WOI221" s="2"/>
      <c r="WOJ221" s="2"/>
      <c r="WOK221" s="2"/>
      <c r="WOL221" s="2"/>
      <c r="WOM221" s="2"/>
      <c r="WON221" s="2"/>
      <c r="WOO221" s="2"/>
      <c r="WOP221" s="2"/>
      <c r="WOQ221" s="2"/>
      <c r="WOR221" s="2"/>
      <c r="WOS221" s="2"/>
      <c r="WOT221" s="2"/>
      <c r="WOU221" s="2"/>
      <c r="WOV221" s="2"/>
      <c r="WOW221" s="2"/>
      <c r="WOX221" s="2"/>
      <c r="WOY221" s="2"/>
      <c r="WOZ221" s="2"/>
      <c r="WPA221" s="2"/>
      <c r="WPB221" s="2"/>
      <c r="WPC221" s="2"/>
      <c r="WPD221" s="2"/>
      <c r="WPE221" s="2"/>
      <c r="WPF221" s="2"/>
      <c r="WPG221" s="2"/>
      <c r="WPH221" s="2"/>
      <c r="WPI221" s="2"/>
      <c r="WPJ221" s="2"/>
      <c r="WPK221" s="2"/>
      <c r="WPL221" s="2"/>
      <c r="WPM221" s="2"/>
      <c r="WPN221" s="2"/>
      <c r="WPO221" s="2"/>
      <c r="WPP221" s="2"/>
      <c r="WPQ221" s="2"/>
      <c r="WPR221" s="2"/>
      <c r="WPS221" s="2"/>
      <c r="WPT221" s="2"/>
      <c r="WPU221" s="2"/>
      <c r="WPV221" s="2"/>
      <c r="WPW221" s="2"/>
      <c r="WPX221" s="2"/>
      <c r="WPY221" s="2"/>
      <c r="WPZ221" s="2"/>
      <c r="WQA221" s="2"/>
      <c r="WQB221" s="2"/>
      <c r="WQC221" s="2"/>
      <c r="WQD221" s="2"/>
      <c r="WQE221" s="2"/>
      <c r="WQF221" s="2"/>
      <c r="WQG221" s="2"/>
      <c r="WQH221" s="2"/>
      <c r="WQI221" s="2"/>
      <c r="WQJ221" s="2"/>
      <c r="WQK221" s="2"/>
      <c r="WQL221" s="2"/>
      <c r="WQM221" s="2"/>
      <c r="WQN221" s="2"/>
      <c r="WQO221" s="2"/>
      <c r="WQP221" s="2"/>
      <c r="WQQ221" s="2"/>
      <c r="WQR221" s="2"/>
      <c r="WQS221" s="2"/>
      <c r="WQT221" s="2"/>
      <c r="WQU221" s="2"/>
      <c r="WQV221" s="2"/>
      <c r="WQW221" s="2"/>
      <c r="WQX221" s="2"/>
      <c r="WQY221" s="2"/>
      <c r="WQZ221" s="2"/>
      <c r="WRA221" s="2"/>
      <c r="WRB221" s="2"/>
      <c r="WRC221" s="2"/>
      <c r="WRD221" s="2"/>
      <c r="WRE221" s="2"/>
      <c r="WRF221" s="2"/>
    </row>
    <row r="222" spans="1:67 15942:16022" x14ac:dyDescent="0.25">
      <c r="A222" s="147"/>
      <c r="B222" s="19" t="s">
        <v>29</v>
      </c>
      <c r="C222" s="24" t="s">
        <v>154</v>
      </c>
      <c r="D222" s="19">
        <v>150</v>
      </c>
      <c r="E222" s="25">
        <f t="shared" ref="E222:P222" si="138">BD222*150/100</f>
        <v>1.35</v>
      </c>
      <c r="F222" s="25">
        <f t="shared" si="138"/>
        <v>0.15</v>
      </c>
      <c r="G222" s="25">
        <f t="shared" si="138"/>
        <v>14.25</v>
      </c>
      <c r="H222" s="25">
        <f t="shared" si="138"/>
        <v>67.5</v>
      </c>
      <c r="I222" s="25">
        <f t="shared" si="138"/>
        <v>0</v>
      </c>
      <c r="J222" s="25">
        <f t="shared" si="138"/>
        <v>0.06</v>
      </c>
      <c r="K222" s="25">
        <f t="shared" si="138"/>
        <v>0.12</v>
      </c>
      <c r="L222" s="25">
        <f t="shared" si="138"/>
        <v>15</v>
      </c>
      <c r="M222" s="25">
        <f t="shared" si="138"/>
        <v>30</v>
      </c>
      <c r="N222" s="25">
        <f t="shared" si="138"/>
        <v>24</v>
      </c>
      <c r="O222" s="25">
        <f t="shared" si="138"/>
        <v>51</v>
      </c>
      <c r="P222" s="25">
        <f t="shared" si="138"/>
        <v>0.9</v>
      </c>
      <c r="BD222" s="25">
        <v>0.9</v>
      </c>
      <c r="BE222" s="25">
        <v>0.1</v>
      </c>
      <c r="BF222" s="25">
        <v>9.5</v>
      </c>
      <c r="BG222" s="25">
        <v>45</v>
      </c>
      <c r="BH222" s="49"/>
      <c r="BI222" s="19">
        <v>0.04</v>
      </c>
      <c r="BJ222" s="19">
        <v>0.08</v>
      </c>
      <c r="BK222" s="25">
        <v>10</v>
      </c>
      <c r="BL222" s="25">
        <v>20</v>
      </c>
      <c r="BM222" s="25">
        <v>16</v>
      </c>
      <c r="BN222" s="25">
        <v>34</v>
      </c>
      <c r="BO222" s="25">
        <v>0.6</v>
      </c>
    </row>
    <row r="223" spans="1:67 15942:16022" x14ac:dyDescent="0.25">
      <c r="A223" s="147"/>
      <c r="B223" s="19" t="s">
        <v>114</v>
      </c>
      <c r="C223" s="13" t="s">
        <v>155</v>
      </c>
      <c r="D223" s="19">
        <v>200</v>
      </c>
      <c r="E223" s="25">
        <f t="shared" ref="E223:P223" si="139">BD223*200/200</f>
        <v>7.0000000000000007E-2</v>
      </c>
      <c r="F223" s="25">
        <f t="shared" si="139"/>
        <v>0.2</v>
      </c>
      <c r="G223" s="25">
        <f t="shared" si="139"/>
        <v>10.01</v>
      </c>
      <c r="H223" s="25">
        <f t="shared" si="139"/>
        <v>40</v>
      </c>
      <c r="I223" s="25">
        <f t="shared" si="139"/>
        <v>0</v>
      </c>
      <c r="J223" s="25">
        <f t="shared" si="139"/>
        <v>0</v>
      </c>
      <c r="K223" s="25">
        <f t="shared" si="139"/>
        <v>0</v>
      </c>
      <c r="L223" s="25">
        <f t="shared" si="139"/>
        <v>0.03</v>
      </c>
      <c r="M223" s="25">
        <f t="shared" si="139"/>
        <v>10.95</v>
      </c>
      <c r="N223" s="25">
        <f t="shared" si="139"/>
        <v>1.4</v>
      </c>
      <c r="O223" s="25">
        <f t="shared" si="139"/>
        <v>2.8</v>
      </c>
      <c r="P223" s="25">
        <f t="shared" si="139"/>
        <v>0.23</v>
      </c>
      <c r="Q223" s="25">
        <v>3.8</v>
      </c>
      <c r="R223" s="25">
        <v>2.9</v>
      </c>
      <c r="S223" s="25">
        <v>11.3</v>
      </c>
      <c r="T223" s="25">
        <v>86</v>
      </c>
      <c r="U223" s="25">
        <v>13.3</v>
      </c>
      <c r="V223" s="25">
        <v>0.03</v>
      </c>
      <c r="W223" s="25">
        <v>0.13</v>
      </c>
      <c r="X223" s="25">
        <v>0.52</v>
      </c>
      <c r="Y223" s="25">
        <v>111</v>
      </c>
      <c r="Z223" s="25">
        <v>31</v>
      </c>
      <c r="AA223" s="25">
        <v>107</v>
      </c>
      <c r="AB223" s="25">
        <v>1.07</v>
      </c>
      <c r="AC223" s="25">
        <v>0.2</v>
      </c>
      <c r="AD223" s="25">
        <v>0.1</v>
      </c>
      <c r="AE223" s="25">
        <v>12.3</v>
      </c>
      <c r="AF223" s="25">
        <v>50.5</v>
      </c>
      <c r="AG223" s="25">
        <v>2.4500000000000002</v>
      </c>
      <c r="AH223" s="25">
        <v>0.01</v>
      </c>
      <c r="AI223" s="25">
        <v>0.01</v>
      </c>
      <c r="AJ223" s="25">
        <v>19.2</v>
      </c>
      <c r="AK223" s="25">
        <v>9.8000000000000007</v>
      </c>
      <c r="AL223" s="25">
        <v>6.5</v>
      </c>
      <c r="AM223" s="25">
        <v>11</v>
      </c>
      <c r="AN223" s="25">
        <v>0.28999999999999998</v>
      </c>
      <c r="BD223" s="25">
        <v>7.0000000000000007E-2</v>
      </c>
      <c r="BE223" s="25">
        <v>0.2</v>
      </c>
      <c r="BF223" s="25">
        <v>10.01</v>
      </c>
      <c r="BG223" s="25">
        <v>40</v>
      </c>
      <c r="BH223" s="25"/>
      <c r="BI223" s="25"/>
      <c r="BJ223" s="25"/>
      <c r="BK223" s="25">
        <v>0.03</v>
      </c>
      <c r="BL223" s="25">
        <v>10.95</v>
      </c>
      <c r="BM223" s="25">
        <v>1.4</v>
      </c>
      <c r="BN223" s="25">
        <v>2.8</v>
      </c>
      <c r="BO223" s="25">
        <v>0.23</v>
      </c>
    </row>
    <row r="224" spans="1:67 15942:16022" x14ac:dyDescent="0.25">
      <c r="A224" s="140" t="s">
        <v>156</v>
      </c>
      <c r="B224" s="140"/>
      <c r="C224" s="140"/>
      <c r="D224" s="31">
        <f>SUM(D217:D223)</f>
        <v>810</v>
      </c>
      <c r="E224" s="30"/>
      <c r="F224" s="30"/>
      <c r="G224" s="30"/>
      <c r="H224" s="30"/>
      <c r="I224" s="30"/>
      <c r="J224" s="31"/>
      <c r="K224" s="31"/>
      <c r="L224" s="30"/>
      <c r="M224" s="30"/>
      <c r="N224" s="30"/>
      <c r="O224" s="30"/>
      <c r="P224" s="30"/>
    </row>
    <row r="225" spans="1:67 15591:16023" x14ac:dyDescent="0.25">
      <c r="A225" s="141" t="s">
        <v>100</v>
      </c>
      <c r="B225" s="141"/>
      <c r="C225" s="141"/>
      <c r="D225" s="141"/>
      <c r="E225" s="30">
        <f t="shared" ref="E225:P225" si="140">SUM(E217:E224)</f>
        <v>19.77577777777778</v>
      </c>
      <c r="F225" s="30">
        <f t="shared" si="140"/>
        <v>16.884555555555554</v>
      </c>
      <c r="G225" s="30">
        <f t="shared" si="140"/>
        <v>112.44183333333334</v>
      </c>
      <c r="H225" s="30">
        <f t="shared" si="140"/>
        <v>758.44083333333333</v>
      </c>
      <c r="I225" s="30">
        <f t="shared" si="140"/>
        <v>58.855555555555554</v>
      </c>
      <c r="J225" s="30">
        <f t="shared" si="140"/>
        <v>0.26238888888888889</v>
      </c>
      <c r="K225" s="30">
        <f t="shared" si="140"/>
        <v>0.33050000000000002</v>
      </c>
      <c r="L225" s="30">
        <f t="shared" si="140"/>
        <v>21.544444444444444</v>
      </c>
      <c r="M225" s="30">
        <f t="shared" si="140"/>
        <v>292.7813888888889</v>
      </c>
      <c r="N225" s="30">
        <f t="shared" si="140"/>
        <v>116.27361111111114</v>
      </c>
      <c r="O225" s="30">
        <f t="shared" si="140"/>
        <v>473.22611111111115</v>
      </c>
      <c r="P225" s="30">
        <f t="shared" si="140"/>
        <v>4.4736111111111114</v>
      </c>
      <c r="Q225" s="1">
        <f>SUM(E225:P225)</f>
        <v>1875.290611111111</v>
      </c>
    </row>
    <row r="226" spans="1:67 15591:16023" ht="15" customHeight="1" x14ac:dyDescent="0.25">
      <c r="A226" s="159" t="s">
        <v>38</v>
      </c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</row>
    <row r="227" spans="1:67 15591:16023" s="3" customFormat="1" x14ac:dyDescent="0.25">
      <c r="A227" s="159"/>
      <c r="B227" s="19" t="s">
        <v>83</v>
      </c>
      <c r="C227" s="20" t="s">
        <v>101</v>
      </c>
      <c r="D227" s="18">
        <v>100</v>
      </c>
      <c r="E227" s="16">
        <f t="shared" ref="E227:P227" si="141">BD227*100/60</f>
        <v>0.7</v>
      </c>
      <c r="F227" s="16">
        <f t="shared" si="141"/>
        <v>0.1</v>
      </c>
      <c r="G227" s="16">
        <f t="shared" si="141"/>
        <v>1.8999999999999997</v>
      </c>
      <c r="H227" s="16">
        <f t="shared" si="141"/>
        <v>12</v>
      </c>
      <c r="I227" s="16">
        <f t="shared" si="141"/>
        <v>0</v>
      </c>
      <c r="J227" s="16">
        <f t="shared" si="141"/>
        <v>0.04</v>
      </c>
      <c r="K227" s="16">
        <f t="shared" si="141"/>
        <v>0.02</v>
      </c>
      <c r="L227" s="16">
        <f t="shared" si="141"/>
        <v>4.9000000000000004</v>
      </c>
      <c r="M227" s="16">
        <f t="shared" si="141"/>
        <v>16.999999999999996</v>
      </c>
      <c r="N227" s="16">
        <f t="shared" si="141"/>
        <v>14</v>
      </c>
      <c r="O227" s="16">
        <f t="shared" si="141"/>
        <v>30</v>
      </c>
      <c r="P227" s="16">
        <f t="shared" si="141"/>
        <v>0.5</v>
      </c>
      <c r="Q227" s="2"/>
      <c r="BD227" s="16">
        <v>0.42</v>
      </c>
      <c r="BE227" s="16">
        <v>0.06</v>
      </c>
      <c r="BF227" s="16">
        <v>1.1399999999999999</v>
      </c>
      <c r="BG227" s="16">
        <v>7.2</v>
      </c>
      <c r="BH227" s="16"/>
      <c r="BI227" s="16">
        <v>2.4E-2</v>
      </c>
      <c r="BJ227" s="16">
        <v>1.2E-2</v>
      </c>
      <c r="BK227" s="16">
        <v>2.94</v>
      </c>
      <c r="BL227" s="16">
        <v>10.199999999999999</v>
      </c>
      <c r="BM227" s="16">
        <v>8.4</v>
      </c>
      <c r="BN227" s="16">
        <v>18</v>
      </c>
      <c r="BO227" s="16">
        <v>0.3</v>
      </c>
      <c r="WRG227" s="4"/>
    </row>
    <row r="228" spans="1:67 15591:16023" s="34" customFormat="1" x14ac:dyDescent="0.25">
      <c r="A228" s="159"/>
      <c r="B228" s="19" t="s">
        <v>102</v>
      </c>
      <c r="C228" s="24" t="s">
        <v>103</v>
      </c>
      <c r="D228" s="19">
        <v>250</v>
      </c>
      <c r="E228" s="19">
        <f t="shared" ref="E228:P228" si="142">BD228*250/100</f>
        <v>1.6</v>
      </c>
      <c r="F228" s="19">
        <f t="shared" si="142"/>
        <v>4.9749999999999996</v>
      </c>
      <c r="G228" s="19">
        <f t="shared" si="142"/>
        <v>9.15</v>
      </c>
      <c r="H228" s="19">
        <f t="shared" si="142"/>
        <v>95</v>
      </c>
      <c r="I228" s="19">
        <f t="shared" si="142"/>
        <v>0</v>
      </c>
      <c r="J228" s="19">
        <f t="shared" si="142"/>
        <v>7.4999999999999997E-2</v>
      </c>
      <c r="K228" s="19">
        <f t="shared" si="142"/>
        <v>0.05</v>
      </c>
      <c r="L228" s="19">
        <f t="shared" si="142"/>
        <v>10.375</v>
      </c>
      <c r="M228" s="19">
        <f t="shared" si="142"/>
        <v>34.85</v>
      </c>
      <c r="N228" s="19">
        <f t="shared" si="142"/>
        <v>20.75</v>
      </c>
      <c r="O228" s="19">
        <f t="shared" si="142"/>
        <v>49.274999999999999</v>
      </c>
      <c r="P228" s="19">
        <f t="shared" si="142"/>
        <v>0.77500000000000002</v>
      </c>
      <c r="BD228" s="19">
        <v>0.64</v>
      </c>
      <c r="BE228" s="19">
        <v>1.99</v>
      </c>
      <c r="BF228" s="19">
        <v>3.66</v>
      </c>
      <c r="BG228" s="19">
        <v>38</v>
      </c>
      <c r="BH228" s="19"/>
      <c r="BI228" s="19">
        <v>0.03</v>
      </c>
      <c r="BJ228" s="19">
        <v>0.02</v>
      </c>
      <c r="BK228" s="19">
        <v>4.1500000000000004</v>
      </c>
      <c r="BL228" s="19">
        <v>13.94</v>
      </c>
      <c r="BM228" s="19">
        <v>8.3000000000000007</v>
      </c>
      <c r="BN228" s="19">
        <v>19.71</v>
      </c>
      <c r="BO228" s="19">
        <v>0.31</v>
      </c>
      <c r="WOV228" s="36"/>
      <c r="WOW228" s="36"/>
      <c r="WOX228" s="36"/>
      <c r="WOY228" s="36"/>
      <c r="WOZ228" s="36"/>
      <c r="WPA228" s="36"/>
      <c r="WPB228" s="36"/>
      <c r="WPC228" s="36"/>
      <c r="WPD228" s="36"/>
      <c r="WPE228" s="36"/>
      <c r="WPF228" s="36"/>
      <c r="WPG228" s="36"/>
      <c r="WPH228" s="36"/>
      <c r="WPI228" s="36"/>
      <c r="WPJ228" s="36"/>
      <c r="WPK228" s="36"/>
      <c r="WPL228" s="36"/>
      <c r="WPM228" s="36"/>
      <c r="WPN228" s="36"/>
      <c r="WPO228" s="36"/>
      <c r="WPP228" s="36"/>
      <c r="WPQ228" s="36"/>
      <c r="WPR228" s="36"/>
      <c r="WPS228" s="36"/>
      <c r="WPT228" s="36"/>
      <c r="WPU228" s="36"/>
      <c r="WPV228" s="36"/>
      <c r="WPW228" s="36"/>
      <c r="WPX228" s="36"/>
      <c r="WPY228" s="36"/>
      <c r="WPZ228" s="36"/>
      <c r="WQA228" s="36"/>
      <c r="WQB228" s="36"/>
      <c r="WQC228" s="36"/>
      <c r="WQD228" s="36"/>
      <c r="WQE228" s="36"/>
      <c r="WQF228" s="36"/>
      <c r="WQG228" s="36"/>
      <c r="WQH228" s="36"/>
      <c r="WQI228" s="36"/>
      <c r="WQJ228" s="36"/>
      <c r="WQK228" s="36"/>
      <c r="WQL228" s="36"/>
      <c r="WQM228" s="36"/>
      <c r="WQN228" s="36"/>
      <c r="WQO228" s="36"/>
      <c r="WQP228" s="36"/>
      <c r="WQQ228" s="36"/>
      <c r="WQR228" s="36"/>
      <c r="WQS228" s="36"/>
      <c r="WQT228" s="36"/>
      <c r="WQU228" s="36"/>
      <c r="WQV228" s="36"/>
      <c r="WQW228" s="36"/>
      <c r="WQX228" s="36"/>
      <c r="WQY228" s="36"/>
      <c r="WQZ228" s="36"/>
      <c r="WRA228" s="36"/>
      <c r="WRB228" s="36"/>
      <c r="WRC228" s="36"/>
      <c r="WRD228" s="36"/>
      <c r="WRE228" s="36"/>
      <c r="WRF228" s="36"/>
      <c r="WRG228" s="4"/>
    </row>
    <row r="229" spans="1:67 15591:16023" s="1" customFormat="1" x14ac:dyDescent="0.25">
      <c r="A229" s="159"/>
      <c r="B229" s="19" t="s">
        <v>157</v>
      </c>
      <c r="C229" s="13" t="s">
        <v>158</v>
      </c>
      <c r="D229" s="19">
        <v>200</v>
      </c>
      <c r="E229" s="25">
        <f t="shared" ref="E229:P229" si="143">BD229*200/145</f>
        <v>21.089655172413792</v>
      </c>
      <c r="F229" s="25">
        <f t="shared" si="143"/>
        <v>17.075862068965517</v>
      </c>
      <c r="G229" s="25">
        <f t="shared" si="143"/>
        <v>26.000000000000004</v>
      </c>
      <c r="H229" s="25">
        <f t="shared" si="143"/>
        <v>353.10344827586209</v>
      </c>
      <c r="I229" s="25">
        <f t="shared" si="143"/>
        <v>8397.2413793103442</v>
      </c>
      <c r="J229" s="25">
        <f t="shared" si="143"/>
        <v>0.53793103448275859</v>
      </c>
      <c r="K229" s="25">
        <f t="shared" si="143"/>
        <v>1.9586206896551723</v>
      </c>
      <c r="L229" s="25">
        <f t="shared" si="143"/>
        <v>22.137931034482758</v>
      </c>
      <c r="M229" s="25">
        <f t="shared" si="143"/>
        <v>57.986206896551721</v>
      </c>
      <c r="N229" s="25">
        <f t="shared" si="143"/>
        <v>92.041379310344823</v>
      </c>
      <c r="O229" s="25">
        <f t="shared" si="143"/>
        <v>495.77931034482759</v>
      </c>
      <c r="P229" s="25">
        <f t="shared" si="143"/>
        <v>8.7586206896551726</v>
      </c>
      <c r="Q229" s="19">
        <v>12.7</v>
      </c>
      <c r="R229" s="19">
        <v>6.5</v>
      </c>
      <c r="S229" s="19">
        <v>33.9</v>
      </c>
      <c r="T229" s="19">
        <v>245</v>
      </c>
      <c r="U229" s="19">
        <v>4263</v>
      </c>
      <c r="V229" s="19">
        <v>0.3</v>
      </c>
      <c r="W229" s="19">
        <v>1.02</v>
      </c>
      <c r="X229" s="19">
        <v>6.8</v>
      </c>
      <c r="Y229" s="19">
        <v>29</v>
      </c>
      <c r="Z229" s="19">
        <v>49.5</v>
      </c>
      <c r="AA229" s="19">
        <v>261.8</v>
      </c>
      <c r="AB229" s="25">
        <v>4.6500000000000004</v>
      </c>
      <c r="BD229" s="19">
        <v>15.29</v>
      </c>
      <c r="BE229" s="19">
        <v>12.38</v>
      </c>
      <c r="BF229" s="19">
        <v>18.850000000000001</v>
      </c>
      <c r="BG229" s="19">
        <v>256</v>
      </c>
      <c r="BH229" s="19">
        <v>6088</v>
      </c>
      <c r="BI229" s="19">
        <v>0.39</v>
      </c>
      <c r="BJ229" s="19">
        <v>1.42</v>
      </c>
      <c r="BK229" s="19">
        <v>16.05</v>
      </c>
      <c r="BL229" s="19">
        <v>42.04</v>
      </c>
      <c r="BM229" s="19">
        <v>66.73</v>
      </c>
      <c r="BN229" s="19">
        <v>359.44</v>
      </c>
      <c r="BO229" s="19">
        <v>6.35</v>
      </c>
      <c r="WRG229" s="4"/>
    </row>
    <row r="230" spans="1:67 15591:16023" s="34" customFormat="1" x14ac:dyDescent="0.25">
      <c r="A230" s="159"/>
      <c r="B230" s="19" t="s">
        <v>31</v>
      </c>
      <c r="C230" s="24" t="s">
        <v>159</v>
      </c>
      <c r="D230" s="19">
        <v>51</v>
      </c>
      <c r="E230" s="25">
        <f>BD230*51/35</f>
        <v>3.0745714285714287</v>
      </c>
      <c r="F230" s="25">
        <f>BE230*51/35</f>
        <v>5.0999999999999996</v>
      </c>
      <c r="G230" s="25">
        <f>BF230*51/35</f>
        <v>37.739999999999995</v>
      </c>
      <c r="H230" s="25">
        <f>BG230*51/35</f>
        <v>209.1</v>
      </c>
      <c r="I230" s="25"/>
      <c r="J230" s="25"/>
      <c r="K230" s="25"/>
      <c r="L230" s="25"/>
      <c r="M230" s="25"/>
      <c r="N230" s="25"/>
      <c r="O230" s="25"/>
      <c r="P230" s="25"/>
      <c r="BD230" s="25">
        <v>2.11</v>
      </c>
      <c r="BE230" s="25">
        <v>3.5</v>
      </c>
      <c r="BF230" s="25">
        <v>25.9</v>
      </c>
      <c r="BG230" s="25">
        <v>143.5</v>
      </c>
      <c r="BH230" s="25"/>
      <c r="BI230" s="25"/>
      <c r="BJ230" s="25"/>
      <c r="BK230" s="25"/>
      <c r="BL230" s="25"/>
      <c r="BM230" s="25"/>
      <c r="BN230" s="25"/>
      <c r="BO230" s="25"/>
      <c r="WAQ230" s="35"/>
      <c r="WAR230" s="35"/>
      <c r="WAS230" s="35"/>
      <c r="WAT230" s="35"/>
      <c r="WAU230" s="35"/>
      <c r="WAV230" s="35"/>
      <c r="WAW230" s="35"/>
      <c r="WAX230" s="35"/>
      <c r="WAY230" s="35"/>
      <c r="WAZ230" s="35"/>
      <c r="WBA230" s="35"/>
      <c r="WBB230" s="35"/>
      <c r="WBC230" s="35"/>
      <c r="WBD230" s="35"/>
      <c r="WBE230" s="35"/>
      <c r="WBF230" s="35"/>
      <c r="WBG230" s="35"/>
      <c r="WBH230" s="35"/>
      <c r="WBI230" s="35"/>
      <c r="WBJ230" s="35"/>
      <c r="WBK230" s="35"/>
      <c r="WBL230" s="35"/>
      <c r="WBM230" s="35"/>
      <c r="WBN230" s="35"/>
      <c r="WBO230" s="35"/>
      <c r="WBP230" s="35"/>
      <c r="WBQ230" s="35"/>
      <c r="WBR230" s="35"/>
      <c r="WBS230" s="35"/>
      <c r="WBT230" s="35"/>
      <c r="WBU230" s="35"/>
      <c r="WBV230" s="35"/>
      <c r="WBW230" s="35"/>
      <c r="WBX230" s="35"/>
      <c r="WBY230" s="35"/>
      <c r="WBZ230" s="35"/>
      <c r="WCA230" s="35"/>
      <c r="WCB230" s="35"/>
      <c r="WCC230" s="35"/>
      <c r="WCD230" s="35"/>
      <c r="WCE230" s="35"/>
      <c r="WCF230" s="35"/>
      <c r="WCG230" s="35"/>
      <c r="WCH230" s="35"/>
      <c r="WCI230" s="35"/>
      <c r="WCJ230" s="35"/>
      <c r="WCK230" s="35"/>
      <c r="WCL230" s="35"/>
      <c r="WCM230" s="35"/>
      <c r="WCN230" s="35"/>
      <c r="WCO230" s="35"/>
      <c r="WCP230" s="35"/>
      <c r="WCQ230" s="35"/>
      <c r="WCR230" s="35"/>
      <c r="WCS230" s="35"/>
      <c r="WCT230" s="35"/>
      <c r="WCU230" s="35"/>
      <c r="WCV230" s="35"/>
      <c r="WCW230" s="35"/>
      <c r="WCX230" s="35"/>
      <c r="WCY230" s="35"/>
      <c r="WCZ230" s="35"/>
      <c r="WDA230" s="35"/>
      <c r="WDB230" s="35"/>
      <c r="WDC230" s="35"/>
      <c r="WDD230" s="35"/>
      <c r="WDE230" s="35"/>
      <c r="WDF230" s="35"/>
      <c r="WDG230" s="35"/>
      <c r="WDH230" s="35"/>
      <c r="WDI230" s="35"/>
      <c r="WDJ230" s="35"/>
      <c r="WDK230" s="35"/>
      <c r="WDL230" s="35"/>
      <c r="WDM230" s="35"/>
      <c r="WDN230" s="35"/>
      <c r="WDO230" s="35"/>
      <c r="WDP230" s="35"/>
      <c r="WDQ230" s="35"/>
      <c r="WDR230" s="35"/>
      <c r="WDS230" s="35"/>
      <c r="WDT230" s="35"/>
      <c r="WDU230" s="35"/>
      <c r="WDV230" s="35"/>
      <c r="WDW230" s="35"/>
      <c r="WDX230" s="35"/>
      <c r="WDY230" s="35"/>
      <c r="WDZ230" s="35"/>
      <c r="WEA230" s="35"/>
      <c r="WEB230" s="35"/>
      <c r="WEC230" s="35"/>
      <c r="WED230" s="35"/>
      <c r="WEE230" s="35"/>
      <c r="WEF230" s="35"/>
      <c r="WEG230" s="35"/>
      <c r="WEH230" s="35"/>
      <c r="WEI230" s="35"/>
      <c r="WEJ230" s="35"/>
      <c r="WEK230" s="35"/>
      <c r="WEL230" s="35"/>
      <c r="WEM230" s="35"/>
      <c r="WEN230" s="35"/>
      <c r="WEO230" s="35"/>
      <c r="WEP230" s="35"/>
      <c r="WEQ230" s="35"/>
      <c r="WER230" s="35"/>
      <c r="WES230" s="35"/>
      <c r="WET230" s="35"/>
      <c r="WEU230" s="35"/>
      <c r="WEV230" s="35"/>
      <c r="WEW230" s="35"/>
      <c r="WEX230" s="35"/>
      <c r="WEY230" s="35"/>
      <c r="WEZ230" s="35"/>
      <c r="WFA230" s="35"/>
      <c r="WFB230" s="35"/>
      <c r="WFC230" s="35"/>
      <c r="WFD230" s="35"/>
      <c r="WFE230" s="35"/>
      <c r="WFF230" s="35"/>
      <c r="WFG230" s="35"/>
      <c r="WFH230" s="35"/>
      <c r="WFI230" s="35"/>
      <c r="WFJ230" s="35"/>
      <c r="WFK230" s="35"/>
      <c r="WFL230" s="35"/>
      <c r="WFM230" s="35"/>
      <c r="WFN230" s="35"/>
      <c r="WFO230" s="35"/>
      <c r="WFP230" s="35"/>
      <c r="WFQ230" s="35"/>
      <c r="WFR230" s="35"/>
      <c r="WFS230" s="35"/>
      <c r="WFT230" s="35"/>
      <c r="WFU230" s="35"/>
      <c r="WFV230" s="35"/>
      <c r="WFW230" s="35"/>
      <c r="WFX230" s="35"/>
      <c r="WFY230" s="35"/>
      <c r="WFZ230" s="35"/>
      <c r="WGA230" s="35"/>
      <c r="WGB230" s="35"/>
      <c r="WGC230" s="35"/>
      <c r="WGD230" s="35"/>
      <c r="WGE230" s="35"/>
      <c r="WGF230" s="35"/>
      <c r="WGG230" s="35"/>
      <c r="WGH230" s="35"/>
      <c r="WGI230" s="35"/>
      <c r="WGJ230" s="35"/>
      <c r="WGK230" s="35"/>
      <c r="WGL230" s="35"/>
      <c r="WGM230" s="35"/>
      <c r="WGN230" s="35"/>
      <c r="WGO230" s="35"/>
      <c r="WGP230" s="35"/>
      <c r="WGQ230" s="35"/>
      <c r="WGR230" s="35"/>
      <c r="WGS230" s="35"/>
      <c r="WGT230" s="35"/>
      <c r="WGU230" s="35"/>
      <c r="WGV230" s="35"/>
      <c r="WGW230" s="35"/>
      <c r="WGX230" s="35"/>
      <c r="WGY230" s="35"/>
      <c r="WGZ230" s="35"/>
      <c r="WHA230" s="35"/>
      <c r="WHB230" s="35"/>
      <c r="WHC230" s="35"/>
      <c r="WHD230" s="35"/>
      <c r="WHE230" s="35"/>
      <c r="WHF230" s="35"/>
      <c r="WHG230" s="35"/>
      <c r="WHH230" s="35"/>
      <c r="WHI230" s="35"/>
      <c r="WHJ230" s="35"/>
      <c r="WHK230" s="35"/>
      <c r="WHL230" s="35"/>
      <c r="WHM230" s="35"/>
      <c r="WHN230" s="35"/>
      <c r="WHO230" s="35"/>
      <c r="WHP230" s="35"/>
      <c r="WHQ230" s="35"/>
      <c r="WHR230" s="35"/>
      <c r="WHS230" s="35"/>
      <c r="WHT230" s="35"/>
      <c r="WHU230" s="35"/>
      <c r="WHV230" s="35"/>
      <c r="WHW230" s="35"/>
      <c r="WHX230" s="35"/>
      <c r="WHY230" s="35"/>
      <c r="WHZ230" s="35"/>
      <c r="WIA230" s="35"/>
      <c r="WIB230" s="35"/>
      <c r="WIC230" s="35"/>
      <c r="WID230" s="35"/>
      <c r="WIE230" s="35"/>
      <c r="WIF230" s="35"/>
      <c r="WIG230" s="35"/>
      <c r="WIH230" s="35"/>
      <c r="WII230" s="35"/>
      <c r="WIJ230" s="35"/>
      <c r="WIK230" s="35"/>
      <c r="WIL230" s="35"/>
      <c r="WIM230" s="35"/>
      <c r="WIN230" s="35"/>
      <c r="WIO230" s="35"/>
      <c r="WIP230" s="35"/>
      <c r="WIQ230" s="35"/>
      <c r="WIR230" s="35"/>
      <c r="WIS230" s="35"/>
      <c r="WIT230" s="35"/>
      <c r="WIU230" s="35"/>
      <c r="WIV230" s="35"/>
      <c r="WIW230" s="35"/>
      <c r="WIX230" s="35"/>
      <c r="WIY230" s="35"/>
      <c r="WIZ230" s="35"/>
      <c r="WJA230" s="35"/>
      <c r="WJB230" s="35"/>
      <c r="WJC230" s="35"/>
      <c r="WJD230" s="35"/>
      <c r="WJE230" s="35"/>
      <c r="WJF230" s="35"/>
      <c r="WJG230" s="35"/>
      <c r="WJH230" s="35"/>
      <c r="WJI230" s="35"/>
      <c r="WJJ230" s="35"/>
      <c r="WJK230" s="35"/>
      <c r="WJL230" s="35"/>
      <c r="WJM230" s="35"/>
      <c r="WJN230" s="35"/>
      <c r="WJO230" s="35"/>
      <c r="WJP230" s="35"/>
      <c r="WJQ230" s="35"/>
      <c r="WJR230" s="35"/>
      <c r="WJS230" s="35"/>
      <c r="WJT230" s="35"/>
      <c r="WJU230" s="35"/>
      <c r="WJV230" s="35"/>
      <c r="WJW230" s="35"/>
      <c r="WJX230" s="35"/>
      <c r="WJY230" s="35"/>
      <c r="WJZ230" s="35"/>
      <c r="WKA230" s="35"/>
      <c r="WKB230" s="35"/>
      <c r="WKC230" s="35"/>
      <c r="WKD230" s="35"/>
      <c r="WKE230" s="35"/>
      <c r="WKF230" s="35"/>
      <c r="WKG230" s="35"/>
      <c r="WKH230" s="35"/>
      <c r="WKI230" s="35"/>
      <c r="WKJ230" s="35"/>
      <c r="WKK230" s="35"/>
      <c r="WKL230" s="35"/>
      <c r="WKM230" s="35"/>
      <c r="WKN230" s="35"/>
      <c r="WKO230" s="35"/>
      <c r="WKP230" s="35"/>
      <c r="WKQ230" s="35"/>
      <c r="WKR230" s="35"/>
      <c r="WKS230" s="35"/>
      <c r="WKT230" s="35"/>
      <c r="WKU230" s="35"/>
      <c r="WKV230" s="35"/>
      <c r="WKW230" s="35"/>
      <c r="WKX230" s="35"/>
      <c r="WKY230" s="35"/>
      <c r="WKZ230" s="35"/>
      <c r="WLA230" s="35"/>
      <c r="WLB230" s="35"/>
      <c r="WLC230" s="35"/>
      <c r="WLD230" s="35"/>
      <c r="WLE230" s="35"/>
      <c r="WLF230" s="35"/>
      <c r="WLG230" s="35"/>
      <c r="WLH230" s="35"/>
      <c r="WLI230" s="35"/>
      <c r="WLJ230" s="35"/>
      <c r="WLK230" s="35"/>
      <c r="WLL230" s="35"/>
      <c r="WLM230" s="35"/>
      <c r="WLN230" s="35"/>
      <c r="WLO230" s="35"/>
      <c r="WLP230" s="35"/>
      <c r="WLQ230" s="35"/>
      <c r="WLR230" s="35"/>
      <c r="WLS230" s="35"/>
      <c r="WLT230" s="35"/>
      <c r="WLU230" s="35"/>
      <c r="WLV230" s="35"/>
      <c r="WLW230" s="35"/>
      <c r="WLX230" s="35"/>
      <c r="WLY230" s="35"/>
      <c r="WLZ230" s="35"/>
      <c r="WMA230" s="35"/>
      <c r="WMB230" s="35"/>
      <c r="WMC230" s="35"/>
      <c r="WMD230" s="35"/>
      <c r="WME230" s="35"/>
      <c r="WMF230" s="35"/>
      <c r="WMG230" s="35"/>
      <c r="WMH230" s="35"/>
      <c r="WMI230" s="35"/>
      <c r="WMJ230" s="35"/>
      <c r="WMK230" s="35"/>
      <c r="WML230" s="35"/>
      <c r="WMM230" s="35"/>
      <c r="WMN230" s="35"/>
      <c r="WMO230" s="35"/>
      <c r="WMP230" s="35"/>
      <c r="WMQ230" s="35"/>
      <c r="WMR230" s="35"/>
      <c r="WMS230" s="35"/>
      <c r="WMT230" s="35"/>
      <c r="WMU230" s="35"/>
      <c r="WMV230" s="35"/>
      <c r="WMW230" s="35"/>
      <c r="WMX230" s="35"/>
      <c r="WMY230" s="35"/>
      <c r="WMZ230" s="35"/>
      <c r="WNA230" s="35"/>
      <c r="WNB230" s="35"/>
      <c r="WNC230" s="35"/>
      <c r="WND230" s="35"/>
      <c r="WNE230" s="35"/>
      <c r="WNF230" s="35"/>
      <c r="WNG230" s="35"/>
      <c r="WNH230" s="35"/>
      <c r="WNI230" s="35"/>
      <c r="WNJ230" s="35"/>
      <c r="WNK230" s="35"/>
      <c r="WNL230" s="35"/>
      <c r="WNM230" s="35"/>
      <c r="WNN230" s="35"/>
      <c r="WNO230" s="35"/>
      <c r="WNP230" s="35"/>
      <c r="WNQ230" s="35"/>
      <c r="WNR230" s="35"/>
      <c r="WNS230" s="35"/>
      <c r="WNT230" s="35"/>
      <c r="WNU230" s="35"/>
      <c r="WNV230" s="35"/>
      <c r="WNW230" s="35"/>
      <c r="WNX230" s="35"/>
      <c r="WNY230" s="35"/>
      <c r="WNZ230" s="35"/>
      <c r="WOA230" s="35"/>
      <c r="WOB230" s="35"/>
      <c r="WOC230" s="35"/>
      <c r="WOD230" s="36"/>
      <c r="WOE230" s="36"/>
      <c r="WOF230" s="36"/>
      <c r="WOG230" s="36"/>
      <c r="WOH230" s="36"/>
      <c r="WOI230" s="36"/>
      <c r="WOJ230" s="36"/>
      <c r="WOK230" s="36"/>
      <c r="WOL230" s="36"/>
      <c r="WOM230" s="36"/>
      <c r="WON230" s="36"/>
      <c r="WOO230" s="36"/>
      <c r="WOP230" s="36"/>
      <c r="WOQ230" s="36"/>
      <c r="WOR230" s="36"/>
      <c r="WOS230" s="36"/>
      <c r="WOT230" s="36"/>
      <c r="WOU230" s="36"/>
      <c r="WOV230" s="36"/>
      <c r="WOW230" s="36"/>
      <c r="WOX230" s="36"/>
      <c r="WOY230" s="36"/>
      <c r="WOZ230" s="36"/>
      <c r="WPA230" s="36"/>
      <c r="WPB230" s="36"/>
      <c r="WPC230" s="36"/>
      <c r="WPD230" s="36"/>
      <c r="WPE230" s="36"/>
      <c r="WPF230" s="36"/>
      <c r="WPG230" s="36"/>
      <c r="WPH230" s="36"/>
      <c r="WPI230" s="36"/>
      <c r="WPJ230" s="36"/>
      <c r="WPK230" s="36"/>
      <c r="WPL230" s="36"/>
      <c r="WPM230" s="36"/>
      <c r="WPN230" s="36"/>
      <c r="WPO230" s="36"/>
      <c r="WPP230" s="36"/>
      <c r="WPQ230" s="36"/>
      <c r="WPR230" s="36"/>
      <c r="WPS230" s="36"/>
      <c r="WPT230" s="36"/>
      <c r="WPU230" s="36"/>
      <c r="WPV230" s="36"/>
      <c r="WPW230" s="36"/>
      <c r="WPX230" s="36"/>
      <c r="WPY230" s="36"/>
      <c r="WPZ230" s="36"/>
      <c r="WQA230" s="36"/>
      <c r="WQB230" s="36"/>
      <c r="WQC230" s="36"/>
      <c r="WQD230" s="36"/>
      <c r="WQE230" s="36"/>
      <c r="WQF230" s="36"/>
      <c r="WQG230" s="36"/>
      <c r="WQH230" s="36"/>
      <c r="WQI230" s="36"/>
      <c r="WQJ230" s="36"/>
      <c r="WQK230" s="36"/>
      <c r="WQL230" s="36"/>
      <c r="WQM230" s="36"/>
      <c r="WQN230" s="36"/>
      <c r="WQO230" s="36"/>
      <c r="WQP230" s="36"/>
      <c r="WQQ230" s="36"/>
      <c r="WQR230" s="36"/>
      <c r="WQS230" s="36"/>
      <c r="WQT230" s="36"/>
      <c r="WQU230" s="36"/>
      <c r="WQV230" s="36"/>
      <c r="WQW230" s="36"/>
      <c r="WQX230" s="36"/>
      <c r="WQY230" s="36"/>
      <c r="WQZ230" s="36"/>
      <c r="WRA230" s="36"/>
      <c r="WRB230" s="36"/>
      <c r="WRC230" s="36"/>
      <c r="WRD230" s="36"/>
      <c r="WRE230" s="36"/>
      <c r="WRF230" s="36"/>
      <c r="WRG230" s="4"/>
    </row>
    <row r="231" spans="1:67 15591:16023" x14ac:dyDescent="0.25">
      <c r="A231" s="159"/>
      <c r="B231" s="19" t="s">
        <v>31</v>
      </c>
      <c r="C231" s="24" t="s">
        <v>32</v>
      </c>
      <c r="D231" s="19">
        <v>25</v>
      </c>
      <c r="E231" s="25">
        <f t="shared" ref="E231:P231" si="144">BD231*25/20</f>
        <v>1.7</v>
      </c>
      <c r="F231" s="25">
        <f t="shared" si="144"/>
        <v>0.3</v>
      </c>
      <c r="G231" s="25">
        <f t="shared" si="144"/>
        <v>8.4</v>
      </c>
      <c r="H231" s="25">
        <f t="shared" si="144"/>
        <v>42.699999999999996</v>
      </c>
      <c r="I231" s="25">
        <f t="shared" si="144"/>
        <v>0</v>
      </c>
      <c r="J231" s="25">
        <f t="shared" si="144"/>
        <v>3.7499999999999999E-2</v>
      </c>
      <c r="K231" s="25">
        <f t="shared" si="144"/>
        <v>2.5000000000000001E-2</v>
      </c>
      <c r="L231" s="25">
        <f t="shared" si="144"/>
        <v>0</v>
      </c>
      <c r="M231" s="25">
        <f t="shared" si="144"/>
        <v>11.262499999999999</v>
      </c>
      <c r="N231" s="25">
        <f t="shared" si="144"/>
        <v>11.762499999999999</v>
      </c>
      <c r="O231" s="25">
        <f t="shared" si="144"/>
        <v>37.674999999999997</v>
      </c>
      <c r="P231" s="25">
        <f t="shared" si="144"/>
        <v>0.9375</v>
      </c>
      <c r="Q231" s="25">
        <v>1.7</v>
      </c>
      <c r="R231" s="25">
        <v>0.3</v>
      </c>
      <c r="S231" s="25">
        <v>8.4</v>
      </c>
      <c r="T231" s="25">
        <v>42.7</v>
      </c>
      <c r="U231" s="25"/>
      <c r="V231" s="25">
        <v>0.04</v>
      </c>
      <c r="W231" s="25">
        <v>0.02</v>
      </c>
      <c r="X231" s="25"/>
      <c r="Y231" s="25">
        <v>11.26</v>
      </c>
      <c r="Z231" s="25">
        <v>11.76</v>
      </c>
      <c r="AA231" s="25">
        <v>37.68</v>
      </c>
      <c r="AB231" s="25">
        <v>0.94</v>
      </c>
      <c r="BD231" s="25">
        <v>1.36</v>
      </c>
      <c r="BE231" s="25">
        <v>0.24</v>
      </c>
      <c r="BF231" s="25">
        <v>6.72</v>
      </c>
      <c r="BG231" s="25">
        <v>34.159999999999997</v>
      </c>
      <c r="BH231" s="25"/>
      <c r="BI231" s="25">
        <v>0.03</v>
      </c>
      <c r="BJ231" s="25">
        <v>0.02</v>
      </c>
      <c r="BK231" s="25"/>
      <c r="BL231" s="25">
        <v>9.01</v>
      </c>
      <c r="BM231" s="25">
        <v>9.41</v>
      </c>
      <c r="BN231" s="25">
        <v>30.14</v>
      </c>
      <c r="BO231" s="25">
        <v>0.75</v>
      </c>
    </row>
    <row r="232" spans="1:67 15591:16023" x14ac:dyDescent="0.25">
      <c r="A232" s="159"/>
      <c r="B232" s="19" t="s">
        <v>31</v>
      </c>
      <c r="C232" s="13" t="s">
        <v>33</v>
      </c>
      <c r="D232" s="19">
        <v>55</v>
      </c>
      <c r="E232" s="25">
        <f t="shared" ref="E232:P232" si="145">BD232*55/40</f>
        <v>4.07</v>
      </c>
      <c r="F232" s="25">
        <f t="shared" si="145"/>
        <v>0.495</v>
      </c>
      <c r="G232" s="25">
        <f t="shared" si="145"/>
        <v>29.012499999999999</v>
      </c>
      <c r="H232" s="25">
        <f t="shared" si="145"/>
        <v>128.94749999999999</v>
      </c>
      <c r="I232" s="25">
        <f t="shared" si="145"/>
        <v>0</v>
      </c>
      <c r="J232" s="25">
        <f t="shared" si="145"/>
        <v>0</v>
      </c>
      <c r="K232" s="25">
        <f t="shared" si="145"/>
        <v>2.7500000000000004E-2</v>
      </c>
      <c r="L232" s="25">
        <f t="shared" si="145"/>
        <v>0</v>
      </c>
      <c r="M232" s="25">
        <f t="shared" si="145"/>
        <v>11</v>
      </c>
      <c r="N232" s="25">
        <f t="shared" si="145"/>
        <v>7.7</v>
      </c>
      <c r="O232" s="25">
        <f t="shared" si="145"/>
        <v>35.75</v>
      </c>
      <c r="P232" s="25">
        <f t="shared" si="145"/>
        <v>0.60499999999999998</v>
      </c>
      <c r="Q232" s="25">
        <v>3.03</v>
      </c>
      <c r="R232" s="25">
        <v>0.36</v>
      </c>
      <c r="S232" s="25">
        <v>19.64</v>
      </c>
      <c r="T232" s="25">
        <v>93.77</v>
      </c>
      <c r="U232" s="25"/>
      <c r="V232" s="25"/>
      <c r="W232" s="25">
        <v>1.2999999999999999E-2</v>
      </c>
      <c r="X232" s="25"/>
      <c r="Y232" s="25">
        <v>8</v>
      </c>
      <c r="Z232" s="25">
        <v>5.6</v>
      </c>
      <c r="AA232" s="25">
        <v>26</v>
      </c>
      <c r="AB232" s="25">
        <v>0.44</v>
      </c>
      <c r="AC232" s="25">
        <v>3</v>
      </c>
      <c r="AD232" s="25">
        <f t="shared" ref="AD232:AN232" si="146">AP232*40/40</f>
        <v>0</v>
      </c>
      <c r="AE232" s="25">
        <f t="shared" si="146"/>
        <v>0</v>
      </c>
      <c r="AF232" s="25">
        <f t="shared" si="146"/>
        <v>0</v>
      </c>
      <c r="AG232" s="25">
        <f t="shared" si="146"/>
        <v>0</v>
      </c>
      <c r="AH232" s="25">
        <f t="shared" si="146"/>
        <v>0</v>
      </c>
      <c r="AI232" s="25">
        <f t="shared" si="146"/>
        <v>0</v>
      </c>
      <c r="AJ232" s="25">
        <f t="shared" si="146"/>
        <v>0</v>
      </c>
      <c r="AK232" s="25">
        <f t="shared" si="146"/>
        <v>0</v>
      </c>
      <c r="AL232" s="25">
        <f t="shared" si="146"/>
        <v>0</v>
      </c>
      <c r="AM232" s="25">
        <f t="shared" si="146"/>
        <v>0</v>
      </c>
      <c r="AN232" s="25">
        <f t="shared" si="146"/>
        <v>0</v>
      </c>
      <c r="BD232" s="25">
        <v>2.96</v>
      </c>
      <c r="BE232" s="25">
        <v>0.36</v>
      </c>
      <c r="BF232" s="25">
        <v>21.1</v>
      </c>
      <c r="BG232" s="25">
        <v>93.78</v>
      </c>
      <c r="BH232" s="25"/>
      <c r="BI232" s="25"/>
      <c r="BJ232" s="25">
        <v>0.02</v>
      </c>
      <c r="BK232" s="25"/>
      <c r="BL232" s="25">
        <v>8</v>
      </c>
      <c r="BM232" s="25">
        <v>5.6</v>
      </c>
      <c r="BN232" s="25">
        <v>26</v>
      </c>
      <c r="BO232" s="25">
        <v>0.44</v>
      </c>
      <c r="WOD232" s="2"/>
      <c r="WOE232" s="2"/>
      <c r="WOF232" s="2"/>
      <c r="WOG232" s="2"/>
      <c r="WOH232" s="2"/>
      <c r="WOI232" s="2"/>
      <c r="WOJ232" s="2"/>
      <c r="WOK232" s="2"/>
      <c r="WOL232" s="2"/>
      <c r="WOM232" s="2"/>
      <c r="WON232" s="2"/>
      <c r="WOO232" s="2"/>
      <c r="WOP232" s="2"/>
      <c r="WOQ232" s="2"/>
      <c r="WOR232" s="2"/>
      <c r="WOS232" s="2"/>
      <c r="WOT232" s="2"/>
      <c r="WOU232" s="2"/>
      <c r="WOV232" s="2"/>
      <c r="WOW232" s="2"/>
      <c r="WOX232" s="2"/>
      <c r="WOY232" s="2"/>
      <c r="WOZ232" s="2"/>
      <c r="WPA232" s="2"/>
      <c r="WPB232" s="2"/>
      <c r="WPC232" s="2"/>
      <c r="WPD232" s="2"/>
      <c r="WPE232" s="2"/>
      <c r="WPF232" s="2"/>
      <c r="WPG232" s="2"/>
      <c r="WPH232" s="2"/>
      <c r="WPI232" s="2"/>
      <c r="WPJ232" s="2"/>
      <c r="WPK232" s="2"/>
      <c r="WPL232" s="2"/>
      <c r="WPM232" s="2"/>
      <c r="WPN232" s="2"/>
      <c r="WPO232" s="2"/>
      <c r="WPP232" s="2"/>
      <c r="WPQ232" s="2"/>
      <c r="WPR232" s="2"/>
      <c r="WPS232" s="2"/>
      <c r="WPT232" s="2"/>
      <c r="WPU232" s="2"/>
      <c r="WPV232" s="2"/>
      <c r="WPW232" s="2"/>
      <c r="WPX232" s="2"/>
      <c r="WPY232" s="2"/>
      <c r="WPZ232" s="2"/>
      <c r="WQA232" s="2"/>
      <c r="WQB232" s="2"/>
      <c r="WQC232" s="2"/>
      <c r="WQD232" s="2"/>
      <c r="WQE232" s="2"/>
      <c r="WQF232" s="2"/>
      <c r="WQG232" s="2"/>
      <c r="WQH232" s="2"/>
      <c r="WQI232" s="2"/>
      <c r="WQJ232" s="2"/>
      <c r="WQK232" s="2"/>
      <c r="WQL232" s="2"/>
      <c r="WQM232" s="2"/>
      <c r="WQN232" s="2"/>
      <c r="WQO232" s="2"/>
      <c r="WQP232" s="2"/>
      <c r="WQQ232" s="2"/>
      <c r="WQR232" s="2"/>
      <c r="WQS232" s="2"/>
      <c r="WQT232" s="2"/>
      <c r="WQU232" s="2"/>
      <c r="WQV232" s="2"/>
      <c r="WQW232" s="2"/>
      <c r="WQX232" s="2"/>
      <c r="WQY232" s="2"/>
      <c r="WQZ232" s="2"/>
      <c r="WRA232" s="2"/>
      <c r="WRB232" s="2"/>
      <c r="WRC232" s="2"/>
      <c r="WRD232" s="2"/>
      <c r="WRE232" s="2"/>
      <c r="WRF232" s="2"/>
    </row>
    <row r="233" spans="1:67 15591:16023" x14ac:dyDescent="0.25">
      <c r="A233" s="159"/>
      <c r="B233" s="19" t="s">
        <v>160</v>
      </c>
      <c r="C233" s="13" t="s">
        <v>161</v>
      </c>
      <c r="D233" s="19">
        <v>200</v>
      </c>
      <c r="E233" s="25">
        <f t="shared" ref="E233:P233" si="147">BD233*200/100</f>
        <v>0.14000000000000001</v>
      </c>
      <c r="F233" s="25">
        <f t="shared" si="147"/>
        <v>0.08</v>
      </c>
      <c r="G233" s="25">
        <f t="shared" si="147"/>
        <v>24.48</v>
      </c>
      <c r="H233" s="25">
        <f t="shared" si="147"/>
        <v>114</v>
      </c>
      <c r="I233" s="25">
        <f t="shared" si="147"/>
        <v>0</v>
      </c>
      <c r="J233" s="25">
        <f t="shared" si="147"/>
        <v>0.02</v>
      </c>
      <c r="K233" s="25">
        <f t="shared" si="147"/>
        <v>0.02</v>
      </c>
      <c r="L233" s="25">
        <f t="shared" si="147"/>
        <v>24</v>
      </c>
      <c r="M233" s="25">
        <f t="shared" si="147"/>
        <v>14</v>
      </c>
      <c r="N233" s="25">
        <f t="shared" si="147"/>
        <v>5.58</v>
      </c>
      <c r="O233" s="25">
        <f t="shared" si="147"/>
        <v>8.94</v>
      </c>
      <c r="P233" s="25">
        <f t="shared" si="147"/>
        <v>0.14000000000000001</v>
      </c>
      <c r="Q233" s="50">
        <v>1</v>
      </c>
      <c r="R233" s="50"/>
      <c r="S233" s="50">
        <v>20.2</v>
      </c>
      <c r="T233" s="50">
        <v>84.8</v>
      </c>
      <c r="U233" s="50"/>
      <c r="V233" s="13">
        <v>0.02</v>
      </c>
      <c r="W233" s="13">
        <v>0.02</v>
      </c>
      <c r="X233" s="50">
        <v>4</v>
      </c>
      <c r="Y233" s="50">
        <v>14</v>
      </c>
      <c r="Z233" s="50">
        <v>14</v>
      </c>
      <c r="AA233" s="50">
        <v>14</v>
      </c>
      <c r="AB233" s="50">
        <v>2.8</v>
      </c>
      <c r="BD233" s="25">
        <v>7.0000000000000007E-2</v>
      </c>
      <c r="BE233" s="25">
        <v>0.04</v>
      </c>
      <c r="BF233" s="25">
        <v>12.24</v>
      </c>
      <c r="BG233" s="25">
        <v>57</v>
      </c>
      <c r="BH233" s="25"/>
      <c r="BI233" s="25">
        <v>0.01</v>
      </c>
      <c r="BJ233" s="25">
        <v>0.01</v>
      </c>
      <c r="BK233" s="25">
        <v>12</v>
      </c>
      <c r="BL233" s="25">
        <v>7</v>
      </c>
      <c r="BM233" s="25">
        <v>2.79</v>
      </c>
      <c r="BN233" s="25">
        <v>4.47</v>
      </c>
      <c r="BO233" s="25">
        <v>7.0000000000000007E-2</v>
      </c>
      <c r="WOD233" s="2"/>
      <c r="WOE233" s="2"/>
      <c r="WOF233" s="2"/>
      <c r="WOG233" s="2"/>
      <c r="WOH233" s="2"/>
      <c r="WOI233" s="2"/>
      <c r="WOJ233" s="2"/>
      <c r="WOK233" s="2"/>
      <c r="WOL233" s="2"/>
      <c r="WOM233" s="2"/>
      <c r="WON233" s="2"/>
      <c r="WOO233" s="2"/>
      <c r="WOP233" s="2"/>
      <c r="WOQ233" s="2"/>
      <c r="WOR233" s="2"/>
      <c r="WOS233" s="2"/>
      <c r="WOT233" s="2"/>
      <c r="WOU233" s="2"/>
      <c r="WOV233" s="2"/>
      <c r="WOW233" s="2"/>
      <c r="WOX233" s="2"/>
      <c r="WOY233" s="2"/>
      <c r="WOZ233" s="2"/>
      <c r="WPA233" s="2"/>
      <c r="WPB233" s="2"/>
      <c r="WPC233" s="2"/>
      <c r="WPD233" s="2"/>
      <c r="WPE233" s="2"/>
      <c r="WPF233" s="2"/>
      <c r="WPG233" s="2"/>
      <c r="WPH233" s="2"/>
      <c r="WPI233" s="2"/>
      <c r="WPJ233" s="2"/>
      <c r="WPK233" s="2"/>
      <c r="WPL233" s="2"/>
      <c r="WPM233" s="2"/>
      <c r="WPN233" s="2"/>
      <c r="WPO233" s="2"/>
      <c r="WPP233" s="2"/>
      <c r="WPQ233" s="2"/>
      <c r="WPR233" s="2"/>
      <c r="WPS233" s="2"/>
      <c r="WPT233" s="2"/>
      <c r="WPU233" s="2"/>
      <c r="WPV233" s="2"/>
      <c r="WPW233" s="2"/>
      <c r="WPX233" s="2"/>
      <c r="WPY233" s="2"/>
      <c r="WPZ233" s="2"/>
      <c r="WQA233" s="2"/>
      <c r="WQB233" s="2"/>
      <c r="WQC233" s="2"/>
      <c r="WQD233" s="2"/>
      <c r="WQE233" s="2"/>
      <c r="WQF233" s="2"/>
      <c r="WQG233" s="2"/>
      <c r="WQH233" s="2"/>
      <c r="WQI233" s="2"/>
      <c r="WQJ233" s="2"/>
      <c r="WQK233" s="2"/>
      <c r="WQL233" s="2"/>
      <c r="WQM233" s="2"/>
      <c r="WQN233" s="2"/>
      <c r="WQO233" s="2"/>
      <c r="WQP233" s="2"/>
      <c r="WQQ233" s="2"/>
      <c r="WQR233" s="2"/>
      <c r="WQS233" s="2"/>
      <c r="WQT233" s="2"/>
      <c r="WQU233" s="2"/>
      <c r="WQV233" s="2"/>
      <c r="WQW233" s="2"/>
      <c r="WQX233" s="2"/>
      <c r="WQY233" s="2"/>
      <c r="WQZ233" s="2"/>
      <c r="WRA233" s="2"/>
      <c r="WRB233" s="2"/>
      <c r="WRC233" s="2"/>
      <c r="WRD233" s="2"/>
      <c r="WRE233" s="2"/>
      <c r="WRF233" s="2"/>
    </row>
    <row r="234" spans="1:67 15591:16023" ht="25.35" customHeight="1" x14ac:dyDescent="0.25">
      <c r="A234" s="159"/>
      <c r="B234" s="12" t="s">
        <v>91</v>
      </c>
      <c r="C234" s="27" t="s">
        <v>92</v>
      </c>
      <c r="D234" s="19">
        <v>200</v>
      </c>
      <c r="E234" s="25">
        <v>5.8</v>
      </c>
      <c r="F234" s="25">
        <v>5</v>
      </c>
      <c r="G234" s="25">
        <v>8</v>
      </c>
      <c r="H234" s="25">
        <v>100</v>
      </c>
      <c r="I234" s="25">
        <v>40</v>
      </c>
      <c r="J234" s="25">
        <v>0.08</v>
      </c>
      <c r="K234" s="25">
        <v>0.34</v>
      </c>
      <c r="L234" s="25">
        <v>1.4</v>
      </c>
      <c r="M234" s="25">
        <v>240</v>
      </c>
      <c r="N234" s="25">
        <v>28</v>
      </c>
      <c r="O234" s="25">
        <v>180</v>
      </c>
      <c r="P234" s="25">
        <v>0.2</v>
      </c>
    </row>
    <row r="235" spans="1:67 15591:16023" ht="15.75" x14ac:dyDescent="0.25">
      <c r="A235" s="159"/>
      <c r="B235" s="56"/>
      <c r="C235" s="28" t="s">
        <v>120</v>
      </c>
      <c r="D235" s="31">
        <f>SUM(D227:D234)</f>
        <v>1081</v>
      </c>
      <c r="E235" s="41"/>
      <c r="F235" s="41"/>
      <c r="G235" s="41"/>
      <c r="H235" s="41"/>
      <c r="I235" s="41"/>
      <c r="J235" s="42"/>
      <c r="K235" s="42"/>
      <c r="L235" s="41"/>
      <c r="M235" s="41"/>
      <c r="N235" s="41"/>
      <c r="O235" s="41"/>
      <c r="P235" s="41"/>
    </row>
    <row r="236" spans="1:67 15591:16023" x14ac:dyDescent="0.25">
      <c r="A236" s="159" t="s">
        <v>72</v>
      </c>
      <c r="B236" s="32"/>
      <c r="C236" s="32" t="s">
        <v>162</v>
      </c>
      <c r="D236" s="32"/>
      <c r="E236" s="30">
        <f t="shared" ref="E236:P236" si="148">SUM(E227:E235)</f>
        <v>38.174226600985222</v>
      </c>
      <c r="F236" s="30">
        <f t="shared" si="148"/>
        <v>33.125862068965517</v>
      </c>
      <c r="G236" s="30">
        <f t="shared" si="148"/>
        <v>144.6825</v>
      </c>
      <c r="H236" s="30">
        <f t="shared" si="148"/>
        <v>1054.8509482758623</v>
      </c>
      <c r="I236" s="30">
        <f t="shared" si="148"/>
        <v>8437.2413793103442</v>
      </c>
      <c r="J236" s="30">
        <f t="shared" si="148"/>
        <v>0.79043103448275853</v>
      </c>
      <c r="K236" s="30">
        <f t="shared" si="148"/>
        <v>2.4411206896551718</v>
      </c>
      <c r="L236" s="30">
        <f t="shared" si="148"/>
        <v>62.812931034482759</v>
      </c>
      <c r="M236" s="30">
        <f t="shared" si="148"/>
        <v>386.09870689655173</v>
      </c>
      <c r="N236" s="30">
        <f t="shared" si="148"/>
        <v>179.83387931034483</v>
      </c>
      <c r="O236" s="30">
        <f t="shared" si="148"/>
        <v>837.41931034482764</v>
      </c>
      <c r="P236" s="30">
        <f t="shared" si="148"/>
        <v>11.916120689655173</v>
      </c>
    </row>
    <row r="237" spans="1:67 15591:16023" x14ac:dyDescent="0.25">
      <c r="A237" s="159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</row>
    <row r="238" spans="1:67 15591:16023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</row>
    <row r="239" spans="1:67 15591:16023" ht="54.4" customHeight="1" x14ac:dyDescent="0.25">
      <c r="A239" s="6"/>
      <c r="B239" s="6"/>
      <c r="C239" s="7"/>
      <c r="D239" s="6"/>
      <c r="E239" s="6" t="s">
        <v>8</v>
      </c>
      <c r="F239" s="6" t="s">
        <v>9</v>
      </c>
      <c r="G239" s="6" t="s">
        <v>10</v>
      </c>
      <c r="H239" s="46"/>
      <c r="I239" s="10" t="s">
        <v>11</v>
      </c>
      <c r="J239" s="10" t="s">
        <v>12</v>
      </c>
      <c r="K239" s="10" t="s">
        <v>13</v>
      </c>
      <c r="L239" s="10" t="s">
        <v>14</v>
      </c>
      <c r="M239" s="6" t="s">
        <v>15</v>
      </c>
      <c r="N239" s="6" t="s">
        <v>16</v>
      </c>
      <c r="O239" s="6" t="s">
        <v>17</v>
      </c>
      <c r="P239" s="6" t="s">
        <v>18</v>
      </c>
    </row>
    <row r="240" spans="1:67 15591:16023" ht="14.85" customHeight="1" x14ac:dyDescent="0.25">
      <c r="A240" s="155" t="s">
        <v>163</v>
      </c>
      <c r="B240" s="155"/>
      <c r="C240" s="155"/>
      <c r="D240" s="155"/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</row>
    <row r="241" spans="1:67 15828:16023" ht="13.7" customHeight="1" x14ac:dyDescent="0.25">
      <c r="A241" s="138" t="s">
        <v>20</v>
      </c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</row>
    <row r="242" spans="1:67 15828:16023" s="3" customFormat="1" x14ac:dyDescent="0.25">
      <c r="A242" s="138"/>
      <c r="B242" s="16" t="s">
        <v>23</v>
      </c>
      <c r="C242" s="17" t="s">
        <v>24</v>
      </c>
      <c r="D242" s="16">
        <v>10</v>
      </c>
      <c r="E242" s="18">
        <v>0.08</v>
      </c>
      <c r="F242" s="18">
        <v>7.25</v>
      </c>
      <c r="G242" s="18">
        <v>0.13</v>
      </c>
      <c r="H242" s="18">
        <v>66</v>
      </c>
      <c r="I242" s="18">
        <v>40</v>
      </c>
      <c r="J242" s="18"/>
      <c r="K242" s="18">
        <v>0.01</v>
      </c>
      <c r="L242" s="18"/>
      <c r="M242" s="18">
        <v>2.4</v>
      </c>
      <c r="N242" s="18"/>
      <c r="O242" s="18">
        <v>3</v>
      </c>
      <c r="P242" s="18">
        <v>0.02</v>
      </c>
      <c r="Q242" s="2"/>
      <c r="WRG242" s="4"/>
    </row>
    <row r="243" spans="1:67 15828:16023" s="2" customFormat="1" x14ac:dyDescent="0.25">
      <c r="A243" s="138"/>
      <c r="B243" s="19" t="s">
        <v>164</v>
      </c>
      <c r="C243" s="67" t="s">
        <v>165</v>
      </c>
      <c r="D243" s="61">
        <v>200</v>
      </c>
      <c r="E243" s="25">
        <f>BD243*200/165</f>
        <v>12.763636363636364</v>
      </c>
      <c r="F243" s="25">
        <f>BE243*200/165</f>
        <v>9.6969696969696972</v>
      </c>
      <c r="G243" s="25">
        <v>67.959999999999994</v>
      </c>
      <c r="H243" s="25">
        <f t="shared" ref="H243:P243" si="149">BG243*200/165</f>
        <v>505.45454545454544</v>
      </c>
      <c r="I243" s="25">
        <f t="shared" si="149"/>
        <v>159.63636363636363</v>
      </c>
      <c r="J243" s="25">
        <f t="shared" si="149"/>
        <v>0.10909090909090909</v>
      </c>
      <c r="K243" s="25">
        <f t="shared" si="149"/>
        <v>0.54545454545454541</v>
      </c>
      <c r="L243" s="25">
        <f t="shared" si="149"/>
        <v>1.0181818181818181</v>
      </c>
      <c r="M243" s="25">
        <f t="shared" si="149"/>
        <v>364.90909090909093</v>
      </c>
      <c r="N243" s="25">
        <f t="shared" si="149"/>
        <v>53.890909090909091</v>
      </c>
      <c r="O243" s="25">
        <f t="shared" si="149"/>
        <v>450.90909090909093</v>
      </c>
      <c r="P243" s="25">
        <f t="shared" si="149"/>
        <v>1.490909090909091</v>
      </c>
      <c r="BD243" s="19">
        <v>10.53</v>
      </c>
      <c r="BE243" s="25">
        <v>8</v>
      </c>
      <c r="BF243" s="19">
        <v>28.92</v>
      </c>
      <c r="BG243" s="19">
        <v>417</v>
      </c>
      <c r="BH243" s="19">
        <v>131.69999999999999</v>
      </c>
      <c r="BI243" s="19">
        <v>0.09</v>
      </c>
      <c r="BJ243" s="19">
        <v>0.45</v>
      </c>
      <c r="BK243" s="19">
        <v>0.84</v>
      </c>
      <c r="BL243" s="19">
        <v>301.05</v>
      </c>
      <c r="BM243" s="19">
        <v>44.46</v>
      </c>
      <c r="BN243" s="19">
        <v>372</v>
      </c>
      <c r="BO243" s="19">
        <v>1.23</v>
      </c>
      <c r="WRG243" s="4"/>
    </row>
    <row r="244" spans="1:67 15828:16023" x14ac:dyDescent="0.25">
      <c r="A244" s="138"/>
      <c r="B244" s="19" t="s">
        <v>31</v>
      </c>
      <c r="C244" s="24" t="s">
        <v>32</v>
      </c>
      <c r="D244" s="19">
        <v>25</v>
      </c>
      <c r="E244" s="25">
        <f t="shared" ref="E244:P244" si="150">BD244*25/20</f>
        <v>1.7</v>
      </c>
      <c r="F244" s="25">
        <f t="shared" si="150"/>
        <v>0.3</v>
      </c>
      <c r="G244" s="25">
        <f t="shared" si="150"/>
        <v>8.4</v>
      </c>
      <c r="H244" s="25">
        <f t="shared" si="150"/>
        <v>42.699999999999996</v>
      </c>
      <c r="I244" s="25">
        <f t="shared" si="150"/>
        <v>0</v>
      </c>
      <c r="J244" s="25">
        <f t="shared" si="150"/>
        <v>3.7499999999999999E-2</v>
      </c>
      <c r="K244" s="25">
        <f t="shared" si="150"/>
        <v>2.5000000000000001E-2</v>
      </c>
      <c r="L244" s="25">
        <f t="shared" si="150"/>
        <v>0</v>
      </c>
      <c r="M244" s="25">
        <f t="shared" si="150"/>
        <v>11.262499999999999</v>
      </c>
      <c r="N244" s="25">
        <f t="shared" si="150"/>
        <v>11.762499999999999</v>
      </c>
      <c r="O244" s="25">
        <f t="shared" si="150"/>
        <v>37.674999999999997</v>
      </c>
      <c r="P244" s="25">
        <f t="shared" si="150"/>
        <v>0.9375</v>
      </c>
      <c r="Q244" s="25">
        <v>1.7</v>
      </c>
      <c r="R244" s="25">
        <v>0.3</v>
      </c>
      <c r="S244" s="25">
        <v>8.4</v>
      </c>
      <c r="T244" s="25">
        <v>42.7</v>
      </c>
      <c r="U244" s="25"/>
      <c r="V244" s="25">
        <v>0.04</v>
      </c>
      <c r="W244" s="25">
        <v>0.02</v>
      </c>
      <c r="X244" s="25"/>
      <c r="Y244" s="25">
        <v>11.26</v>
      </c>
      <c r="Z244" s="25">
        <v>11.76</v>
      </c>
      <c r="AA244" s="25">
        <v>37.68</v>
      </c>
      <c r="AB244" s="25">
        <v>0.94</v>
      </c>
      <c r="BD244" s="25">
        <v>1.36</v>
      </c>
      <c r="BE244" s="25">
        <v>0.24</v>
      </c>
      <c r="BF244" s="25">
        <v>6.72</v>
      </c>
      <c r="BG244" s="25">
        <v>34.159999999999997</v>
      </c>
      <c r="BH244" s="25"/>
      <c r="BI244" s="25">
        <v>0.03</v>
      </c>
      <c r="BJ244" s="25">
        <v>0.02</v>
      </c>
      <c r="BK244" s="25"/>
      <c r="BL244" s="25">
        <v>9.01</v>
      </c>
      <c r="BM244" s="25">
        <v>9.41</v>
      </c>
      <c r="BN244" s="25">
        <v>30.14</v>
      </c>
      <c r="BO244" s="25">
        <v>0.75</v>
      </c>
    </row>
    <row r="245" spans="1:67 15828:16023" x14ac:dyDescent="0.25">
      <c r="A245" s="138"/>
      <c r="B245" s="19" t="s">
        <v>31</v>
      </c>
      <c r="C245" s="13" t="s">
        <v>33</v>
      </c>
      <c r="D245" s="19">
        <v>55</v>
      </c>
      <c r="E245" s="25">
        <f t="shared" ref="E245:P245" si="151">BD245*55/40</f>
        <v>4.07</v>
      </c>
      <c r="F245" s="25">
        <f t="shared" si="151"/>
        <v>0.495</v>
      </c>
      <c r="G245" s="25">
        <f t="shared" si="151"/>
        <v>29.012499999999999</v>
      </c>
      <c r="H245" s="25">
        <f t="shared" si="151"/>
        <v>128.94749999999999</v>
      </c>
      <c r="I245" s="25">
        <f t="shared" si="151"/>
        <v>0</v>
      </c>
      <c r="J245" s="25">
        <f t="shared" si="151"/>
        <v>0</v>
      </c>
      <c r="K245" s="25">
        <f t="shared" si="151"/>
        <v>2.7500000000000004E-2</v>
      </c>
      <c r="L245" s="25">
        <f t="shared" si="151"/>
        <v>0</v>
      </c>
      <c r="M245" s="25">
        <f t="shared" si="151"/>
        <v>11</v>
      </c>
      <c r="N245" s="25">
        <f t="shared" si="151"/>
        <v>7.7</v>
      </c>
      <c r="O245" s="25">
        <f t="shared" si="151"/>
        <v>35.75</v>
      </c>
      <c r="P245" s="25">
        <f t="shared" si="151"/>
        <v>0.60499999999999998</v>
      </c>
      <c r="Q245" s="25">
        <v>3.03</v>
      </c>
      <c r="R245" s="25">
        <v>0.36</v>
      </c>
      <c r="S245" s="25">
        <v>19.64</v>
      </c>
      <c r="T245" s="25">
        <v>93.77</v>
      </c>
      <c r="U245" s="25"/>
      <c r="V245" s="25"/>
      <c r="W245" s="25">
        <v>1.2999999999999999E-2</v>
      </c>
      <c r="X245" s="25"/>
      <c r="Y245" s="25">
        <v>8</v>
      </c>
      <c r="Z245" s="25">
        <v>5.6</v>
      </c>
      <c r="AA245" s="25">
        <v>26</v>
      </c>
      <c r="AB245" s="25">
        <v>0.44</v>
      </c>
      <c r="AC245" s="25">
        <v>3</v>
      </c>
      <c r="AD245" s="25">
        <f t="shared" ref="AD245:AN245" si="152">AP245*40/40</f>
        <v>0</v>
      </c>
      <c r="AE245" s="25">
        <f t="shared" si="152"/>
        <v>0</v>
      </c>
      <c r="AF245" s="25">
        <f t="shared" si="152"/>
        <v>0</v>
      </c>
      <c r="AG245" s="25">
        <f t="shared" si="152"/>
        <v>0</v>
      </c>
      <c r="AH245" s="25">
        <f t="shared" si="152"/>
        <v>0</v>
      </c>
      <c r="AI245" s="25">
        <f t="shared" si="152"/>
        <v>0</v>
      </c>
      <c r="AJ245" s="25">
        <f t="shared" si="152"/>
        <v>0</v>
      </c>
      <c r="AK245" s="25">
        <f t="shared" si="152"/>
        <v>0</v>
      </c>
      <c r="AL245" s="25">
        <f t="shared" si="152"/>
        <v>0</v>
      </c>
      <c r="AM245" s="25">
        <f t="shared" si="152"/>
        <v>0</v>
      </c>
      <c r="AN245" s="25">
        <f t="shared" si="152"/>
        <v>0</v>
      </c>
      <c r="BD245" s="25">
        <v>2.96</v>
      </c>
      <c r="BE245" s="25">
        <v>0.36</v>
      </c>
      <c r="BF245" s="25">
        <v>21.1</v>
      </c>
      <c r="BG245" s="25">
        <v>93.78</v>
      </c>
      <c r="BH245" s="25"/>
      <c r="BI245" s="25"/>
      <c r="BJ245" s="25">
        <v>0.02</v>
      </c>
      <c r="BK245" s="25"/>
      <c r="BL245" s="25">
        <v>8</v>
      </c>
      <c r="BM245" s="25">
        <v>5.6</v>
      </c>
      <c r="BN245" s="25">
        <v>26</v>
      </c>
      <c r="BO245" s="25">
        <v>0.44</v>
      </c>
      <c r="WOD245" s="2"/>
      <c r="WOE245" s="2"/>
      <c r="WOF245" s="2"/>
      <c r="WOG245" s="2"/>
      <c r="WOH245" s="2"/>
      <c r="WOI245" s="2"/>
      <c r="WOJ245" s="2"/>
      <c r="WOK245" s="2"/>
      <c r="WOL245" s="2"/>
      <c r="WOM245" s="2"/>
      <c r="WON245" s="2"/>
      <c r="WOO245" s="2"/>
      <c r="WOP245" s="2"/>
      <c r="WOQ245" s="2"/>
      <c r="WOR245" s="2"/>
      <c r="WOS245" s="2"/>
      <c r="WOT245" s="2"/>
      <c r="WOU245" s="2"/>
      <c r="WOV245" s="2"/>
      <c r="WOW245" s="2"/>
      <c r="WOX245" s="2"/>
      <c r="WOY245" s="2"/>
      <c r="WOZ245" s="2"/>
      <c r="WPA245" s="2"/>
      <c r="WPB245" s="2"/>
      <c r="WPC245" s="2"/>
      <c r="WPD245" s="2"/>
      <c r="WPE245" s="2"/>
      <c r="WPF245" s="2"/>
      <c r="WPG245" s="2"/>
      <c r="WPH245" s="2"/>
      <c r="WPI245" s="2"/>
      <c r="WPJ245" s="2"/>
      <c r="WPK245" s="2"/>
      <c r="WPL245" s="2"/>
      <c r="WPM245" s="2"/>
      <c r="WPN245" s="2"/>
      <c r="WPO245" s="2"/>
      <c r="WPP245" s="2"/>
      <c r="WPQ245" s="2"/>
      <c r="WPR245" s="2"/>
      <c r="WPS245" s="2"/>
      <c r="WPT245" s="2"/>
      <c r="WPU245" s="2"/>
      <c r="WPV245" s="2"/>
      <c r="WPW245" s="2"/>
      <c r="WPX245" s="2"/>
      <c r="WPY245" s="2"/>
      <c r="WPZ245" s="2"/>
      <c r="WQA245" s="2"/>
      <c r="WQB245" s="2"/>
      <c r="WQC245" s="2"/>
      <c r="WQD245" s="2"/>
      <c r="WQE245" s="2"/>
      <c r="WQF245" s="2"/>
      <c r="WQG245" s="2"/>
      <c r="WQH245" s="2"/>
      <c r="WQI245" s="2"/>
      <c r="WQJ245" s="2"/>
      <c r="WQK245" s="2"/>
      <c r="WQL245" s="2"/>
      <c r="WQM245" s="2"/>
      <c r="WQN245" s="2"/>
      <c r="WQO245" s="2"/>
      <c r="WQP245" s="2"/>
      <c r="WQQ245" s="2"/>
      <c r="WQR245" s="2"/>
      <c r="WQS245" s="2"/>
      <c r="WQT245" s="2"/>
      <c r="WQU245" s="2"/>
      <c r="WQV245" s="2"/>
      <c r="WQW245" s="2"/>
      <c r="WQX245" s="2"/>
      <c r="WQY245" s="2"/>
      <c r="WQZ245" s="2"/>
      <c r="WRA245" s="2"/>
      <c r="WRB245" s="2"/>
      <c r="WRC245" s="2"/>
      <c r="WRD245" s="2"/>
      <c r="WRE245" s="2"/>
      <c r="WRF245" s="2"/>
    </row>
    <row r="246" spans="1:67 15828:16023" x14ac:dyDescent="0.25">
      <c r="A246" s="138"/>
      <c r="B246" s="19" t="s">
        <v>29</v>
      </c>
      <c r="C246" s="27" t="s">
        <v>30</v>
      </c>
      <c r="D246" s="19">
        <v>150</v>
      </c>
      <c r="E246" s="25">
        <f t="shared" ref="E246:P246" si="153">BD246*150/100</f>
        <v>0.6</v>
      </c>
      <c r="F246" s="25">
        <f t="shared" si="153"/>
        <v>0.6</v>
      </c>
      <c r="G246" s="25">
        <f t="shared" si="153"/>
        <v>14.7</v>
      </c>
      <c r="H246" s="25">
        <f t="shared" si="153"/>
        <v>70.5</v>
      </c>
      <c r="I246" s="25">
        <f t="shared" si="153"/>
        <v>0</v>
      </c>
      <c r="J246" s="25">
        <f t="shared" si="153"/>
        <v>4.4999999999999998E-2</v>
      </c>
      <c r="K246" s="25">
        <f t="shared" si="153"/>
        <v>0.03</v>
      </c>
      <c r="L246" s="25">
        <f t="shared" si="153"/>
        <v>15</v>
      </c>
      <c r="M246" s="25">
        <f t="shared" si="153"/>
        <v>24</v>
      </c>
      <c r="N246" s="25">
        <f t="shared" si="153"/>
        <v>13.5</v>
      </c>
      <c r="O246" s="25">
        <f t="shared" si="153"/>
        <v>16.5</v>
      </c>
      <c r="P246" s="25">
        <f t="shared" si="153"/>
        <v>3.3</v>
      </c>
      <c r="Q246" s="25"/>
      <c r="R246" s="25"/>
      <c r="S246" s="25"/>
      <c r="T246" s="25"/>
      <c r="U246" s="25"/>
      <c r="V246" s="19"/>
      <c r="W246" s="19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BD246" s="25">
        <v>0.4</v>
      </c>
      <c r="BE246" s="25">
        <v>0.4</v>
      </c>
      <c r="BF246" s="25">
        <v>9.8000000000000007</v>
      </c>
      <c r="BG246" s="25">
        <v>47</v>
      </c>
      <c r="BH246" s="25"/>
      <c r="BI246" s="25">
        <v>0.03</v>
      </c>
      <c r="BJ246" s="25">
        <v>0.02</v>
      </c>
      <c r="BK246" s="25">
        <v>10</v>
      </c>
      <c r="BL246" s="25">
        <v>16</v>
      </c>
      <c r="BM246" s="25">
        <v>9</v>
      </c>
      <c r="BN246" s="25">
        <v>11</v>
      </c>
      <c r="BO246" s="25">
        <v>2.2000000000000002</v>
      </c>
    </row>
    <row r="247" spans="1:67 15828:16023" x14ac:dyDescent="0.25">
      <c r="A247" s="138"/>
      <c r="B247" s="19" t="s">
        <v>80</v>
      </c>
      <c r="C247" s="24" t="s">
        <v>81</v>
      </c>
      <c r="D247" s="19">
        <v>180</v>
      </c>
      <c r="E247" s="25">
        <f>BD247*180/200</f>
        <v>0.11700000000000001</v>
      </c>
      <c r="F247" s="25">
        <v>0.02</v>
      </c>
      <c r="G247" s="25">
        <v>15.2</v>
      </c>
      <c r="H247" s="25">
        <v>62</v>
      </c>
      <c r="I247" s="25"/>
      <c r="J247" s="25"/>
      <c r="K247" s="25"/>
      <c r="L247" s="25">
        <v>2.83</v>
      </c>
      <c r="M247" s="25">
        <v>14.2</v>
      </c>
      <c r="N247" s="25">
        <v>2.4</v>
      </c>
      <c r="O247" s="25">
        <v>4.4000000000000004</v>
      </c>
      <c r="P247" s="25">
        <v>0.36</v>
      </c>
      <c r="Q247" s="25">
        <v>0.3</v>
      </c>
      <c r="R247" s="25"/>
      <c r="S247" s="25">
        <v>6.7</v>
      </c>
      <c r="T247" s="25">
        <v>27.9</v>
      </c>
      <c r="U247" s="26">
        <v>0.38</v>
      </c>
      <c r="V247" s="19"/>
      <c r="W247" s="19">
        <v>0.01</v>
      </c>
      <c r="X247" s="25">
        <v>1.1599999999999999</v>
      </c>
      <c r="Y247" s="25">
        <v>6.9</v>
      </c>
      <c r="Z247" s="25">
        <v>4.5999999999999996</v>
      </c>
      <c r="AA247" s="25">
        <v>8.5</v>
      </c>
      <c r="AB247" s="25">
        <v>0.77</v>
      </c>
      <c r="AC247" s="25">
        <v>0.8</v>
      </c>
      <c r="AD247" s="25">
        <v>0.2</v>
      </c>
      <c r="AE247" s="25">
        <v>16.7</v>
      </c>
      <c r="AF247" s="25">
        <v>66.7</v>
      </c>
      <c r="AG247" s="25">
        <v>98</v>
      </c>
      <c r="AH247" s="25">
        <v>0.01</v>
      </c>
      <c r="AI247" s="25">
        <v>0.05</v>
      </c>
      <c r="AJ247" s="25">
        <v>80</v>
      </c>
      <c r="AK247" s="25">
        <v>11</v>
      </c>
      <c r="AL247" s="25">
        <v>3</v>
      </c>
      <c r="AM247" s="25">
        <v>3</v>
      </c>
      <c r="AN247" s="25">
        <v>0.54</v>
      </c>
      <c r="BD247" s="25">
        <v>0.13</v>
      </c>
      <c r="BE247" s="25">
        <v>0.02</v>
      </c>
      <c r="BF247" s="25">
        <v>15.2</v>
      </c>
      <c r="BG247" s="25">
        <v>62</v>
      </c>
      <c r="BH247" s="25"/>
      <c r="BI247" s="25"/>
      <c r="BJ247" s="25"/>
      <c r="BK247" s="25">
        <v>2.83</v>
      </c>
      <c r="BL247" s="25">
        <v>14.2</v>
      </c>
      <c r="BM247" s="25">
        <v>2.4</v>
      </c>
      <c r="BN247" s="25">
        <v>4.4000000000000004</v>
      </c>
      <c r="BO247" s="25">
        <v>0.36</v>
      </c>
    </row>
    <row r="248" spans="1:67 15828:16023" x14ac:dyDescent="0.25">
      <c r="A248" s="138"/>
      <c r="B248" s="13"/>
      <c r="C248" s="59" t="s">
        <v>156</v>
      </c>
      <c r="D248" s="74">
        <f>SUM(D242:D247)</f>
        <v>620</v>
      </c>
      <c r="E248" s="74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</row>
    <row r="249" spans="1:67 15828:16023" x14ac:dyDescent="0.25">
      <c r="A249" s="141" t="s">
        <v>100</v>
      </c>
      <c r="B249" s="141"/>
      <c r="C249" s="141"/>
      <c r="D249" s="141"/>
      <c r="E249" s="30">
        <f t="shared" ref="E249:P249" si="154">SUM(E242:E248)</f>
        <v>19.330636363636366</v>
      </c>
      <c r="F249" s="30">
        <f t="shared" si="154"/>
        <v>18.361969696969698</v>
      </c>
      <c r="G249" s="30">
        <f t="shared" si="154"/>
        <v>135.4025</v>
      </c>
      <c r="H249" s="30">
        <f t="shared" si="154"/>
        <v>875.60204545454553</v>
      </c>
      <c r="I249" s="30">
        <f t="shared" si="154"/>
        <v>199.63636363636363</v>
      </c>
      <c r="J249" s="30">
        <f t="shared" si="154"/>
        <v>0.19159090909090909</v>
      </c>
      <c r="K249" s="30">
        <f t="shared" si="154"/>
        <v>0.63795454545454544</v>
      </c>
      <c r="L249" s="30">
        <f t="shared" si="154"/>
        <v>18.848181818181821</v>
      </c>
      <c r="M249" s="30">
        <f t="shared" si="154"/>
        <v>427.77159090909089</v>
      </c>
      <c r="N249" s="30">
        <f t="shared" si="154"/>
        <v>89.253409090909102</v>
      </c>
      <c r="O249" s="30">
        <f t="shared" si="154"/>
        <v>548.23409090909092</v>
      </c>
      <c r="P249" s="30">
        <f t="shared" si="154"/>
        <v>6.7134090909090913</v>
      </c>
    </row>
    <row r="250" spans="1:67 15828:16023" ht="15" customHeight="1" x14ac:dyDescent="0.25">
      <c r="A250" s="150" t="s">
        <v>166</v>
      </c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</row>
    <row r="251" spans="1:67 15828:16023" s="3" customFormat="1" x14ac:dyDescent="0.25">
      <c r="A251" s="150"/>
      <c r="B251" s="16" t="s">
        <v>167</v>
      </c>
      <c r="C251" s="17" t="s">
        <v>168</v>
      </c>
      <c r="D251" s="16">
        <v>100</v>
      </c>
      <c r="E251" s="75">
        <f t="shared" ref="E251:P251" si="155">BD251*100/60</f>
        <v>4.8</v>
      </c>
      <c r="F251" s="75">
        <f t="shared" si="155"/>
        <v>6.4833333333333334</v>
      </c>
      <c r="G251" s="75">
        <f t="shared" si="155"/>
        <v>5.3833333333333337</v>
      </c>
      <c r="H251" s="75">
        <f t="shared" si="155"/>
        <v>98.833333333333329</v>
      </c>
      <c r="I251" s="75">
        <f t="shared" si="155"/>
        <v>52.016666666666666</v>
      </c>
      <c r="J251" s="75">
        <f t="shared" si="155"/>
        <v>3.3333333333333333E-2</v>
      </c>
      <c r="K251" s="75">
        <f t="shared" si="155"/>
        <v>0.15</v>
      </c>
      <c r="L251" s="75">
        <f t="shared" si="155"/>
        <v>5</v>
      </c>
      <c r="M251" s="75">
        <f t="shared" si="155"/>
        <v>42.5</v>
      </c>
      <c r="N251" s="75">
        <f t="shared" si="155"/>
        <v>13.5</v>
      </c>
      <c r="O251" s="75">
        <f t="shared" si="155"/>
        <v>80.833333333333329</v>
      </c>
      <c r="P251" s="75">
        <f t="shared" si="155"/>
        <v>1.2</v>
      </c>
      <c r="Q251" s="21">
        <v>0.08</v>
      </c>
      <c r="R251" s="22">
        <v>7.25</v>
      </c>
      <c r="S251" s="21">
        <v>0.13</v>
      </c>
      <c r="T251" s="22">
        <v>66</v>
      </c>
      <c r="U251" s="23">
        <v>40</v>
      </c>
      <c r="V251" s="21"/>
      <c r="W251" s="21">
        <v>0.01</v>
      </c>
      <c r="X251" s="23"/>
      <c r="Y251" s="23">
        <v>2.4</v>
      </c>
      <c r="Z251" s="23">
        <v>3</v>
      </c>
      <c r="AA251" s="23"/>
      <c r="AB251" s="23">
        <v>0.02</v>
      </c>
      <c r="BD251" s="18">
        <v>2.88</v>
      </c>
      <c r="BE251" s="18">
        <v>3.89</v>
      </c>
      <c r="BF251" s="18">
        <v>3.23</v>
      </c>
      <c r="BG251" s="18">
        <v>59.3</v>
      </c>
      <c r="BH251" s="18">
        <v>31.21</v>
      </c>
      <c r="BI251" s="18">
        <v>0.02</v>
      </c>
      <c r="BJ251" s="18">
        <v>0.09</v>
      </c>
      <c r="BK251" s="18">
        <v>3</v>
      </c>
      <c r="BL251" s="18">
        <v>25.5</v>
      </c>
      <c r="BM251" s="18">
        <v>8.1</v>
      </c>
      <c r="BN251" s="18">
        <v>48.5</v>
      </c>
      <c r="BO251" s="18">
        <v>0.72</v>
      </c>
      <c r="WRG251" s="4"/>
    </row>
    <row r="252" spans="1:67 15828:16023" s="34" customFormat="1" x14ac:dyDescent="0.25">
      <c r="A252" s="150"/>
      <c r="B252" s="19" t="s">
        <v>85</v>
      </c>
      <c r="C252" s="13" t="s">
        <v>86</v>
      </c>
      <c r="D252" s="61">
        <v>250</v>
      </c>
      <c r="E252" s="19">
        <f t="shared" ref="E252:P252" si="156">BD252*250/100</f>
        <v>2.7</v>
      </c>
      <c r="F252" s="19">
        <f t="shared" si="156"/>
        <v>2.85</v>
      </c>
      <c r="G252" s="19">
        <f t="shared" si="156"/>
        <v>17.45</v>
      </c>
      <c r="H252" s="19">
        <f t="shared" si="156"/>
        <v>117.5</v>
      </c>
      <c r="I252" s="19">
        <f t="shared" si="156"/>
        <v>0</v>
      </c>
      <c r="J252" s="19">
        <f t="shared" si="156"/>
        <v>0.125</v>
      </c>
      <c r="K252" s="19">
        <f t="shared" si="156"/>
        <v>7.4999999999999997E-2</v>
      </c>
      <c r="L252" s="19">
        <f t="shared" si="156"/>
        <v>8.25</v>
      </c>
      <c r="M252" s="19">
        <f t="shared" si="156"/>
        <v>29.2</v>
      </c>
      <c r="N252" s="19">
        <f t="shared" si="156"/>
        <v>27.274999999999999</v>
      </c>
      <c r="O252" s="19">
        <f t="shared" si="156"/>
        <v>67.575000000000003</v>
      </c>
      <c r="P252" s="19">
        <f t="shared" si="156"/>
        <v>1.125</v>
      </c>
      <c r="BD252" s="19">
        <v>1.08</v>
      </c>
      <c r="BE252" s="61">
        <v>1.1399999999999999</v>
      </c>
      <c r="BF252" s="19">
        <v>6.98</v>
      </c>
      <c r="BG252" s="61">
        <v>47</v>
      </c>
      <c r="BH252" s="19"/>
      <c r="BI252" s="61">
        <v>0.05</v>
      </c>
      <c r="BJ252" s="19">
        <v>0.03</v>
      </c>
      <c r="BK252" s="61">
        <v>3.3</v>
      </c>
      <c r="BL252" s="19">
        <v>11.68</v>
      </c>
      <c r="BM252" s="61">
        <v>10.91</v>
      </c>
      <c r="BN252" s="19">
        <v>27.03</v>
      </c>
      <c r="BO252" s="62">
        <v>0.45</v>
      </c>
      <c r="WJT252" s="35"/>
      <c r="WJU252" s="35"/>
      <c r="WJV252" s="35"/>
      <c r="WJW252" s="35"/>
      <c r="WJX252" s="35"/>
      <c r="WJY252" s="35"/>
      <c r="WJZ252" s="35"/>
      <c r="WKA252" s="35"/>
      <c r="WKB252" s="35"/>
      <c r="WKC252" s="35"/>
      <c r="WKD252" s="35"/>
      <c r="WKE252" s="35"/>
      <c r="WKF252" s="35"/>
      <c r="WKG252" s="35"/>
      <c r="WKH252" s="35"/>
      <c r="WKI252" s="35"/>
      <c r="WKJ252" s="35"/>
      <c r="WKK252" s="35"/>
      <c r="WKL252" s="35"/>
      <c r="WKM252" s="35"/>
      <c r="WKN252" s="35"/>
      <c r="WKO252" s="35"/>
      <c r="WKP252" s="35"/>
      <c r="WKQ252" s="35"/>
      <c r="WKR252" s="35"/>
      <c r="WKS252" s="35"/>
      <c r="WKT252" s="35"/>
      <c r="WKU252" s="35"/>
      <c r="WKV252" s="35"/>
      <c r="WKW252" s="35"/>
      <c r="WKX252" s="35"/>
      <c r="WKY252" s="35"/>
      <c r="WKZ252" s="35"/>
      <c r="WLA252" s="35"/>
      <c r="WLB252" s="35"/>
      <c r="WLC252" s="35"/>
      <c r="WLD252" s="35"/>
      <c r="WLE252" s="35"/>
      <c r="WLF252" s="35"/>
      <c r="WLG252" s="35"/>
      <c r="WLH252" s="35"/>
      <c r="WLI252" s="35"/>
      <c r="WLJ252" s="35"/>
      <c r="WLK252" s="35"/>
      <c r="WLL252" s="35"/>
      <c r="WLM252" s="35"/>
      <c r="WLN252" s="35"/>
      <c r="WLO252" s="35"/>
      <c r="WLP252" s="35"/>
      <c r="WLQ252" s="35"/>
      <c r="WLR252" s="35"/>
      <c r="WLS252" s="35"/>
      <c r="WLT252" s="35"/>
      <c r="WLU252" s="35"/>
      <c r="WLV252" s="35"/>
      <c r="WLW252" s="35"/>
      <c r="WLX252" s="35"/>
      <c r="WLY252" s="35"/>
      <c r="WLZ252" s="35"/>
      <c r="WMA252" s="35"/>
      <c r="WMB252" s="35"/>
      <c r="WMC252" s="35"/>
      <c r="WMD252" s="35"/>
      <c r="WME252" s="35"/>
      <c r="WMF252" s="35"/>
      <c r="WMG252" s="35"/>
      <c r="WMH252" s="35"/>
      <c r="WMI252" s="35"/>
      <c r="WMJ252" s="35"/>
      <c r="WMK252" s="35"/>
      <c r="WML252" s="35"/>
      <c r="WMM252" s="35"/>
      <c r="WMN252" s="35"/>
      <c r="WMO252" s="35"/>
      <c r="WMP252" s="35"/>
      <c r="WMQ252" s="35"/>
      <c r="WMR252" s="35"/>
      <c r="WMS252" s="35"/>
      <c r="WMT252" s="35"/>
      <c r="WMU252" s="35"/>
      <c r="WMV252" s="35"/>
      <c r="WMW252" s="35"/>
      <c r="WMX252" s="35"/>
      <c r="WMY252" s="35"/>
      <c r="WMZ252" s="35"/>
      <c r="WNA252" s="35"/>
      <c r="WNB252" s="35"/>
      <c r="WNC252" s="35"/>
      <c r="WND252" s="35"/>
      <c r="WNE252" s="35"/>
      <c r="WNF252" s="35"/>
      <c r="WNG252" s="35"/>
      <c r="WNH252" s="35"/>
      <c r="WNI252" s="35"/>
      <c r="WNJ252" s="35"/>
      <c r="WNK252" s="35"/>
      <c r="WNL252" s="35"/>
      <c r="WNM252" s="35"/>
      <c r="WNN252" s="35"/>
      <c r="WNO252" s="35"/>
      <c r="WNP252" s="35"/>
      <c r="WNQ252" s="35"/>
      <c r="WNR252" s="35"/>
      <c r="WNS252" s="35"/>
      <c r="WNT252" s="35"/>
      <c r="WNU252" s="35"/>
      <c r="WNV252" s="35"/>
      <c r="WNW252" s="35"/>
      <c r="WNX252" s="35"/>
      <c r="WNY252" s="35"/>
      <c r="WNZ252" s="35"/>
      <c r="WOA252" s="35"/>
      <c r="WOB252" s="35"/>
      <c r="WOC252" s="35"/>
      <c r="WOD252" s="36"/>
      <c r="WOE252" s="36"/>
      <c r="WOF252" s="36"/>
      <c r="WOG252" s="36"/>
      <c r="WOH252" s="36"/>
      <c r="WOI252" s="36"/>
      <c r="WOJ252" s="36"/>
      <c r="WOK252" s="36"/>
      <c r="WOL252" s="36"/>
      <c r="WOM252" s="36"/>
      <c r="WON252" s="36"/>
      <c r="WOO252" s="36"/>
      <c r="WOP252" s="36"/>
      <c r="WOQ252" s="36"/>
      <c r="WOR252" s="36"/>
      <c r="WOS252" s="36"/>
      <c r="WOT252" s="36"/>
      <c r="WOU252" s="36"/>
      <c r="WOV252" s="36"/>
      <c r="WOW252" s="36"/>
      <c r="WOX252" s="36"/>
      <c r="WOY252" s="36"/>
      <c r="WOZ252" s="36"/>
      <c r="WPA252" s="36"/>
      <c r="WPB252" s="36"/>
      <c r="WPC252" s="36"/>
      <c r="WPD252" s="36"/>
      <c r="WPE252" s="36"/>
      <c r="WPF252" s="36"/>
      <c r="WPG252" s="36"/>
      <c r="WPH252" s="36"/>
      <c r="WPI252" s="36"/>
      <c r="WPJ252" s="36"/>
      <c r="WPK252" s="36"/>
      <c r="WPL252" s="36"/>
      <c r="WPM252" s="36"/>
      <c r="WPN252" s="36"/>
      <c r="WPO252" s="36"/>
      <c r="WPP252" s="36"/>
      <c r="WPQ252" s="36"/>
      <c r="WPR252" s="36"/>
      <c r="WPS252" s="36"/>
      <c r="WPT252" s="36"/>
      <c r="WPU252" s="36"/>
      <c r="WPV252" s="36"/>
      <c r="WPW252" s="36"/>
      <c r="WPX252" s="36"/>
      <c r="WPY252" s="36"/>
      <c r="WPZ252" s="36"/>
      <c r="WQA252" s="36"/>
      <c r="WQB252" s="36"/>
      <c r="WQC252" s="36"/>
      <c r="WQD252" s="36"/>
      <c r="WQE252" s="36"/>
      <c r="WQF252" s="36"/>
      <c r="WQG252" s="36"/>
      <c r="WQH252" s="36"/>
      <c r="WQI252" s="36"/>
      <c r="WQJ252" s="36"/>
      <c r="WQK252" s="36"/>
      <c r="WQL252" s="36"/>
      <c r="WQM252" s="36"/>
      <c r="WQN252" s="36"/>
      <c r="WQO252" s="36"/>
      <c r="WQP252" s="36"/>
      <c r="WQQ252" s="36"/>
      <c r="WQR252" s="36"/>
      <c r="WQS252" s="36"/>
      <c r="WQT252" s="36"/>
      <c r="WQU252" s="36"/>
      <c r="WQV252" s="36"/>
      <c r="WQW252" s="36"/>
      <c r="WQX252" s="36"/>
      <c r="WQY252" s="36"/>
      <c r="WQZ252" s="36"/>
      <c r="WRA252" s="36"/>
      <c r="WRB252" s="36"/>
      <c r="WRC252" s="36"/>
      <c r="WRD252" s="36"/>
      <c r="WRE252" s="36"/>
      <c r="WRF252" s="36"/>
      <c r="WRG252" s="4"/>
    </row>
    <row r="253" spans="1:67 15828:16023" ht="15.75" customHeight="1" x14ac:dyDescent="0.25">
      <c r="A253" s="150"/>
      <c r="B253" s="16" t="s">
        <v>169</v>
      </c>
      <c r="C253" s="37" t="s">
        <v>170</v>
      </c>
      <c r="D253" s="18">
        <v>100</v>
      </c>
      <c r="E253" s="38">
        <f t="shared" ref="E253:P253" si="157">BD253*100/110</f>
        <v>8.954545454545455</v>
      </c>
      <c r="F253" s="38">
        <f t="shared" si="157"/>
        <v>9.2727272727272716</v>
      </c>
      <c r="G253" s="38">
        <f t="shared" si="157"/>
        <v>8.4818181818181824</v>
      </c>
      <c r="H253" s="38">
        <f t="shared" si="157"/>
        <v>152.72727272727272</v>
      </c>
      <c r="I253" s="38">
        <f t="shared" si="157"/>
        <v>11.363636363636363</v>
      </c>
      <c r="J253" s="38">
        <f t="shared" si="157"/>
        <v>3.6363636363636362E-2</v>
      </c>
      <c r="K253" s="38">
        <f t="shared" si="157"/>
        <v>7.2727272727272724E-2</v>
      </c>
      <c r="L253" s="38">
        <f t="shared" si="157"/>
        <v>1.7727272727272727</v>
      </c>
      <c r="M253" s="38">
        <f t="shared" si="157"/>
        <v>20.781818181818181</v>
      </c>
      <c r="N253" s="38">
        <f t="shared" si="157"/>
        <v>17.118181818181817</v>
      </c>
      <c r="O253" s="38">
        <f t="shared" si="157"/>
        <v>102.96363636363637</v>
      </c>
      <c r="P253" s="38">
        <f t="shared" si="157"/>
        <v>1.3727272727272728</v>
      </c>
      <c r="BD253" s="38">
        <v>9.85</v>
      </c>
      <c r="BE253" s="38">
        <v>10.199999999999999</v>
      </c>
      <c r="BF253" s="38">
        <v>9.33</v>
      </c>
      <c r="BG253" s="38">
        <v>168</v>
      </c>
      <c r="BH253" s="38">
        <v>12.5</v>
      </c>
      <c r="BI253" s="38">
        <v>0.04</v>
      </c>
      <c r="BJ253" s="38">
        <v>0.08</v>
      </c>
      <c r="BK253" s="38">
        <v>1.95</v>
      </c>
      <c r="BL253" s="38">
        <v>22.86</v>
      </c>
      <c r="BM253" s="38">
        <v>18.829999999999998</v>
      </c>
      <c r="BN253" s="38">
        <v>113.26</v>
      </c>
      <c r="BO253" s="38">
        <v>1.51</v>
      </c>
    </row>
    <row r="254" spans="1:67 15828:16023" s="1" customFormat="1" x14ac:dyDescent="0.25">
      <c r="A254" s="150"/>
      <c r="B254" s="19" t="s">
        <v>45</v>
      </c>
      <c r="C254" s="13" t="s">
        <v>46</v>
      </c>
      <c r="D254" s="19">
        <v>180</v>
      </c>
      <c r="E254" s="25">
        <f t="shared" ref="E254:P254" si="158">BD254*180/100</f>
        <v>3.4380000000000002</v>
      </c>
      <c r="F254" s="25">
        <f t="shared" si="158"/>
        <v>5.1840000000000002</v>
      </c>
      <c r="G254" s="25">
        <f t="shared" si="158"/>
        <v>27.611999999999998</v>
      </c>
      <c r="H254" s="25">
        <f t="shared" si="158"/>
        <v>169.2</v>
      </c>
      <c r="I254" s="25">
        <f t="shared" si="158"/>
        <v>0</v>
      </c>
      <c r="J254" s="25">
        <f t="shared" si="158"/>
        <v>0.18</v>
      </c>
      <c r="K254" s="25">
        <f t="shared" si="158"/>
        <v>0.10799999999999998</v>
      </c>
      <c r="L254" s="25">
        <f t="shared" si="158"/>
        <v>25.2</v>
      </c>
      <c r="M254" s="25">
        <f t="shared" si="158"/>
        <v>17.567999999999998</v>
      </c>
      <c r="N254" s="25">
        <f t="shared" si="158"/>
        <v>35.19</v>
      </c>
      <c r="O254" s="25">
        <f t="shared" si="158"/>
        <v>95.67</v>
      </c>
      <c r="P254" s="25">
        <f t="shared" si="158"/>
        <v>1.3859999999999999</v>
      </c>
      <c r="AC254" s="25">
        <v>4.0999999999999996</v>
      </c>
      <c r="AD254" s="25">
        <v>5.95</v>
      </c>
      <c r="AE254" s="25">
        <v>37.5</v>
      </c>
      <c r="AF254" s="25">
        <v>220.5</v>
      </c>
      <c r="AG254" s="25"/>
      <c r="AH254" s="19">
        <v>0.05</v>
      </c>
      <c r="AI254" s="19">
        <v>0.03</v>
      </c>
      <c r="AJ254" s="25">
        <v>1.08</v>
      </c>
      <c r="AK254" s="25">
        <v>15.66</v>
      </c>
      <c r="AL254" s="25">
        <v>35.1</v>
      </c>
      <c r="AM254" s="25">
        <v>99.72</v>
      </c>
      <c r="AN254" s="25">
        <v>0.79</v>
      </c>
      <c r="BD254" s="25">
        <v>1.91</v>
      </c>
      <c r="BE254" s="25">
        <v>2.88</v>
      </c>
      <c r="BF254" s="25">
        <v>15.34</v>
      </c>
      <c r="BG254" s="25">
        <v>94</v>
      </c>
      <c r="BH254" s="25"/>
      <c r="BI254" s="25">
        <v>0.1</v>
      </c>
      <c r="BJ254" s="25">
        <v>0.06</v>
      </c>
      <c r="BK254" s="25">
        <v>14</v>
      </c>
      <c r="BL254" s="25">
        <v>9.76</v>
      </c>
      <c r="BM254" s="25">
        <v>19.55</v>
      </c>
      <c r="BN254" s="25">
        <v>53.15</v>
      </c>
      <c r="BO254" s="25">
        <v>0.77</v>
      </c>
      <c r="WRG254" s="4"/>
    </row>
    <row r="255" spans="1:67 15828:16023" x14ac:dyDescent="0.25">
      <c r="A255" s="150"/>
      <c r="B255" s="19" t="s">
        <v>31</v>
      </c>
      <c r="C255" s="24" t="s">
        <v>32</v>
      </c>
      <c r="D255" s="19">
        <v>25</v>
      </c>
      <c r="E255" s="25">
        <f t="shared" ref="E255:P255" si="159">BD255*25/20</f>
        <v>1.7</v>
      </c>
      <c r="F255" s="25">
        <f t="shared" si="159"/>
        <v>0.3</v>
      </c>
      <c r="G255" s="25">
        <f t="shared" si="159"/>
        <v>8.4</v>
      </c>
      <c r="H255" s="25">
        <f t="shared" si="159"/>
        <v>42.699999999999996</v>
      </c>
      <c r="I255" s="25">
        <f t="shared" si="159"/>
        <v>0</v>
      </c>
      <c r="J255" s="25">
        <f t="shared" si="159"/>
        <v>3.7499999999999999E-2</v>
      </c>
      <c r="K255" s="25">
        <f t="shared" si="159"/>
        <v>2.5000000000000001E-2</v>
      </c>
      <c r="L255" s="25">
        <f t="shared" si="159"/>
        <v>0</v>
      </c>
      <c r="M255" s="25">
        <f t="shared" si="159"/>
        <v>11.262499999999999</v>
      </c>
      <c r="N255" s="25">
        <f t="shared" si="159"/>
        <v>11.762499999999999</v>
      </c>
      <c r="O255" s="25">
        <f t="shared" si="159"/>
        <v>37.674999999999997</v>
      </c>
      <c r="P255" s="25">
        <f t="shared" si="159"/>
        <v>0.9375</v>
      </c>
      <c r="Q255" s="25">
        <v>1.7</v>
      </c>
      <c r="R255" s="25">
        <v>0.3</v>
      </c>
      <c r="S255" s="25">
        <v>8.4</v>
      </c>
      <c r="T255" s="25">
        <v>42.7</v>
      </c>
      <c r="U255" s="25"/>
      <c r="V255" s="25">
        <v>0.04</v>
      </c>
      <c r="W255" s="25">
        <v>0.02</v>
      </c>
      <c r="X255" s="25"/>
      <c r="Y255" s="25">
        <v>11.26</v>
      </c>
      <c r="Z255" s="25">
        <v>11.76</v>
      </c>
      <c r="AA255" s="25">
        <v>37.68</v>
      </c>
      <c r="AB255" s="25">
        <v>0.94</v>
      </c>
      <c r="BD255" s="25">
        <v>1.36</v>
      </c>
      <c r="BE255" s="25">
        <v>0.24</v>
      </c>
      <c r="BF255" s="25">
        <v>6.72</v>
      </c>
      <c r="BG255" s="25">
        <v>34.159999999999997</v>
      </c>
      <c r="BH255" s="25"/>
      <c r="BI255" s="25">
        <v>0.03</v>
      </c>
      <c r="BJ255" s="25">
        <v>0.02</v>
      </c>
      <c r="BK255" s="25"/>
      <c r="BL255" s="25">
        <v>9.01</v>
      </c>
      <c r="BM255" s="25">
        <v>9.41</v>
      </c>
      <c r="BN255" s="25">
        <v>30.14</v>
      </c>
      <c r="BO255" s="25">
        <v>0.75</v>
      </c>
    </row>
    <row r="256" spans="1:67 15828:16023" x14ac:dyDescent="0.25">
      <c r="A256" s="150"/>
      <c r="B256" s="19" t="s">
        <v>31</v>
      </c>
      <c r="C256" s="13" t="s">
        <v>33</v>
      </c>
      <c r="D256" s="19">
        <v>59</v>
      </c>
      <c r="E256" s="25">
        <f t="shared" ref="E256:P256" si="160">BD256*59/40</f>
        <v>4.3659999999999997</v>
      </c>
      <c r="F256" s="25">
        <f t="shared" si="160"/>
        <v>0.53099999999999992</v>
      </c>
      <c r="G256" s="25">
        <f t="shared" si="160"/>
        <v>31.122500000000002</v>
      </c>
      <c r="H256" s="25">
        <f t="shared" si="160"/>
        <v>138.32550000000001</v>
      </c>
      <c r="I256" s="25">
        <f t="shared" si="160"/>
        <v>0</v>
      </c>
      <c r="J256" s="25">
        <f t="shared" si="160"/>
        <v>0</v>
      </c>
      <c r="K256" s="25">
        <f t="shared" si="160"/>
        <v>2.9499999999999998E-2</v>
      </c>
      <c r="L256" s="25">
        <f t="shared" si="160"/>
        <v>0</v>
      </c>
      <c r="M256" s="25">
        <f t="shared" si="160"/>
        <v>11.8</v>
      </c>
      <c r="N256" s="25">
        <f t="shared" si="160"/>
        <v>8.26</v>
      </c>
      <c r="O256" s="25">
        <f t="shared" si="160"/>
        <v>38.35</v>
      </c>
      <c r="P256" s="25">
        <f t="shared" si="160"/>
        <v>0.64900000000000002</v>
      </c>
      <c r="Q256" s="25">
        <v>3.03</v>
      </c>
      <c r="R256" s="25">
        <v>0.36</v>
      </c>
      <c r="S256" s="25">
        <v>19.64</v>
      </c>
      <c r="T256" s="25">
        <v>93.77</v>
      </c>
      <c r="U256" s="25"/>
      <c r="V256" s="25"/>
      <c r="W256" s="25">
        <v>1.2999999999999999E-2</v>
      </c>
      <c r="X256" s="25"/>
      <c r="Y256" s="25">
        <v>8</v>
      </c>
      <c r="Z256" s="25">
        <v>5.6</v>
      </c>
      <c r="AA256" s="25">
        <v>26</v>
      </c>
      <c r="AB256" s="25">
        <v>0.44</v>
      </c>
      <c r="AC256" s="25">
        <v>3</v>
      </c>
      <c r="AD256" s="25">
        <f t="shared" ref="AD256:AN256" si="161">AP256*40/40</f>
        <v>0</v>
      </c>
      <c r="AE256" s="25">
        <f t="shared" si="161"/>
        <v>0</v>
      </c>
      <c r="AF256" s="25">
        <f t="shared" si="161"/>
        <v>0</v>
      </c>
      <c r="AG256" s="25">
        <f t="shared" si="161"/>
        <v>0</v>
      </c>
      <c r="AH256" s="25">
        <f t="shared" si="161"/>
        <v>0</v>
      </c>
      <c r="AI256" s="25">
        <f t="shared" si="161"/>
        <v>0</v>
      </c>
      <c r="AJ256" s="25">
        <f t="shared" si="161"/>
        <v>0</v>
      </c>
      <c r="AK256" s="25">
        <f t="shared" si="161"/>
        <v>0</v>
      </c>
      <c r="AL256" s="25">
        <f t="shared" si="161"/>
        <v>0</v>
      </c>
      <c r="AM256" s="25">
        <f t="shared" si="161"/>
        <v>0</v>
      </c>
      <c r="AN256" s="25">
        <f t="shared" si="161"/>
        <v>0</v>
      </c>
      <c r="BD256" s="25">
        <v>2.96</v>
      </c>
      <c r="BE256" s="25">
        <v>0.36</v>
      </c>
      <c r="BF256" s="25">
        <v>21.1</v>
      </c>
      <c r="BG256" s="25">
        <v>93.78</v>
      </c>
      <c r="BH256" s="25"/>
      <c r="BI256" s="25"/>
      <c r="BJ256" s="25">
        <v>0.02</v>
      </c>
      <c r="BK256" s="25"/>
      <c r="BL256" s="25">
        <v>8</v>
      </c>
      <c r="BM256" s="25">
        <v>5.6</v>
      </c>
      <c r="BN256" s="25">
        <v>26</v>
      </c>
      <c r="BO256" s="25">
        <v>0.44</v>
      </c>
      <c r="WOD256" s="2"/>
      <c r="WOE256" s="2"/>
      <c r="WOF256" s="2"/>
      <c r="WOG256" s="2"/>
      <c r="WOH256" s="2"/>
      <c r="WOI256" s="2"/>
      <c r="WOJ256" s="2"/>
      <c r="WOK256" s="2"/>
      <c r="WOL256" s="2"/>
      <c r="WOM256" s="2"/>
      <c r="WON256" s="2"/>
      <c r="WOO256" s="2"/>
      <c r="WOP256" s="2"/>
      <c r="WOQ256" s="2"/>
      <c r="WOR256" s="2"/>
      <c r="WOS256" s="2"/>
      <c r="WOT256" s="2"/>
      <c r="WOU256" s="2"/>
      <c r="WOV256" s="2"/>
      <c r="WOW256" s="2"/>
      <c r="WOX256" s="2"/>
      <c r="WOY256" s="2"/>
      <c r="WOZ256" s="2"/>
      <c r="WPA256" s="2"/>
      <c r="WPB256" s="2"/>
      <c r="WPC256" s="2"/>
      <c r="WPD256" s="2"/>
      <c r="WPE256" s="2"/>
      <c r="WPF256" s="2"/>
      <c r="WPG256" s="2"/>
      <c r="WPH256" s="2"/>
      <c r="WPI256" s="2"/>
      <c r="WPJ256" s="2"/>
      <c r="WPK256" s="2"/>
      <c r="WPL256" s="2"/>
      <c r="WPM256" s="2"/>
      <c r="WPN256" s="2"/>
      <c r="WPO256" s="2"/>
      <c r="WPP256" s="2"/>
      <c r="WPQ256" s="2"/>
      <c r="WPR256" s="2"/>
      <c r="WPS256" s="2"/>
      <c r="WPT256" s="2"/>
      <c r="WPU256" s="2"/>
      <c r="WPV256" s="2"/>
      <c r="WPW256" s="2"/>
      <c r="WPX256" s="2"/>
      <c r="WPY256" s="2"/>
      <c r="WPZ256" s="2"/>
      <c r="WQA256" s="2"/>
      <c r="WQB256" s="2"/>
      <c r="WQC256" s="2"/>
      <c r="WQD256" s="2"/>
      <c r="WQE256" s="2"/>
      <c r="WQF256" s="2"/>
      <c r="WQG256" s="2"/>
      <c r="WQH256" s="2"/>
      <c r="WQI256" s="2"/>
      <c r="WQJ256" s="2"/>
      <c r="WQK256" s="2"/>
      <c r="WQL256" s="2"/>
      <c r="WQM256" s="2"/>
      <c r="WQN256" s="2"/>
      <c r="WQO256" s="2"/>
      <c r="WQP256" s="2"/>
      <c r="WQQ256" s="2"/>
      <c r="WQR256" s="2"/>
      <c r="WQS256" s="2"/>
      <c r="WQT256" s="2"/>
      <c r="WQU256" s="2"/>
      <c r="WQV256" s="2"/>
      <c r="WQW256" s="2"/>
      <c r="WQX256" s="2"/>
      <c r="WQY256" s="2"/>
      <c r="WQZ256" s="2"/>
      <c r="WRA256" s="2"/>
      <c r="WRB256" s="2"/>
      <c r="WRC256" s="2"/>
      <c r="WRD256" s="2"/>
      <c r="WRE256" s="2"/>
      <c r="WRF256" s="2"/>
    </row>
    <row r="257" spans="1:67 15942:16022" ht="25.35" customHeight="1" x14ac:dyDescent="0.25">
      <c r="A257" s="150"/>
      <c r="B257" s="12">
        <v>385</v>
      </c>
      <c r="C257" s="27" t="s">
        <v>71</v>
      </c>
      <c r="D257" s="19">
        <v>200</v>
      </c>
      <c r="E257" s="25">
        <v>5.8</v>
      </c>
      <c r="F257" s="25">
        <v>5</v>
      </c>
      <c r="G257" s="25">
        <v>9.6</v>
      </c>
      <c r="H257" s="25">
        <v>107</v>
      </c>
      <c r="I257" s="25">
        <v>40</v>
      </c>
      <c r="J257" s="25">
        <v>0.08</v>
      </c>
      <c r="K257" s="25">
        <v>0.3</v>
      </c>
      <c r="L257" s="25">
        <v>2.6</v>
      </c>
      <c r="M257" s="25">
        <v>240</v>
      </c>
      <c r="N257" s="25">
        <v>28</v>
      </c>
      <c r="O257" s="25">
        <v>180</v>
      </c>
      <c r="P257" s="25">
        <v>0.2</v>
      </c>
    </row>
    <row r="258" spans="1:67 15942:16022" x14ac:dyDescent="0.25">
      <c r="A258" s="150"/>
      <c r="B258" s="19" t="s">
        <v>31</v>
      </c>
      <c r="C258" s="13" t="s">
        <v>60</v>
      </c>
      <c r="D258" s="19">
        <v>180</v>
      </c>
      <c r="E258" s="25">
        <f t="shared" ref="E258:P258" si="162">BD258*180/200</f>
        <v>0.45</v>
      </c>
      <c r="F258" s="25">
        <f t="shared" si="162"/>
        <v>0</v>
      </c>
      <c r="G258" s="25">
        <f t="shared" si="162"/>
        <v>9.09</v>
      </c>
      <c r="H258" s="25">
        <f t="shared" si="162"/>
        <v>37.799999999999997</v>
      </c>
      <c r="I258" s="25">
        <f t="shared" si="162"/>
        <v>0</v>
      </c>
      <c r="J258" s="25">
        <f t="shared" si="162"/>
        <v>9.0000000000000011E-3</v>
      </c>
      <c r="K258" s="25">
        <f t="shared" si="162"/>
        <v>9.0000000000000011E-3</v>
      </c>
      <c r="L258" s="25">
        <f t="shared" si="162"/>
        <v>1.8</v>
      </c>
      <c r="M258" s="25">
        <f t="shared" si="162"/>
        <v>6.3</v>
      </c>
      <c r="N258" s="25">
        <f t="shared" si="162"/>
        <v>3.6</v>
      </c>
      <c r="O258" s="25">
        <f t="shared" si="162"/>
        <v>6.3</v>
      </c>
      <c r="P258" s="25">
        <f t="shared" si="162"/>
        <v>1.2599999999999998</v>
      </c>
      <c r="Q258" s="50">
        <v>1</v>
      </c>
      <c r="R258" s="50"/>
      <c r="S258" s="50">
        <v>20.2</v>
      </c>
      <c r="T258" s="50">
        <v>84.8</v>
      </c>
      <c r="U258" s="50"/>
      <c r="V258" s="13">
        <v>0.02</v>
      </c>
      <c r="W258" s="13">
        <v>0.02</v>
      </c>
      <c r="X258" s="50">
        <v>4</v>
      </c>
      <c r="Y258" s="50">
        <v>14</v>
      </c>
      <c r="Z258" s="50">
        <v>14</v>
      </c>
      <c r="AA258" s="50">
        <v>14</v>
      </c>
      <c r="AB258" s="50">
        <v>2.8</v>
      </c>
      <c r="BD258" s="25">
        <v>0.5</v>
      </c>
      <c r="BE258" s="25">
        <f>BQ258*200/200</f>
        <v>0</v>
      </c>
      <c r="BF258" s="25">
        <v>10.1</v>
      </c>
      <c r="BG258" s="25">
        <v>42</v>
      </c>
      <c r="BH258" s="25">
        <f>BT258*200/200</f>
        <v>0</v>
      </c>
      <c r="BI258" s="25">
        <v>0.01</v>
      </c>
      <c r="BJ258" s="25">
        <v>0.01</v>
      </c>
      <c r="BK258" s="25">
        <v>2</v>
      </c>
      <c r="BL258" s="25">
        <v>7</v>
      </c>
      <c r="BM258" s="25">
        <v>4</v>
      </c>
      <c r="BN258" s="25">
        <v>7</v>
      </c>
      <c r="BO258" s="25">
        <v>1.4</v>
      </c>
      <c r="WOD258" s="2"/>
      <c r="WOE258" s="2"/>
      <c r="WOF258" s="2"/>
      <c r="WOG258" s="2"/>
      <c r="WOH258" s="2"/>
      <c r="WOI258" s="2"/>
      <c r="WOJ258" s="2"/>
      <c r="WOK258" s="2"/>
      <c r="WOL258" s="2"/>
      <c r="WOM258" s="2"/>
      <c r="WON258" s="2"/>
      <c r="WOO258" s="2"/>
      <c r="WOP258" s="2"/>
      <c r="WOQ258" s="2"/>
      <c r="WOR258" s="2"/>
      <c r="WOS258" s="2"/>
      <c r="WOT258" s="2"/>
      <c r="WOU258" s="2"/>
      <c r="WOV258" s="2"/>
      <c r="WOW258" s="2"/>
      <c r="WOX258" s="2"/>
      <c r="WOY258" s="2"/>
      <c r="WOZ258" s="2"/>
      <c r="WPA258" s="2"/>
      <c r="WPB258" s="2"/>
      <c r="WPC258" s="2"/>
      <c r="WPD258" s="2"/>
      <c r="WPE258" s="2"/>
      <c r="WPF258" s="2"/>
      <c r="WPG258" s="2"/>
      <c r="WPH258" s="2"/>
      <c r="WPI258" s="2"/>
      <c r="WPJ258" s="2"/>
      <c r="WPK258" s="2"/>
      <c r="WPL258" s="2"/>
      <c r="WPM258" s="2"/>
      <c r="WPN258" s="2"/>
      <c r="WPO258" s="2"/>
      <c r="WPP258" s="2"/>
      <c r="WPQ258" s="2"/>
      <c r="WPR258" s="2"/>
      <c r="WPS258" s="2"/>
      <c r="WPT258" s="2"/>
      <c r="WPU258" s="2"/>
      <c r="WPV258" s="2"/>
      <c r="WPW258" s="2"/>
      <c r="WPX258" s="2"/>
      <c r="WPY258" s="2"/>
      <c r="WPZ258" s="2"/>
      <c r="WQA258" s="2"/>
      <c r="WQB258" s="2"/>
      <c r="WQC258" s="2"/>
      <c r="WQD258" s="2"/>
      <c r="WQE258" s="2"/>
      <c r="WQF258" s="2"/>
      <c r="WQG258" s="2"/>
      <c r="WQH258" s="2"/>
      <c r="WQI258" s="2"/>
      <c r="WQJ258" s="2"/>
      <c r="WQK258" s="2"/>
      <c r="WQL258" s="2"/>
      <c r="WQM258" s="2"/>
      <c r="WQN258" s="2"/>
      <c r="WQO258" s="2"/>
      <c r="WQP258" s="2"/>
      <c r="WQQ258" s="2"/>
      <c r="WQR258" s="2"/>
      <c r="WQS258" s="2"/>
      <c r="WQT258" s="2"/>
      <c r="WQU258" s="2"/>
      <c r="WQV258" s="2"/>
      <c r="WQW258" s="2"/>
      <c r="WQX258" s="2"/>
      <c r="WQY258" s="2"/>
      <c r="WQZ258" s="2"/>
      <c r="WRA258" s="2"/>
      <c r="WRB258" s="2"/>
      <c r="WRC258" s="2"/>
      <c r="WRD258" s="2"/>
      <c r="WRE258" s="2"/>
      <c r="WRF258" s="2"/>
    </row>
    <row r="259" spans="1:67 15942:16022" ht="15.75" x14ac:dyDescent="0.25">
      <c r="A259" s="140" t="s">
        <v>95</v>
      </c>
      <c r="B259" s="140"/>
      <c r="C259" s="140"/>
      <c r="D259" s="29">
        <f>SUM(D251:D258)</f>
        <v>1094</v>
      </c>
      <c r="E259" s="41"/>
      <c r="F259" s="41"/>
      <c r="G259" s="41"/>
      <c r="H259" s="41"/>
      <c r="I259" s="41"/>
      <c r="J259" s="42"/>
      <c r="K259" s="42"/>
      <c r="L259" s="41"/>
      <c r="M259" s="41"/>
      <c r="N259" s="41"/>
      <c r="O259" s="41"/>
      <c r="P259" s="41"/>
    </row>
    <row r="260" spans="1:67 15942:16022" ht="12.4" customHeight="1" x14ac:dyDescent="0.25">
      <c r="A260" s="143" t="s">
        <v>121</v>
      </c>
      <c r="B260" s="143"/>
      <c r="C260" s="143"/>
      <c r="D260" s="143"/>
      <c r="E260" s="30">
        <f t="shared" ref="E260:P260" si="163">SUM(E251:E259)</f>
        <v>32.208545454545451</v>
      </c>
      <c r="F260" s="30">
        <f t="shared" si="163"/>
        <v>29.621060606060606</v>
      </c>
      <c r="G260" s="30">
        <f t="shared" si="163"/>
        <v>117.13965151515151</v>
      </c>
      <c r="H260" s="30">
        <f t="shared" si="163"/>
        <v>864.08610606060608</v>
      </c>
      <c r="I260" s="30">
        <f t="shared" si="163"/>
        <v>103.38030303030303</v>
      </c>
      <c r="J260" s="30">
        <f t="shared" si="163"/>
        <v>0.5011969696969697</v>
      </c>
      <c r="K260" s="30">
        <f t="shared" si="163"/>
        <v>0.76922727272727276</v>
      </c>
      <c r="L260" s="30">
        <f t="shared" si="163"/>
        <v>44.622727272727268</v>
      </c>
      <c r="M260" s="30">
        <f t="shared" si="163"/>
        <v>379.41231818181819</v>
      </c>
      <c r="N260" s="30">
        <f t="shared" si="163"/>
        <v>144.70568181818183</v>
      </c>
      <c r="O260" s="30">
        <f t="shared" si="163"/>
        <v>609.3669696969697</v>
      </c>
      <c r="P260" s="30">
        <f t="shared" si="163"/>
        <v>8.1302272727272733</v>
      </c>
    </row>
    <row r="261" spans="1:67 15942:16022" ht="12.4" customHeight="1" x14ac:dyDescent="0.25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</row>
    <row r="262" spans="1:67 15942:16022" ht="12.4" customHeight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</row>
    <row r="263" spans="1:67 15942:16022" ht="12.75" customHeight="1" x14ac:dyDescent="0.25">
      <c r="A263" s="151" t="s">
        <v>0</v>
      </c>
      <c r="B263" s="151" t="s">
        <v>1</v>
      </c>
      <c r="C263" s="148" t="s">
        <v>2</v>
      </c>
      <c r="D263" s="151" t="s">
        <v>3</v>
      </c>
      <c r="E263" s="152" t="s">
        <v>4</v>
      </c>
      <c r="F263" s="152"/>
      <c r="G263" s="152"/>
      <c r="H263" s="158" t="s">
        <v>5</v>
      </c>
      <c r="I263" s="152" t="s">
        <v>6</v>
      </c>
      <c r="J263" s="152"/>
      <c r="K263" s="152"/>
      <c r="L263" s="152"/>
      <c r="M263" s="152" t="s">
        <v>7</v>
      </c>
      <c r="N263" s="152"/>
      <c r="O263" s="152"/>
      <c r="P263" s="152"/>
    </row>
    <row r="264" spans="1:67 15942:16022" x14ac:dyDescent="0.25">
      <c r="A264" s="151"/>
      <c r="B264" s="151"/>
      <c r="C264" s="148"/>
      <c r="D264" s="151"/>
      <c r="E264" s="152"/>
      <c r="F264" s="152"/>
      <c r="G264" s="152"/>
      <c r="H264" s="158"/>
      <c r="I264" s="152"/>
      <c r="J264" s="152"/>
      <c r="K264" s="152"/>
      <c r="L264" s="152"/>
      <c r="M264" s="152"/>
      <c r="N264" s="152"/>
      <c r="O264" s="152"/>
      <c r="P264" s="152"/>
    </row>
    <row r="265" spans="1:67 15942:16022" ht="55.9" customHeight="1" x14ac:dyDescent="0.25">
      <c r="A265" s="151"/>
      <c r="B265" s="151"/>
      <c r="C265" s="148"/>
      <c r="D265" s="151"/>
      <c r="E265" s="6" t="s">
        <v>8</v>
      </c>
      <c r="F265" s="6" t="s">
        <v>9</v>
      </c>
      <c r="G265" s="6" t="s">
        <v>10</v>
      </c>
      <c r="H265" s="158"/>
      <c r="I265" s="9" t="s">
        <v>11</v>
      </c>
      <c r="J265" s="10" t="s">
        <v>12</v>
      </c>
      <c r="K265" s="10" t="s">
        <v>13</v>
      </c>
      <c r="L265" s="10" t="s">
        <v>14</v>
      </c>
      <c r="M265" s="6" t="s">
        <v>15</v>
      </c>
      <c r="N265" s="6" t="s">
        <v>16</v>
      </c>
      <c r="O265" s="6" t="s">
        <v>17</v>
      </c>
      <c r="P265" s="6" t="s">
        <v>18</v>
      </c>
    </row>
    <row r="266" spans="1:67 15942:16022" ht="18.75" x14ac:dyDescent="0.25">
      <c r="A266" s="155" t="s">
        <v>171</v>
      </c>
      <c r="B266" s="155"/>
      <c r="C266" s="155"/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</row>
    <row r="267" spans="1:67 15942:16022" ht="15" customHeight="1" x14ac:dyDescent="0.25">
      <c r="A267" s="138" t="s">
        <v>20</v>
      </c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</row>
    <row r="268" spans="1:67 15942:16022" x14ac:dyDescent="0.25">
      <c r="A268" s="138"/>
      <c r="B268" s="12" t="s">
        <v>21</v>
      </c>
      <c r="C268" s="13" t="s">
        <v>22</v>
      </c>
      <c r="D268" s="14">
        <v>15</v>
      </c>
      <c r="E268" s="15">
        <v>3.48</v>
      </c>
      <c r="F268" s="15">
        <v>4.43</v>
      </c>
      <c r="G268" s="15"/>
      <c r="H268" s="15">
        <v>54</v>
      </c>
      <c r="I268" s="15">
        <v>39</v>
      </c>
      <c r="J268" s="14">
        <v>5.0000000000000001E-3</v>
      </c>
      <c r="K268" s="14">
        <v>4.4999999999999998E-2</v>
      </c>
      <c r="L268" s="15">
        <v>0.11</v>
      </c>
      <c r="M268" s="15">
        <v>132</v>
      </c>
      <c r="N268" s="15">
        <v>5.25</v>
      </c>
      <c r="O268" s="15">
        <v>75</v>
      </c>
      <c r="P268" s="15">
        <v>0.15</v>
      </c>
      <c r="WOD268" s="2"/>
      <c r="WOE268" s="2"/>
      <c r="WOF268" s="2"/>
      <c r="WOG268" s="2"/>
      <c r="WOH268" s="2"/>
      <c r="WOI268" s="2"/>
      <c r="WOJ268" s="2"/>
      <c r="WOK268" s="2"/>
      <c r="WOL268" s="2"/>
      <c r="WOM268" s="2"/>
      <c r="WON268" s="2"/>
      <c r="WOO268" s="2"/>
      <c r="WOP268" s="2"/>
      <c r="WOQ268" s="2"/>
      <c r="WOR268" s="2"/>
      <c r="WOS268" s="2"/>
      <c r="WOT268" s="2"/>
      <c r="WOU268" s="2"/>
      <c r="WOV268" s="2"/>
      <c r="WOW268" s="2"/>
      <c r="WOX268" s="2"/>
      <c r="WOY268" s="2"/>
      <c r="WOZ268" s="2"/>
      <c r="WPA268" s="2"/>
      <c r="WPB268" s="2"/>
      <c r="WPC268" s="2"/>
      <c r="WPD268" s="2"/>
      <c r="WPE268" s="2"/>
      <c r="WPF268" s="2"/>
      <c r="WPG268" s="2"/>
      <c r="WPH268" s="2"/>
      <c r="WPI268" s="2"/>
      <c r="WPJ268" s="2"/>
      <c r="WPK268" s="2"/>
      <c r="WPL268" s="2"/>
      <c r="WPM268" s="2"/>
      <c r="WPN268" s="2"/>
      <c r="WPO268" s="2"/>
      <c r="WPP268" s="2"/>
      <c r="WPQ268" s="2"/>
      <c r="WPR268" s="2"/>
      <c r="WPS268" s="2"/>
      <c r="WPT268" s="2"/>
      <c r="WPU268" s="2"/>
      <c r="WPV268" s="2"/>
      <c r="WPW268" s="2"/>
      <c r="WPX268" s="2"/>
      <c r="WPY268" s="2"/>
      <c r="WPZ268" s="2"/>
      <c r="WQA268" s="2"/>
      <c r="WQB268" s="2"/>
      <c r="WQC268" s="2"/>
      <c r="WQD268" s="2"/>
      <c r="WQE268" s="2"/>
      <c r="WQF268" s="2"/>
      <c r="WQG268" s="2"/>
      <c r="WQH268" s="2"/>
      <c r="WQI268" s="2"/>
      <c r="WQJ268" s="2"/>
      <c r="WQK268" s="2"/>
      <c r="WQL268" s="2"/>
      <c r="WQM268" s="2"/>
      <c r="WQN268" s="2"/>
      <c r="WQO268" s="2"/>
      <c r="WQP268" s="2"/>
      <c r="WQQ268" s="2"/>
      <c r="WQR268" s="2"/>
      <c r="WQS268" s="2"/>
      <c r="WQT268" s="2"/>
      <c r="WQU268" s="2"/>
      <c r="WQV268" s="2"/>
      <c r="WQW268" s="2"/>
      <c r="WQX268" s="2"/>
      <c r="WQY268" s="2"/>
      <c r="WQZ268" s="2"/>
      <c r="WRA268" s="2"/>
      <c r="WRB268" s="2"/>
      <c r="WRC268" s="2"/>
      <c r="WRD268" s="2"/>
      <c r="WRE268" s="2"/>
      <c r="WRF268" s="2"/>
    </row>
    <row r="269" spans="1:67 15942:16022" x14ac:dyDescent="0.25">
      <c r="A269" s="138"/>
      <c r="B269" s="19" t="s">
        <v>27</v>
      </c>
      <c r="C269" s="24" t="s">
        <v>28</v>
      </c>
      <c r="D269" s="19">
        <v>200</v>
      </c>
      <c r="E269" s="25">
        <f t="shared" ref="E269:P269" si="164">BD269*200/150</f>
        <v>8.1199999999999992</v>
      </c>
      <c r="F269" s="25">
        <f t="shared" si="164"/>
        <v>9.3866666666666667</v>
      </c>
      <c r="G269" s="25">
        <f t="shared" si="164"/>
        <v>41.52</v>
      </c>
      <c r="H269" s="25">
        <f t="shared" si="164"/>
        <v>282</v>
      </c>
      <c r="I269" s="25">
        <f t="shared" si="164"/>
        <v>48.906666666666666</v>
      </c>
      <c r="J269" s="25">
        <f t="shared" si="164"/>
        <v>0.2</v>
      </c>
      <c r="K269" s="25">
        <f t="shared" si="164"/>
        <v>0.14666666666666667</v>
      </c>
      <c r="L269" s="25">
        <f t="shared" si="164"/>
        <v>0.54666666666666663</v>
      </c>
      <c r="M269" s="25">
        <f t="shared" si="164"/>
        <v>126.78666666666666</v>
      </c>
      <c r="N269" s="25">
        <f t="shared" si="164"/>
        <v>52.266666666666673</v>
      </c>
      <c r="O269" s="25">
        <f t="shared" si="164"/>
        <v>192.92</v>
      </c>
      <c r="P269" s="25">
        <f t="shared" si="164"/>
        <v>1.4</v>
      </c>
      <c r="Q269" s="25">
        <v>5</v>
      </c>
      <c r="R269" s="25">
        <v>5.8</v>
      </c>
      <c r="S269" s="25">
        <v>24.1</v>
      </c>
      <c r="T269" s="25">
        <v>168.9</v>
      </c>
      <c r="U269" s="25">
        <v>27.2</v>
      </c>
      <c r="V269" s="19">
        <v>7.0000000000000007E-2</v>
      </c>
      <c r="W269" s="19">
        <v>0.12</v>
      </c>
      <c r="X269" s="25">
        <v>0.53</v>
      </c>
      <c r="Y269" s="25">
        <v>116</v>
      </c>
      <c r="Z269" s="25">
        <v>27</v>
      </c>
      <c r="AA269" s="25">
        <v>124</v>
      </c>
      <c r="AB269" s="25">
        <v>0.53</v>
      </c>
      <c r="BD269" s="25">
        <v>6.09</v>
      </c>
      <c r="BE269" s="25">
        <v>7.04</v>
      </c>
      <c r="BF269" s="25">
        <v>31.14</v>
      </c>
      <c r="BG269" s="25">
        <v>211.5</v>
      </c>
      <c r="BH269" s="25">
        <v>36.68</v>
      </c>
      <c r="BI269" s="25">
        <v>0.15</v>
      </c>
      <c r="BJ269" s="25">
        <v>0.11</v>
      </c>
      <c r="BK269" s="25">
        <v>0.41</v>
      </c>
      <c r="BL269" s="25">
        <v>95.09</v>
      </c>
      <c r="BM269" s="25">
        <v>39.200000000000003</v>
      </c>
      <c r="BN269" s="25">
        <v>144.69</v>
      </c>
      <c r="BO269" s="25">
        <v>1.05</v>
      </c>
    </row>
    <row r="270" spans="1:67 15942:16022" x14ac:dyDescent="0.25">
      <c r="A270" s="138"/>
      <c r="B270" s="19" t="s">
        <v>29</v>
      </c>
      <c r="C270" s="24" t="s">
        <v>30</v>
      </c>
      <c r="D270" s="19">
        <v>140</v>
      </c>
      <c r="E270" s="25">
        <f t="shared" ref="E270:P270" si="165">BD270*140/100</f>
        <v>0.56000000000000005</v>
      </c>
      <c r="F270" s="25">
        <f t="shared" si="165"/>
        <v>0.56000000000000005</v>
      </c>
      <c r="G270" s="25">
        <f t="shared" si="165"/>
        <v>13.72</v>
      </c>
      <c r="H270" s="25">
        <f t="shared" si="165"/>
        <v>65.8</v>
      </c>
      <c r="I270" s="25">
        <f t="shared" si="165"/>
        <v>0</v>
      </c>
      <c r="J270" s="25">
        <f t="shared" si="165"/>
        <v>4.2000000000000003E-2</v>
      </c>
      <c r="K270" s="25">
        <f t="shared" si="165"/>
        <v>2.8000000000000004E-2</v>
      </c>
      <c r="L270" s="25">
        <f t="shared" si="165"/>
        <v>14</v>
      </c>
      <c r="M270" s="25">
        <f t="shared" si="165"/>
        <v>22.4</v>
      </c>
      <c r="N270" s="25">
        <f t="shared" si="165"/>
        <v>15.4</v>
      </c>
      <c r="O270" s="25">
        <f t="shared" si="165"/>
        <v>12.6</v>
      </c>
      <c r="P270" s="25">
        <f t="shared" si="165"/>
        <v>3.08</v>
      </c>
      <c r="BD270" s="25">
        <v>0.4</v>
      </c>
      <c r="BE270" s="25">
        <v>0.4</v>
      </c>
      <c r="BF270" s="25">
        <v>9.8000000000000007</v>
      </c>
      <c r="BG270" s="25">
        <v>47</v>
      </c>
      <c r="BH270" s="26"/>
      <c r="BI270" s="19">
        <v>0.03</v>
      </c>
      <c r="BJ270" s="19">
        <v>0.02</v>
      </c>
      <c r="BK270" s="25">
        <v>10</v>
      </c>
      <c r="BL270" s="25">
        <v>16</v>
      </c>
      <c r="BM270" s="25">
        <v>11</v>
      </c>
      <c r="BN270" s="25">
        <v>9</v>
      </c>
      <c r="BO270" s="25">
        <v>2.2000000000000002</v>
      </c>
    </row>
    <row r="271" spans="1:67 15942:16022" x14ac:dyDescent="0.25">
      <c r="A271" s="138"/>
      <c r="B271" s="19" t="s">
        <v>31</v>
      </c>
      <c r="C271" s="24" t="s">
        <v>32</v>
      </c>
      <c r="D271" s="19">
        <v>25</v>
      </c>
      <c r="E271" s="25">
        <f t="shared" ref="E271:P271" si="166">BD271*25/20</f>
        <v>1.7</v>
      </c>
      <c r="F271" s="25">
        <f t="shared" si="166"/>
        <v>0.3</v>
      </c>
      <c r="G271" s="25">
        <f t="shared" si="166"/>
        <v>8.4</v>
      </c>
      <c r="H271" s="25">
        <f t="shared" si="166"/>
        <v>42.699999999999996</v>
      </c>
      <c r="I271" s="25">
        <f t="shared" si="166"/>
        <v>0</v>
      </c>
      <c r="J271" s="25">
        <f t="shared" si="166"/>
        <v>3.7499999999999999E-2</v>
      </c>
      <c r="K271" s="25">
        <f t="shared" si="166"/>
        <v>2.5000000000000001E-2</v>
      </c>
      <c r="L271" s="25">
        <f t="shared" si="166"/>
        <v>0</v>
      </c>
      <c r="M271" s="25">
        <f t="shared" si="166"/>
        <v>11.262499999999999</v>
      </c>
      <c r="N271" s="25">
        <f t="shared" si="166"/>
        <v>11.762499999999999</v>
      </c>
      <c r="O271" s="25">
        <f t="shared" si="166"/>
        <v>37.674999999999997</v>
      </c>
      <c r="P271" s="25">
        <f t="shared" si="166"/>
        <v>0.9375</v>
      </c>
      <c r="Q271" s="25">
        <v>1.7</v>
      </c>
      <c r="R271" s="25">
        <v>0.3</v>
      </c>
      <c r="S271" s="25">
        <v>8.4</v>
      </c>
      <c r="T271" s="25">
        <v>42.7</v>
      </c>
      <c r="U271" s="25"/>
      <c r="V271" s="25">
        <v>0.04</v>
      </c>
      <c r="W271" s="25">
        <v>0.02</v>
      </c>
      <c r="X271" s="25"/>
      <c r="Y271" s="25">
        <v>11.26</v>
      </c>
      <c r="Z271" s="25">
        <v>11.76</v>
      </c>
      <c r="AA271" s="25">
        <v>37.68</v>
      </c>
      <c r="AB271" s="25">
        <v>0.94</v>
      </c>
      <c r="BD271" s="25">
        <v>1.36</v>
      </c>
      <c r="BE271" s="25">
        <v>0.24</v>
      </c>
      <c r="BF271" s="25">
        <v>6.72</v>
      </c>
      <c r="BG271" s="25">
        <v>34.159999999999997</v>
      </c>
      <c r="BH271" s="25"/>
      <c r="BI271" s="25">
        <v>0.03</v>
      </c>
      <c r="BJ271" s="25">
        <v>0.02</v>
      </c>
      <c r="BK271" s="25"/>
      <c r="BL271" s="25">
        <v>9.01</v>
      </c>
      <c r="BM271" s="25">
        <v>9.41</v>
      </c>
      <c r="BN271" s="25">
        <v>30.14</v>
      </c>
      <c r="BO271" s="25">
        <v>0.75</v>
      </c>
    </row>
    <row r="272" spans="1:67 15942:16022" x14ac:dyDescent="0.25">
      <c r="A272" s="138"/>
      <c r="B272" s="19" t="s">
        <v>31</v>
      </c>
      <c r="C272" s="13" t="s">
        <v>33</v>
      </c>
      <c r="D272" s="19">
        <v>55</v>
      </c>
      <c r="E272" s="25">
        <f t="shared" ref="E272:P272" si="167">BD272*55/40</f>
        <v>4.07</v>
      </c>
      <c r="F272" s="25">
        <f t="shared" si="167"/>
        <v>0.495</v>
      </c>
      <c r="G272" s="25">
        <f t="shared" si="167"/>
        <v>29.012499999999999</v>
      </c>
      <c r="H272" s="25">
        <f t="shared" si="167"/>
        <v>128.94749999999999</v>
      </c>
      <c r="I272" s="25">
        <f t="shared" si="167"/>
        <v>0</v>
      </c>
      <c r="J272" s="25">
        <f t="shared" si="167"/>
        <v>0</v>
      </c>
      <c r="K272" s="25">
        <f t="shared" si="167"/>
        <v>2.7500000000000004E-2</v>
      </c>
      <c r="L272" s="25">
        <f t="shared" si="167"/>
        <v>0</v>
      </c>
      <c r="M272" s="25">
        <f t="shared" si="167"/>
        <v>11</v>
      </c>
      <c r="N272" s="25">
        <f t="shared" si="167"/>
        <v>7.7</v>
      </c>
      <c r="O272" s="25">
        <f t="shared" si="167"/>
        <v>35.75</v>
      </c>
      <c r="P272" s="25">
        <f t="shared" si="167"/>
        <v>0.60499999999999998</v>
      </c>
      <c r="Q272" s="25">
        <v>3.03</v>
      </c>
      <c r="R272" s="25">
        <v>0.36</v>
      </c>
      <c r="S272" s="25">
        <v>19.64</v>
      </c>
      <c r="T272" s="25">
        <v>93.77</v>
      </c>
      <c r="U272" s="25"/>
      <c r="V272" s="25"/>
      <c r="W272" s="25">
        <v>1.2999999999999999E-2</v>
      </c>
      <c r="X272" s="25"/>
      <c r="Y272" s="25">
        <v>8</v>
      </c>
      <c r="Z272" s="25">
        <v>5.6</v>
      </c>
      <c r="AA272" s="25">
        <v>26</v>
      </c>
      <c r="AB272" s="25">
        <v>0.44</v>
      </c>
      <c r="AC272" s="25">
        <v>3</v>
      </c>
      <c r="AD272" s="25">
        <f t="shared" ref="AD272:AN272" si="168">AP272*40/40</f>
        <v>0</v>
      </c>
      <c r="AE272" s="25">
        <f t="shared" si="168"/>
        <v>0</v>
      </c>
      <c r="AF272" s="25">
        <f t="shared" si="168"/>
        <v>0</v>
      </c>
      <c r="AG272" s="25">
        <f t="shared" si="168"/>
        <v>0</v>
      </c>
      <c r="AH272" s="25">
        <f t="shared" si="168"/>
        <v>0</v>
      </c>
      <c r="AI272" s="25">
        <f t="shared" si="168"/>
        <v>0</v>
      </c>
      <c r="AJ272" s="25">
        <f t="shared" si="168"/>
        <v>0</v>
      </c>
      <c r="AK272" s="25">
        <f t="shared" si="168"/>
        <v>0</v>
      </c>
      <c r="AL272" s="25">
        <f t="shared" si="168"/>
        <v>0</v>
      </c>
      <c r="AM272" s="25">
        <f t="shared" si="168"/>
        <v>0</v>
      </c>
      <c r="AN272" s="25">
        <f t="shared" si="168"/>
        <v>0</v>
      </c>
      <c r="BD272" s="25">
        <v>2.96</v>
      </c>
      <c r="BE272" s="25">
        <v>0.36</v>
      </c>
      <c r="BF272" s="25">
        <v>21.1</v>
      </c>
      <c r="BG272" s="25">
        <v>93.78</v>
      </c>
      <c r="BH272" s="25"/>
      <c r="BI272" s="25"/>
      <c r="BJ272" s="25">
        <v>0.02</v>
      </c>
      <c r="BK272" s="25"/>
      <c r="BL272" s="25">
        <v>8</v>
      </c>
      <c r="BM272" s="25">
        <v>5.6</v>
      </c>
      <c r="BN272" s="25">
        <v>26</v>
      </c>
      <c r="BO272" s="25">
        <v>0.44</v>
      </c>
      <c r="WOD272" s="2"/>
      <c r="WOE272" s="2"/>
      <c r="WOF272" s="2"/>
      <c r="WOG272" s="2"/>
      <c r="WOH272" s="2"/>
      <c r="WOI272" s="2"/>
      <c r="WOJ272" s="2"/>
      <c r="WOK272" s="2"/>
      <c r="WOL272" s="2"/>
      <c r="WOM272" s="2"/>
      <c r="WON272" s="2"/>
      <c r="WOO272" s="2"/>
      <c r="WOP272" s="2"/>
      <c r="WOQ272" s="2"/>
      <c r="WOR272" s="2"/>
      <c r="WOS272" s="2"/>
      <c r="WOT272" s="2"/>
      <c r="WOU272" s="2"/>
      <c r="WOV272" s="2"/>
      <c r="WOW272" s="2"/>
      <c r="WOX272" s="2"/>
      <c r="WOY272" s="2"/>
      <c r="WOZ272" s="2"/>
      <c r="WPA272" s="2"/>
      <c r="WPB272" s="2"/>
      <c r="WPC272" s="2"/>
      <c r="WPD272" s="2"/>
      <c r="WPE272" s="2"/>
      <c r="WPF272" s="2"/>
      <c r="WPG272" s="2"/>
      <c r="WPH272" s="2"/>
      <c r="WPI272" s="2"/>
      <c r="WPJ272" s="2"/>
      <c r="WPK272" s="2"/>
      <c r="WPL272" s="2"/>
      <c r="WPM272" s="2"/>
      <c r="WPN272" s="2"/>
      <c r="WPO272" s="2"/>
      <c r="WPP272" s="2"/>
      <c r="WPQ272" s="2"/>
      <c r="WPR272" s="2"/>
      <c r="WPS272" s="2"/>
      <c r="WPT272" s="2"/>
      <c r="WPU272" s="2"/>
      <c r="WPV272" s="2"/>
      <c r="WPW272" s="2"/>
      <c r="WPX272" s="2"/>
      <c r="WPY272" s="2"/>
      <c r="WPZ272" s="2"/>
      <c r="WQA272" s="2"/>
      <c r="WQB272" s="2"/>
      <c r="WQC272" s="2"/>
      <c r="WQD272" s="2"/>
      <c r="WQE272" s="2"/>
      <c r="WQF272" s="2"/>
      <c r="WQG272" s="2"/>
      <c r="WQH272" s="2"/>
      <c r="WQI272" s="2"/>
      <c r="WQJ272" s="2"/>
      <c r="WQK272" s="2"/>
      <c r="WQL272" s="2"/>
      <c r="WQM272" s="2"/>
      <c r="WQN272" s="2"/>
      <c r="WQO272" s="2"/>
      <c r="WQP272" s="2"/>
      <c r="WQQ272" s="2"/>
      <c r="WQR272" s="2"/>
      <c r="WQS272" s="2"/>
      <c r="WQT272" s="2"/>
      <c r="WQU272" s="2"/>
      <c r="WQV272" s="2"/>
      <c r="WQW272" s="2"/>
      <c r="WQX272" s="2"/>
      <c r="WQY272" s="2"/>
      <c r="WQZ272" s="2"/>
      <c r="WRA272" s="2"/>
      <c r="WRB272" s="2"/>
      <c r="WRC272" s="2"/>
      <c r="WRD272" s="2"/>
      <c r="WRE272" s="2"/>
      <c r="WRF272" s="2"/>
    </row>
    <row r="273" spans="1:67 15591:16023" x14ac:dyDescent="0.25">
      <c r="A273" s="138"/>
      <c r="B273" s="19" t="s">
        <v>34</v>
      </c>
      <c r="C273" s="27" t="s">
        <v>35</v>
      </c>
      <c r="D273" s="19">
        <v>180</v>
      </c>
      <c r="E273" s="25">
        <f t="shared" ref="E273:P273" si="169">BD273*180/200</f>
        <v>2.8440000000000003</v>
      </c>
      <c r="F273" s="25">
        <f t="shared" si="169"/>
        <v>2.4120000000000004</v>
      </c>
      <c r="G273" s="25">
        <f t="shared" si="169"/>
        <v>14.345999999999998</v>
      </c>
      <c r="H273" s="25">
        <f t="shared" si="169"/>
        <v>45</v>
      </c>
      <c r="I273" s="25">
        <f t="shared" si="169"/>
        <v>18</v>
      </c>
      <c r="J273" s="25">
        <f t="shared" si="169"/>
        <v>3.6000000000000004E-2</v>
      </c>
      <c r="K273" s="25">
        <f t="shared" si="169"/>
        <v>0.14400000000000002</v>
      </c>
      <c r="L273" s="25">
        <f t="shared" si="169"/>
        <v>1.17</v>
      </c>
      <c r="M273" s="25">
        <f t="shared" si="169"/>
        <v>113.20200000000001</v>
      </c>
      <c r="N273" s="25">
        <f t="shared" si="169"/>
        <v>12.6</v>
      </c>
      <c r="O273" s="25">
        <f t="shared" si="169"/>
        <v>81</v>
      </c>
      <c r="P273" s="25">
        <f t="shared" si="169"/>
        <v>0.126</v>
      </c>
      <c r="Q273" s="25">
        <v>0.3</v>
      </c>
      <c r="R273" s="25"/>
      <c r="S273" s="25">
        <v>7.3</v>
      </c>
      <c r="T273" s="25">
        <v>30.8</v>
      </c>
      <c r="U273" s="25">
        <v>1.52</v>
      </c>
      <c r="V273" s="19"/>
      <c r="W273" s="19">
        <v>0.01</v>
      </c>
      <c r="X273" s="25">
        <v>9.6199999999999992</v>
      </c>
      <c r="Y273" s="25">
        <v>8.3000000000000007</v>
      </c>
      <c r="Z273" s="25">
        <v>7.1</v>
      </c>
      <c r="AA273" s="25">
        <v>11</v>
      </c>
      <c r="AB273" s="25">
        <v>0.87</v>
      </c>
      <c r="AC273" s="25">
        <v>0.2</v>
      </c>
      <c r="AD273" s="25">
        <f>AP273*200/200</f>
        <v>0</v>
      </c>
      <c r="AE273" s="25">
        <v>6.5</v>
      </c>
      <c r="AF273" s="25">
        <v>26.8</v>
      </c>
      <c r="AG273" s="25">
        <v>0.3</v>
      </c>
      <c r="AH273" s="25">
        <f>AT273*200/200</f>
        <v>0</v>
      </c>
      <c r="AI273" s="25">
        <f>AU273*200/200</f>
        <v>0</v>
      </c>
      <c r="AJ273" s="25">
        <v>0.04</v>
      </c>
      <c r="AK273" s="25">
        <v>4.5</v>
      </c>
      <c r="AL273" s="25">
        <v>3.8</v>
      </c>
      <c r="AM273" s="25">
        <v>7.2</v>
      </c>
      <c r="AN273" s="25">
        <v>0.73</v>
      </c>
      <c r="BD273" s="25">
        <v>3.16</v>
      </c>
      <c r="BE273" s="25">
        <v>2.68</v>
      </c>
      <c r="BF273" s="25">
        <v>15.94</v>
      </c>
      <c r="BG273" s="25">
        <v>50</v>
      </c>
      <c r="BH273" s="25">
        <v>20</v>
      </c>
      <c r="BI273" s="25">
        <v>0.04</v>
      </c>
      <c r="BJ273" s="25">
        <v>0.16</v>
      </c>
      <c r="BK273" s="25">
        <v>1.3</v>
      </c>
      <c r="BL273" s="25">
        <v>125.78</v>
      </c>
      <c r="BM273" s="25">
        <v>14</v>
      </c>
      <c r="BN273" s="25">
        <v>90</v>
      </c>
      <c r="BO273" s="25">
        <v>0.14000000000000001</v>
      </c>
    </row>
    <row r="274" spans="1:67 15591:16023" x14ac:dyDescent="0.25">
      <c r="A274" s="140" t="s">
        <v>36</v>
      </c>
      <c r="B274" s="140"/>
      <c r="C274" s="140"/>
      <c r="D274" s="29">
        <f>SUM(D268:D273)</f>
        <v>615</v>
      </c>
      <c r="E274" s="30"/>
      <c r="F274" s="30"/>
      <c r="G274" s="30"/>
      <c r="H274" s="30"/>
      <c r="I274" s="30"/>
      <c r="J274" s="29"/>
      <c r="K274" s="29"/>
      <c r="L274" s="30"/>
      <c r="M274" s="30"/>
      <c r="N274" s="30"/>
      <c r="O274" s="30"/>
      <c r="P274" s="30"/>
    </row>
    <row r="275" spans="1:67 15591:16023" x14ac:dyDescent="0.25">
      <c r="A275" s="141" t="s">
        <v>37</v>
      </c>
      <c r="B275" s="141">
        <f t="shared" ref="B275:P275" si="170">SUM(B268:B274)</f>
        <v>0</v>
      </c>
      <c r="C275" s="141">
        <f t="shared" si="170"/>
        <v>0</v>
      </c>
      <c r="D275" s="141">
        <f t="shared" si="170"/>
        <v>1230</v>
      </c>
      <c r="E275" s="30">
        <f t="shared" si="170"/>
        <v>20.774000000000001</v>
      </c>
      <c r="F275" s="30">
        <f t="shared" si="170"/>
        <v>17.583666666666666</v>
      </c>
      <c r="G275" s="30">
        <f t="shared" si="170"/>
        <v>106.99850000000001</v>
      </c>
      <c r="H275" s="30">
        <f t="shared" si="170"/>
        <v>618.44749999999999</v>
      </c>
      <c r="I275" s="30">
        <f t="shared" si="170"/>
        <v>105.90666666666667</v>
      </c>
      <c r="J275" s="30">
        <f t="shared" si="170"/>
        <v>0.32050000000000001</v>
      </c>
      <c r="K275" s="30">
        <f t="shared" si="170"/>
        <v>0.41616666666666668</v>
      </c>
      <c r="L275" s="30">
        <f t="shared" si="170"/>
        <v>15.826666666666666</v>
      </c>
      <c r="M275" s="30">
        <f t="shared" si="170"/>
        <v>416.6511666666666</v>
      </c>
      <c r="N275" s="30">
        <f t="shared" si="170"/>
        <v>104.97916666666667</v>
      </c>
      <c r="O275" s="30">
        <f t="shared" si="170"/>
        <v>434.94499999999999</v>
      </c>
      <c r="P275" s="30">
        <f t="shared" si="170"/>
        <v>6.2984999999999998</v>
      </c>
    </row>
    <row r="276" spans="1:67 15591:16023" ht="15" customHeight="1" x14ac:dyDescent="0.25">
      <c r="A276" s="156" t="s">
        <v>38</v>
      </c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</row>
    <row r="277" spans="1:67 15591:16023" x14ac:dyDescent="0.25">
      <c r="A277" s="156"/>
      <c r="B277" s="19" t="s">
        <v>39</v>
      </c>
      <c r="C277" s="24" t="s">
        <v>40</v>
      </c>
      <c r="D277" s="19">
        <v>100</v>
      </c>
      <c r="E277" s="25">
        <f t="shared" ref="E277:P277" si="171">BD277*100/60</f>
        <v>1.1000000000000001</v>
      </c>
      <c r="F277" s="25">
        <f t="shared" si="171"/>
        <v>6.1166666666666663</v>
      </c>
      <c r="G277" s="25">
        <f t="shared" si="171"/>
        <v>4.5666666666666664</v>
      </c>
      <c r="H277" s="25">
        <f t="shared" si="171"/>
        <v>77</v>
      </c>
      <c r="I277" s="25">
        <f t="shared" si="171"/>
        <v>0</v>
      </c>
      <c r="J277" s="25">
        <f t="shared" si="171"/>
        <v>3.3333333333333333E-2</v>
      </c>
      <c r="K277" s="25">
        <f t="shared" si="171"/>
        <v>3.3333333333333333E-2</v>
      </c>
      <c r="L277" s="25">
        <f t="shared" si="171"/>
        <v>18.5</v>
      </c>
      <c r="M277" s="25">
        <f t="shared" si="171"/>
        <v>17.733333333333334</v>
      </c>
      <c r="N277" s="25">
        <f t="shared" si="171"/>
        <v>17.45</v>
      </c>
      <c r="O277" s="25">
        <f t="shared" si="171"/>
        <v>31.833333333333336</v>
      </c>
      <c r="P277" s="25">
        <f t="shared" si="171"/>
        <v>0.83333333333333337</v>
      </c>
      <c r="AC277" s="25">
        <v>0.48</v>
      </c>
      <c r="AD277" s="25">
        <v>0.06</v>
      </c>
      <c r="AE277" s="25">
        <v>1.02</v>
      </c>
      <c r="AF277" s="25">
        <v>6</v>
      </c>
      <c r="AG277" s="25"/>
      <c r="AH277" s="25">
        <v>0.01</v>
      </c>
      <c r="AI277" s="25">
        <v>0.06</v>
      </c>
      <c r="AJ277" s="25">
        <v>2.1</v>
      </c>
      <c r="AK277" s="25">
        <v>13.8</v>
      </c>
      <c r="AL277" s="25">
        <v>8.4</v>
      </c>
      <c r="AM277" s="25">
        <v>14.4</v>
      </c>
      <c r="AN277" s="25">
        <v>0.36</v>
      </c>
      <c r="BD277" s="25">
        <v>0.66</v>
      </c>
      <c r="BE277" s="25">
        <v>3.67</v>
      </c>
      <c r="BF277" s="25">
        <v>2.74</v>
      </c>
      <c r="BG277" s="25">
        <v>46.2</v>
      </c>
      <c r="BH277" s="25">
        <f>CF277*60/60</f>
        <v>0</v>
      </c>
      <c r="BI277" s="25">
        <v>0.02</v>
      </c>
      <c r="BJ277" s="25">
        <v>0.02</v>
      </c>
      <c r="BK277" s="25">
        <v>11.1</v>
      </c>
      <c r="BL277" s="25">
        <v>10.64</v>
      </c>
      <c r="BM277" s="25">
        <v>10.47</v>
      </c>
      <c r="BN277" s="25">
        <v>19.100000000000001</v>
      </c>
      <c r="BO277" s="25">
        <v>0.5</v>
      </c>
    </row>
    <row r="278" spans="1:67 15591:16023" s="34" customFormat="1" x14ac:dyDescent="0.25">
      <c r="A278" s="156"/>
      <c r="B278" s="19" t="s">
        <v>41</v>
      </c>
      <c r="C278" s="24" t="s">
        <v>42</v>
      </c>
      <c r="D278" s="19">
        <v>250</v>
      </c>
      <c r="E278" s="19">
        <f t="shared" ref="E278:P278" si="172">BD278*250/200</f>
        <v>1.7749999999999999</v>
      </c>
      <c r="F278" s="19">
        <f t="shared" si="172"/>
        <v>4.95</v>
      </c>
      <c r="G278" s="19">
        <f t="shared" si="172"/>
        <v>7.9</v>
      </c>
      <c r="H278" s="19">
        <f t="shared" si="172"/>
        <v>87.5</v>
      </c>
      <c r="I278" s="19">
        <f t="shared" si="172"/>
        <v>0</v>
      </c>
      <c r="J278" s="19">
        <f t="shared" si="172"/>
        <v>0.05</v>
      </c>
      <c r="K278" s="19">
        <f t="shared" si="172"/>
        <v>0.05</v>
      </c>
      <c r="L278" s="19">
        <f t="shared" si="172"/>
        <v>15.775</v>
      </c>
      <c r="M278" s="19">
        <f t="shared" si="172"/>
        <v>49.25</v>
      </c>
      <c r="N278" s="19">
        <f t="shared" si="172"/>
        <v>22.125</v>
      </c>
      <c r="O278" s="19">
        <f t="shared" si="172"/>
        <v>49</v>
      </c>
      <c r="P278" s="19">
        <f t="shared" si="172"/>
        <v>0.82499999999999996</v>
      </c>
      <c r="BD278" s="19">
        <v>1.42</v>
      </c>
      <c r="BE278" s="19">
        <v>3.96</v>
      </c>
      <c r="BF278" s="19">
        <v>6.32</v>
      </c>
      <c r="BG278" s="19">
        <v>70</v>
      </c>
      <c r="BH278" s="19"/>
      <c r="BI278" s="19">
        <v>0.04</v>
      </c>
      <c r="BJ278" s="19">
        <v>0.04</v>
      </c>
      <c r="BK278" s="19">
        <v>12.62</v>
      </c>
      <c r="BL278" s="19">
        <v>39.4</v>
      </c>
      <c r="BM278" s="19">
        <v>17.7</v>
      </c>
      <c r="BN278" s="19">
        <v>39.200000000000003</v>
      </c>
      <c r="BO278" s="19">
        <v>0.66</v>
      </c>
      <c r="WJG278" s="35"/>
      <c r="WJH278" s="35"/>
      <c r="WJI278" s="35"/>
      <c r="WJJ278" s="35"/>
      <c r="WJK278" s="35"/>
      <c r="WJL278" s="35"/>
      <c r="WJM278" s="35"/>
      <c r="WJN278" s="35"/>
      <c r="WJO278" s="35"/>
      <c r="WJP278" s="35"/>
      <c r="WJQ278" s="35"/>
      <c r="WJR278" s="35"/>
      <c r="WJS278" s="35"/>
      <c r="WJT278" s="35"/>
      <c r="WJU278" s="35"/>
      <c r="WJV278" s="35"/>
      <c r="WJW278" s="35"/>
      <c r="WJX278" s="35"/>
      <c r="WJY278" s="35"/>
      <c r="WJZ278" s="35"/>
      <c r="WKA278" s="35"/>
      <c r="WKB278" s="35"/>
      <c r="WKC278" s="35"/>
      <c r="WKD278" s="35"/>
      <c r="WKE278" s="35"/>
      <c r="WKF278" s="35"/>
      <c r="WKG278" s="35"/>
      <c r="WKH278" s="35"/>
      <c r="WKI278" s="35"/>
      <c r="WKJ278" s="35"/>
      <c r="WKK278" s="35"/>
      <c r="WKL278" s="35"/>
      <c r="WKM278" s="35"/>
      <c r="WKN278" s="35"/>
      <c r="WKO278" s="35"/>
      <c r="WKP278" s="35"/>
      <c r="WKQ278" s="35"/>
      <c r="WKR278" s="35"/>
      <c r="WKS278" s="35"/>
      <c r="WKT278" s="35"/>
      <c r="WKU278" s="35"/>
      <c r="WKV278" s="35"/>
      <c r="WKW278" s="35"/>
      <c r="WKX278" s="35"/>
      <c r="WKY278" s="35"/>
      <c r="WKZ278" s="35"/>
      <c r="WLA278" s="35"/>
      <c r="WLB278" s="35"/>
      <c r="WLC278" s="35"/>
      <c r="WLD278" s="35"/>
      <c r="WLE278" s="35"/>
      <c r="WLF278" s="35"/>
      <c r="WLG278" s="35"/>
      <c r="WLH278" s="35"/>
      <c r="WLI278" s="35"/>
      <c r="WLJ278" s="35"/>
      <c r="WLK278" s="35"/>
      <c r="WLL278" s="35"/>
      <c r="WLM278" s="35"/>
      <c r="WLN278" s="35"/>
      <c r="WLO278" s="35"/>
      <c r="WLP278" s="35"/>
      <c r="WLQ278" s="35"/>
      <c r="WLR278" s="35"/>
      <c r="WLS278" s="35"/>
      <c r="WLT278" s="35"/>
      <c r="WLU278" s="35"/>
      <c r="WLV278" s="35"/>
      <c r="WLW278" s="35"/>
      <c r="WLX278" s="35"/>
      <c r="WLY278" s="35"/>
      <c r="WLZ278" s="35"/>
      <c r="WMA278" s="35"/>
      <c r="WMB278" s="35"/>
      <c r="WMC278" s="35"/>
      <c r="WMD278" s="35"/>
      <c r="WME278" s="35"/>
      <c r="WMF278" s="35"/>
      <c r="WMG278" s="35"/>
      <c r="WMH278" s="35"/>
      <c r="WMI278" s="35"/>
      <c r="WMJ278" s="35"/>
      <c r="WMK278" s="35"/>
      <c r="WML278" s="35"/>
      <c r="WMM278" s="35"/>
      <c r="WMN278" s="35"/>
      <c r="WMO278" s="35"/>
      <c r="WMP278" s="35"/>
      <c r="WMQ278" s="35"/>
      <c r="WMR278" s="35"/>
      <c r="WMS278" s="35"/>
      <c r="WMT278" s="35"/>
      <c r="WMU278" s="35"/>
      <c r="WMV278" s="35"/>
      <c r="WMW278" s="35"/>
      <c r="WMX278" s="35"/>
      <c r="WMY278" s="35"/>
      <c r="WMZ278" s="35"/>
      <c r="WNA278" s="35"/>
      <c r="WNB278" s="35"/>
      <c r="WNC278" s="35"/>
      <c r="WND278" s="35"/>
      <c r="WNE278" s="35"/>
      <c r="WNF278" s="35"/>
      <c r="WNG278" s="35"/>
      <c r="WNH278" s="35"/>
      <c r="WNI278" s="35"/>
      <c r="WNJ278" s="35"/>
      <c r="WNK278" s="35"/>
      <c r="WNL278" s="35"/>
      <c r="WNM278" s="35"/>
      <c r="WNN278" s="35"/>
      <c r="WNO278" s="35"/>
      <c r="WNP278" s="35"/>
      <c r="WNQ278" s="35"/>
      <c r="WNR278" s="35"/>
      <c r="WNS278" s="35"/>
      <c r="WNT278" s="35"/>
      <c r="WNU278" s="35"/>
      <c r="WNV278" s="35"/>
      <c r="WNW278" s="35"/>
      <c r="WNX278" s="35"/>
      <c r="WNY278" s="35"/>
      <c r="WNZ278" s="35"/>
      <c r="WOA278" s="35"/>
      <c r="WOB278" s="35"/>
      <c r="WOC278" s="35"/>
      <c r="WOD278" s="36"/>
      <c r="WOE278" s="36"/>
      <c r="WOF278" s="36"/>
      <c r="WOG278" s="36"/>
      <c r="WOH278" s="36"/>
      <c r="WOI278" s="36"/>
      <c r="WOJ278" s="36"/>
      <c r="WOK278" s="36"/>
      <c r="WOL278" s="36"/>
      <c r="WOM278" s="36"/>
      <c r="WON278" s="36"/>
      <c r="WOO278" s="36"/>
      <c r="WOP278" s="36"/>
      <c r="WOQ278" s="36"/>
      <c r="WOR278" s="36"/>
      <c r="WOS278" s="36"/>
      <c r="WOT278" s="36"/>
      <c r="WOU278" s="36"/>
      <c r="WOV278" s="36"/>
      <c r="WOW278" s="36"/>
      <c r="WOX278" s="36"/>
      <c r="WOY278" s="36"/>
      <c r="WOZ278" s="36"/>
      <c r="WPA278" s="36"/>
      <c r="WPB278" s="36"/>
      <c r="WPC278" s="36"/>
      <c r="WPD278" s="36"/>
      <c r="WPE278" s="36"/>
      <c r="WPF278" s="36"/>
      <c r="WPG278" s="36"/>
      <c r="WPH278" s="36"/>
      <c r="WPI278" s="36"/>
      <c r="WPJ278" s="36"/>
      <c r="WPK278" s="36"/>
      <c r="WPL278" s="36"/>
      <c r="WPM278" s="36"/>
      <c r="WPN278" s="36"/>
      <c r="WPO278" s="36"/>
      <c r="WPP278" s="36"/>
      <c r="WPQ278" s="36"/>
      <c r="WPR278" s="36"/>
      <c r="WPS278" s="36"/>
      <c r="WPT278" s="36"/>
      <c r="WPU278" s="36"/>
      <c r="WPV278" s="36"/>
      <c r="WPW278" s="36"/>
      <c r="WPX278" s="36"/>
      <c r="WPY278" s="36"/>
      <c r="WPZ278" s="36"/>
      <c r="WQA278" s="36"/>
      <c r="WQB278" s="36"/>
      <c r="WQC278" s="36"/>
      <c r="WQD278" s="36"/>
      <c r="WQE278" s="36"/>
      <c r="WQF278" s="36"/>
      <c r="WQG278" s="36"/>
      <c r="WQH278" s="36"/>
      <c r="WQI278" s="36"/>
      <c r="WQJ278" s="36"/>
      <c r="WQK278" s="36"/>
      <c r="WQL278" s="36"/>
      <c r="WQM278" s="36"/>
      <c r="WQN278" s="36"/>
      <c r="WQO278" s="36"/>
      <c r="WQP278" s="36"/>
      <c r="WQQ278" s="36"/>
      <c r="WQR278" s="36"/>
      <c r="WQS278" s="36"/>
      <c r="WQT278" s="36"/>
      <c r="WQU278" s="36"/>
      <c r="WQV278" s="36"/>
      <c r="WQW278" s="36"/>
      <c r="WQX278" s="36"/>
      <c r="WQY278" s="36"/>
      <c r="WQZ278" s="36"/>
      <c r="WRA278" s="36"/>
      <c r="WRB278" s="36"/>
      <c r="WRC278" s="36"/>
      <c r="WRD278" s="36"/>
      <c r="WRE278" s="36"/>
      <c r="WRF278" s="36"/>
      <c r="WRG278" s="4"/>
    </row>
    <row r="279" spans="1:67 15591:16023" s="1" customFormat="1" x14ac:dyDescent="0.25">
      <c r="A279" s="156"/>
      <c r="B279" s="16" t="s">
        <v>43</v>
      </c>
      <c r="C279" s="37" t="s">
        <v>44</v>
      </c>
      <c r="D279" s="18">
        <v>100</v>
      </c>
      <c r="E279" s="38">
        <f t="shared" ref="E279:P279" si="173">BD279*100/90</f>
        <v>13.333333333333334</v>
      </c>
      <c r="F279" s="38">
        <f t="shared" si="173"/>
        <v>23.644444444444446</v>
      </c>
      <c r="G279" s="38">
        <f t="shared" si="173"/>
        <v>11.744444444444444</v>
      </c>
      <c r="H279" s="38">
        <f t="shared" si="173"/>
        <v>313.33333333333331</v>
      </c>
      <c r="I279" s="38">
        <f t="shared" si="173"/>
        <v>42.666666666666664</v>
      </c>
      <c r="J279" s="38">
        <f t="shared" si="173"/>
        <v>0.17777777777777778</v>
      </c>
      <c r="K279" s="38">
        <f t="shared" si="173"/>
        <v>0.12222222222222222</v>
      </c>
      <c r="L279" s="38">
        <f t="shared" si="173"/>
        <v>0.66666666666666663</v>
      </c>
      <c r="M279" s="38">
        <f t="shared" si="173"/>
        <v>15.955555555555556</v>
      </c>
      <c r="N279" s="38">
        <f t="shared" si="173"/>
        <v>20.933333333333334</v>
      </c>
      <c r="O279" s="38">
        <f t="shared" si="173"/>
        <v>143.75555555555556</v>
      </c>
      <c r="P279" s="38">
        <f t="shared" si="173"/>
        <v>3.6</v>
      </c>
      <c r="Q279" s="39">
        <v>7.46</v>
      </c>
      <c r="R279" s="39">
        <v>8.2899999999999991</v>
      </c>
      <c r="S279" s="39">
        <v>9.44</v>
      </c>
      <c r="T279" s="39">
        <v>142</v>
      </c>
      <c r="U279" s="39">
        <v>33</v>
      </c>
      <c r="V279" s="40">
        <v>0.05</v>
      </c>
      <c r="W279" s="40">
        <v>7.0000000000000007E-2</v>
      </c>
      <c r="X279" s="39">
        <v>0.41</v>
      </c>
      <c r="Y279" s="39">
        <v>23.65</v>
      </c>
      <c r="Z279" s="39">
        <v>16.5</v>
      </c>
      <c r="AA279" s="39">
        <v>83.14</v>
      </c>
      <c r="AB279" s="39">
        <v>0.68</v>
      </c>
      <c r="BD279" s="38">
        <v>12</v>
      </c>
      <c r="BE279" s="38">
        <v>21.28</v>
      </c>
      <c r="BF279" s="38">
        <v>10.57</v>
      </c>
      <c r="BG279" s="38">
        <v>282</v>
      </c>
      <c r="BH279" s="38">
        <v>38.4</v>
      </c>
      <c r="BI279" s="38">
        <v>0.16</v>
      </c>
      <c r="BJ279" s="38">
        <v>0.11</v>
      </c>
      <c r="BK279" s="38">
        <v>0.6</v>
      </c>
      <c r="BL279" s="38">
        <v>14.36</v>
      </c>
      <c r="BM279" s="38">
        <v>18.84</v>
      </c>
      <c r="BN279" s="38">
        <v>129.38</v>
      </c>
      <c r="BO279" s="38">
        <v>3.24</v>
      </c>
      <c r="WRG279" s="4"/>
    </row>
    <row r="280" spans="1:67 15591:16023" s="1" customFormat="1" x14ac:dyDescent="0.25">
      <c r="A280" s="156"/>
      <c r="B280" s="16" t="s">
        <v>172</v>
      </c>
      <c r="C280" s="37" t="s">
        <v>173</v>
      </c>
      <c r="D280" s="18">
        <v>180</v>
      </c>
      <c r="E280" s="38">
        <f t="shared" ref="E280:P280" si="174">BD280*180/150</f>
        <v>3.1319999999999997</v>
      </c>
      <c r="F280" s="38">
        <f t="shared" si="174"/>
        <v>9.5760000000000005</v>
      </c>
      <c r="G280" s="38">
        <f t="shared" si="174"/>
        <v>17.592000000000002</v>
      </c>
      <c r="H280" s="38">
        <f t="shared" si="174"/>
        <v>169.2</v>
      </c>
      <c r="I280" s="38">
        <f t="shared" si="174"/>
        <v>13.5</v>
      </c>
      <c r="J280" s="38">
        <f t="shared" si="174"/>
        <v>0.108</v>
      </c>
      <c r="K280" s="38">
        <f t="shared" si="174"/>
        <v>9.6000000000000002E-2</v>
      </c>
      <c r="L280" s="38">
        <f t="shared" si="174"/>
        <v>30.66</v>
      </c>
      <c r="M280" s="38">
        <f t="shared" si="174"/>
        <v>45.588000000000008</v>
      </c>
      <c r="N280" s="38">
        <f t="shared" si="174"/>
        <v>34.295999999999999</v>
      </c>
      <c r="O280" s="38">
        <f t="shared" si="174"/>
        <v>80.988</v>
      </c>
      <c r="P280" s="38">
        <f t="shared" si="174"/>
        <v>1.1399999999999999</v>
      </c>
      <c r="Q280" s="39"/>
      <c r="R280" s="39"/>
      <c r="S280" s="39"/>
      <c r="T280" s="39"/>
      <c r="U280" s="39"/>
      <c r="V280" s="40"/>
      <c r="W280" s="40"/>
      <c r="X280" s="39"/>
      <c r="Y280" s="39"/>
      <c r="Z280" s="39"/>
      <c r="AA280" s="39"/>
      <c r="AB280" s="39"/>
      <c r="BD280" s="38">
        <v>2.61</v>
      </c>
      <c r="BE280" s="38">
        <v>7.98</v>
      </c>
      <c r="BF280" s="38">
        <v>14.66</v>
      </c>
      <c r="BG280" s="38">
        <v>141</v>
      </c>
      <c r="BH280" s="38">
        <v>11.25</v>
      </c>
      <c r="BI280" s="38">
        <v>0.09</v>
      </c>
      <c r="BJ280" s="38">
        <v>0.08</v>
      </c>
      <c r="BK280" s="38">
        <v>25.55</v>
      </c>
      <c r="BL280" s="38">
        <v>37.99</v>
      </c>
      <c r="BM280" s="38">
        <v>28.58</v>
      </c>
      <c r="BN280" s="38">
        <v>67.489999999999995</v>
      </c>
      <c r="BO280" s="38">
        <v>0.95</v>
      </c>
      <c r="WRG280" s="4"/>
    </row>
    <row r="281" spans="1:67 15591:16023" x14ac:dyDescent="0.25">
      <c r="A281" s="156"/>
      <c r="B281" s="19" t="s">
        <v>31</v>
      </c>
      <c r="C281" s="24" t="s">
        <v>32</v>
      </c>
      <c r="D281" s="19">
        <v>25</v>
      </c>
      <c r="E281" s="25">
        <f t="shared" ref="E281:P281" si="175">BD281*25/20</f>
        <v>1.7</v>
      </c>
      <c r="F281" s="25">
        <f t="shared" si="175"/>
        <v>0.3</v>
      </c>
      <c r="G281" s="25">
        <f t="shared" si="175"/>
        <v>8.4</v>
      </c>
      <c r="H281" s="25">
        <f t="shared" si="175"/>
        <v>42.699999999999996</v>
      </c>
      <c r="I281" s="25">
        <f t="shared" si="175"/>
        <v>0</v>
      </c>
      <c r="J281" s="25">
        <f t="shared" si="175"/>
        <v>3.7499999999999999E-2</v>
      </c>
      <c r="K281" s="25">
        <f t="shared" si="175"/>
        <v>2.5000000000000001E-2</v>
      </c>
      <c r="L281" s="25">
        <f t="shared" si="175"/>
        <v>0</v>
      </c>
      <c r="M281" s="25">
        <f t="shared" si="175"/>
        <v>11.262499999999999</v>
      </c>
      <c r="N281" s="25">
        <f t="shared" si="175"/>
        <v>11.762499999999999</v>
      </c>
      <c r="O281" s="25">
        <f t="shared" si="175"/>
        <v>37.674999999999997</v>
      </c>
      <c r="P281" s="25">
        <f t="shared" si="175"/>
        <v>0.9375</v>
      </c>
      <c r="Q281" s="25">
        <v>1.7</v>
      </c>
      <c r="R281" s="25">
        <v>0.3</v>
      </c>
      <c r="S281" s="25">
        <v>8.4</v>
      </c>
      <c r="T281" s="25">
        <v>42.7</v>
      </c>
      <c r="U281" s="25"/>
      <c r="V281" s="25">
        <v>0.04</v>
      </c>
      <c r="W281" s="25">
        <v>0.02</v>
      </c>
      <c r="X281" s="25"/>
      <c r="Y281" s="25">
        <v>11.26</v>
      </c>
      <c r="Z281" s="25">
        <v>11.76</v>
      </c>
      <c r="AA281" s="25">
        <v>37.68</v>
      </c>
      <c r="AB281" s="25">
        <v>0.94</v>
      </c>
      <c r="BD281" s="25">
        <v>1.36</v>
      </c>
      <c r="BE281" s="25">
        <v>0.24</v>
      </c>
      <c r="BF281" s="25">
        <v>6.72</v>
      </c>
      <c r="BG281" s="25">
        <v>34.159999999999997</v>
      </c>
      <c r="BH281" s="25"/>
      <c r="BI281" s="25">
        <v>0.03</v>
      </c>
      <c r="BJ281" s="25">
        <v>0.02</v>
      </c>
      <c r="BK281" s="25"/>
      <c r="BL281" s="25">
        <v>9.01</v>
      </c>
      <c r="BM281" s="25">
        <v>9.41</v>
      </c>
      <c r="BN281" s="25">
        <v>30.14</v>
      </c>
      <c r="BO281" s="25">
        <v>0.75</v>
      </c>
    </row>
    <row r="282" spans="1:67 15591:16023" x14ac:dyDescent="0.25">
      <c r="A282" s="156"/>
      <c r="B282" s="19" t="s">
        <v>31</v>
      </c>
      <c r="C282" s="13" t="s">
        <v>33</v>
      </c>
      <c r="D282" s="19">
        <v>55</v>
      </c>
      <c r="E282" s="25">
        <f t="shared" ref="E282:P282" si="176">BD282*55/40</f>
        <v>4.07</v>
      </c>
      <c r="F282" s="25">
        <f t="shared" si="176"/>
        <v>0.495</v>
      </c>
      <c r="G282" s="25">
        <f t="shared" si="176"/>
        <v>29.012499999999999</v>
      </c>
      <c r="H282" s="25">
        <f t="shared" si="176"/>
        <v>128.94749999999999</v>
      </c>
      <c r="I282" s="25">
        <f t="shared" si="176"/>
        <v>0</v>
      </c>
      <c r="J282" s="25">
        <f t="shared" si="176"/>
        <v>0</v>
      </c>
      <c r="K282" s="25">
        <f t="shared" si="176"/>
        <v>2.7500000000000004E-2</v>
      </c>
      <c r="L282" s="25">
        <f t="shared" si="176"/>
        <v>0</v>
      </c>
      <c r="M282" s="25">
        <f t="shared" si="176"/>
        <v>11</v>
      </c>
      <c r="N282" s="25">
        <f t="shared" si="176"/>
        <v>7.7</v>
      </c>
      <c r="O282" s="25">
        <f t="shared" si="176"/>
        <v>35.75</v>
      </c>
      <c r="P282" s="25">
        <f t="shared" si="176"/>
        <v>0.60499999999999998</v>
      </c>
      <c r="Q282" s="25">
        <v>3.03</v>
      </c>
      <c r="R282" s="25">
        <v>0.36</v>
      </c>
      <c r="S282" s="25">
        <v>19.64</v>
      </c>
      <c r="T282" s="25">
        <v>93.77</v>
      </c>
      <c r="U282" s="25"/>
      <c r="V282" s="25"/>
      <c r="W282" s="25">
        <v>1.2999999999999999E-2</v>
      </c>
      <c r="X282" s="25"/>
      <c r="Y282" s="25">
        <v>8</v>
      </c>
      <c r="Z282" s="25">
        <v>5.6</v>
      </c>
      <c r="AA282" s="25">
        <v>26</v>
      </c>
      <c r="AB282" s="25">
        <v>0.44</v>
      </c>
      <c r="AC282" s="25">
        <v>3</v>
      </c>
      <c r="AD282" s="25">
        <f t="shared" ref="AD282:AN282" si="177">AP282*40/40</f>
        <v>0</v>
      </c>
      <c r="AE282" s="25">
        <f t="shared" si="177"/>
        <v>0</v>
      </c>
      <c r="AF282" s="25">
        <f t="shared" si="177"/>
        <v>0</v>
      </c>
      <c r="AG282" s="25">
        <f t="shared" si="177"/>
        <v>0</v>
      </c>
      <c r="AH282" s="25">
        <f t="shared" si="177"/>
        <v>0</v>
      </c>
      <c r="AI282" s="25">
        <f t="shared" si="177"/>
        <v>0</v>
      </c>
      <c r="AJ282" s="25">
        <f t="shared" si="177"/>
        <v>0</v>
      </c>
      <c r="AK282" s="25">
        <f t="shared" si="177"/>
        <v>0</v>
      </c>
      <c r="AL282" s="25">
        <f t="shared" si="177"/>
        <v>0</v>
      </c>
      <c r="AM282" s="25">
        <f t="shared" si="177"/>
        <v>0</v>
      </c>
      <c r="AN282" s="25">
        <f t="shared" si="177"/>
        <v>0</v>
      </c>
      <c r="BD282" s="25">
        <v>2.96</v>
      </c>
      <c r="BE282" s="25">
        <v>0.36</v>
      </c>
      <c r="BF282" s="25">
        <v>21.1</v>
      </c>
      <c r="BG282" s="25">
        <v>93.78</v>
      </c>
      <c r="BH282" s="25"/>
      <c r="BI282" s="25"/>
      <c r="BJ282" s="25">
        <v>0.02</v>
      </c>
      <c r="BK282" s="25"/>
      <c r="BL282" s="25">
        <v>8</v>
      </c>
      <c r="BM282" s="25">
        <v>5.6</v>
      </c>
      <c r="BN282" s="25">
        <v>26</v>
      </c>
      <c r="BO282" s="25">
        <v>0.44</v>
      </c>
      <c r="WOD282" s="2"/>
      <c r="WOE282" s="2"/>
      <c r="WOF282" s="2"/>
      <c r="WOG282" s="2"/>
      <c r="WOH282" s="2"/>
      <c r="WOI282" s="2"/>
      <c r="WOJ282" s="2"/>
      <c r="WOK282" s="2"/>
      <c r="WOL282" s="2"/>
      <c r="WOM282" s="2"/>
      <c r="WON282" s="2"/>
      <c r="WOO282" s="2"/>
      <c r="WOP282" s="2"/>
      <c r="WOQ282" s="2"/>
      <c r="WOR282" s="2"/>
      <c r="WOS282" s="2"/>
      <c r="WOT282" s="2"/>
      <c r="WOU282" s="2"/>
      <c r="WOV282" s="2"/>
      <c r="WOW282" s="2"/>
      <c r="WOX282" s="2"/>
      <c r="WOY282" s="2"/>
      <c r="WOZ282" s="2"/>
      <c r="WPA282" s="2"/>
      <c r="WPB282" s="2"/>
      <c r="WPC282" s="2"/>
      <c r="WPD282" s="2"/>
      <c r="WPE282" s="2"/>
      <c r="WPF282" s="2"/>
      <c r="WPG282" s="2"/>
      <c r="WPH282" s="2"/>
      <c r="WPI282" s="2"/>
      <c r="WPJ282" s="2"/>
      <c r="WPK282" s="2"/>
      <c r="WPL282" s="2"/>
      <c r="WPM282" s="2"/>
      <c r="WPN282" s="2"/>
      <c r="WPO282" s="2"/>
      <c r="WPP282" s="2"/>
      <c r="WPQ282" s="2"/>
      <c r="WPR282" s="2"/>
      <c r="WPS282" s="2"/>
      <c r="WPT282" s="2"/>
      <c r="WPU282" s="2"/>
      <c r="WPV282" s="2"/>
      <c r="WPW282" s="2"/>
      <c r="WPX282" s="2"/>
      <c r="WPY282" s="2"/>
      <c r="WPZ282" s="2"/>
      <c r="WQA282" s="2"/>
      <c r="WQB282" s="2"/>
      <c r="WQC282" s="2"/>
      <c r="WQD282" s="2"/>
      <c r="WQE282" s="2"/>
      <c r="WQF282" s="2"/>
      <c r="WQG282" s="2"/>
      <c r="WQH282" s="2"/>
      <c r="WQI282" s="2"/>
      <c r="WQJ282" s="2"/>
      <c r="WQK282" s="2"/>
      <c r="WQL282" s="2"/>
      <c r="WQM282" s="2"/>
      <c r="WQN282" s="2"/>
      <c r="WQO282" s="2"/>
      <c r="WQP282" s="2"/>
      <c r="WQQ282" s="2"/>
      <c r="WQR282" s="2"/>
      <c r="WQS282" s="2"/>
      <c r="WQT282" s="2"/>
      <c r="WQU282" s="2"/>
      <c r="WQV282" s="2"/>
      <c r="WQW282" s="2"/>
      <c r="WQX282" s="2"/>
      <c r="WQY282" s="2"/>
      <c r="WQZ282" s="2"/>
      <c r="WRA282" s="2"/>
      <c r="WRB282" s="2"/>
      <c r="WRC282" s="2"/>
      <c r="WRD282" s="2"/>
      <c r="WRE282" s="2"/>
      <c r="WRF282" s="2"/>
    </row>
    <row r="283" spans="1:67 15591:16023" ht="25.35" customHeight="1" x14ac:dyDescent="0.25">
      <c r="A283" s="156"/>
      <c r="B283" s="12" t="s">
        <v>91</v>
      </c>
      <c r="C283" s="27" t="s">
        <v>92</v>
      </c>
      <c r="D283" s="19">
        <v>180</v>
      </c>
      <c r="E283" s="25">
        <f t="shared" ref="E283:P283" si="178">BD283*180/200</f>
        <v>5.22</v>
      </c>
      <c r="F283" s="25">
        <f t="shared" si="178"/>
        <v>4.5</v>
      </c>
      <c r="G283" s="25">
        <f t="shared" si="178"/>
        <v>7.2</v>
      </c>
      <c r="H283" s="25">
        <f t="shared" si="178"/>
        <v>90</v>
      </c>
      <c r="I283" s="25">
        <f t="shared" si="178"/>
        <v>36</v>
      </c>
      <c r="J283" s="25">
        <f t="shared" si="178"/>
        <v>7.2000000000000008E-2</v>
      </c>
      <c r="K283" s="25">
        <f t="shared" si="178"/>
        <v>0.30599999999999999</v>
      </c>
      <c r="L283" s="25">
        <f t="shared" si="178"/>
        <v>1.2599999999999998</v>
      </c>
      <c r="M283" s="25">
        <f t="shared" si="178"/>
        <v>216</v>
      </c>
      <c r="N283" s="25">
        <f t="shared" si="178"/>
        <v>25.2</v>
      </c>
      <c r="O283" s="25">
        <f t="shared" si="178"/>
        <v>162</v>
      </c>
      <c r="P283" s="25">
        <f t="shared" si="178"/>
        <v>0.18</v>
      </c>
      <c r="BD283" s="25">
        <v>5.8</v>
      </c>
      <c r="BE283" s="25">
        <v>5</v>
      </c>
      <c r="BF283" s="25">
        <v>8</v>
      </c>
      <c r="BG283" s="25">
        <v>100</v>
      </c>
      <c r="BH283" s="25">
        <v>40</v>
      </c>
      <c r="BI283" s="25">
        <v>0.08</v>
      </c>
      <c r="BJ283" s="25">
        <v>0.34</v>
      </c>
      <c r="BK283" s="25">
        <v>1.4</v>
      </c>
      <c r="BL283" s="25">
        <v>240</v>
      </c>
      <c r="BM283" s="25">
        <v>28</v>
      </c>
      <c r="BN283" s="25">
        <v>180</v>
      </c>
      <c r="BO283" s="25">
        <v>0.2</v>
      </c>
    </row>
    <row r="284" spans="1:67 15591:16023" x14ac:dyDescent="0.25">
      <c r="A284" s="156"/>
      <c r="B284" s="19" t="s">
        <v>47</v>
      </c>
      <c r="C284" s="24" t="s">
        <v>48</v>
      </c>
      <c r="D284" s="19">
        <v>180</v>
      </c>
      <c r="E284" s="25">
        <v>0.61</v>
      </c>
      <c r="F284" s="25">
        <v>0.25</v>
      </c>
      <c r="G284" s="25">
        <v>18.68</v>
      </c>
      <c r="H284" s="25">
        <v>79.2</v>
      </c>
      <c r="I284" s="25"/>
      <c r="J284" s="25">
        <v>0.02</v>
      </c>
      <c r="K284" s="25">
        <f>W284*180/200</f>
        <v>4.4999999999999998E-2</v>
      </c>
      <c r="L284" s="25">
        <v>90</v>
      </c>
      <c r="M284" s="25">
        <v>19.21</v>
      </c>
      <c r="N284" s="25">
        <v>3.1</v>
      </c>
      <c r="O284" s="25">
        <v>3.1</v>
      </c>
      <c r="P284" s="25">
        <v>0.57999999999999996</v>
      </c>
      <c r="Q284" s="25">
        <v>0.6</v>
      </c>
      <c r="R284" s="25">
        <v>0.2</v>
      </c>
      <c r="S284" s="25">
        <v>15.2</v>
      </c>
      <c r="T284" s="25">
        <v>65.3</v>
      </c>
      <c r="U284" s="26">
        <v>98</v>
      </c>
      <c r="V284" s="19">
        <v>0.01</v>
      </c>
      <c r="W284" s="19">
        <v>0.05</v>
      </c>
      <c r="X284" s="25">
        <v>80</v>
      </c>
      <c r="Y284" s="25">
        <v>11</v>
      </c>
      <c r="Z284" s="25">
        <v>3</v>
      </c>
      <c r="AA284" s="25">
        <v>3</v>
      </c>
      <c r="AB284" s="25">
        <v>0.54</v>
      </c>
    </row>
    <row r="285" spans="1:67 15591:16023" x14ac:dyDescent="0.25">
      <c r="A285" s="156"/>
      <c r="B285" s="19" t="s">
        <v>58</v>
      </c>
      <c r="C285" s="13" t="s">
        <v>59</v>
      </c>
      <c r="D285" s="19">
        <v>150</v>
      </c>
      <c r="E285" s="25">
        <f t="shared" ref="E285:P285" si="179">BD285*150/100</f>
        <v>0.6</v>
      </c>
      <c r="F285" s="25">
        <f t="shared" si="179"/>
        <v>0.45</v>
      </c>
      <c r="G285" s="25">
        <f t="shared" si="179"/>
        <v>15.45</v>
      </c>
      <c r="H285" s="25">
        <f t="shared" si="179"/>
        <v>70.5</v>
      </c>
      <c r="I285" s="25">
        <f t="shared" si="179"/>
        <v>0</v>
      </c>
      <c r="J285" s="25">
        <f t="shared" si="179"/>
        <v>0.03</v>
      </c>
      <c r="K285" s="25">
        <f t="shared" si="179"/>
        <v>0.03</v>
      </c>
      <c r="L285" s="25">
        <f t="shared" si="179"/>
        <v>7.5</v>
      </c>
      <c r="M285" s="25">
        <f t="shared" si="179"/>
        <v>28.5</v>
      </c>
      <c r="N285" s="25">
        <f t="shared" si="179"/>
        <v>18</v>
      </c>
      <c r="O285" s="25">
        <f t="shared" si="179"/>
        <v>24</v>
      </c>
      <c r="P285" s="25">
        <f t="shared" si="179"/>
        <v>3.45</v>
      </c>
      <c r="BD285" s="25">
        <v>0.4</v>
      </c>
      <c r="BE285" s="25">
        <v>0.3</v>
      </c>
      <c r="BF285" s="25">
        <v>10.3</v>
      </c>
      <c r="BG285" s="25">
        <v>47</v>
      </c>
      <c r="BH285" s="49"/>
      <c r="BI285" s="19">
        <v>0.02</v>
      </c>
      <c r="BJ285" s="19">
        <v>0.02</v>
      </c>
      <c r="BK285" s="25">
        <v>5</v>
      </c>
      <c r="BL285" s="25">
        <v>19</v>
      </c>
      <c r="BM285" s="25">
        <v>12</v>
      </c>
      <c r="BN285" s="25">
        <v>16</v>
      </c>
      <c r="BO285" s="25">
        <v>2.2999999999999998</v>
      </c>
    </row>
    <row r="286" spans="1:67 15591:16023" s="43" customFormat="1" ht="15" customHeight="1" x14ac:dyDescent="0.25">
      <c r="A286" s="156" t="s">
        <v>49</v>
      </c>
      <c r="B286" s="33"/>
      <c r="C286" s="28" t="s">
        <v>50</v>
      </c>
      <c r="D286" s="29">
        <f>SUM(D277:D285)</f>
        <v>1220</v>
      </c>
      <c r="E286" s="41"/>
      <c r="F286" s="41"/>
      <c r="G286" s="41"/>
      <c r="H286" s="41"/>
      <c r="I286" s="41"/>
      <c r="J286" s="42"/>
      <c r="K286" s="42"/>
      <c r="L286" s="41"/>
      <c r="M286" s="41"/>
      <c r="N286" s="41"/>
      <c r="O286" s="41"/>
      <c r="P286" s="41"/>
      <c r="WAQ286" s="44"/>
      <c r="WAR286" s="44"/>
      <c r="WAS286" s="44"/>
      <c r="WAT286" s="44"/>
      <c r="WAU286" s="44"/>
      <c r="WAV286" s="44"/>
      <c r="WAW286" s="44"/>
      <c r="WAX286" s="44"/>
      <c r="WAY286" s="44"/>
      <c r="WAZ286" s="44"/>
      <c r="WBA286" s="44"/>
      <c r="WBB286" s="44"/>
      <c r="WBC286" s="44"/>
      <c r="WBD286" s="44"/>
      <c r="WBE286" s="44"/>
      <c r="WBF286" s="44"/>
      <c r="WBG286" s="44"/>
      <c r="WBH286" s="44"/>
      <c r="WBI286" s="44"/>
      <c r="WBJ286" s="44"/>
      <c r="WBK286" s="44"/>
      <c r="WBL286" s="44"/>
      <c r="WBM286" s="44"/>
      <c r="WBN286" s="44"/>
      <c r="WBO286" s="44"/>
      <c r="WBP286" s="44"/>
      <c r="WBQ286" s="44"/>
      <c r="WBR286" s="44"/>
      <c r="WBS286" s="44"/>
      <c r="WBT286" s="44"/>
      <c r="WBU286" s="44"/>
      <c r="WBV286" s="44"/>
      <c r="WBW286" s="44"/>
      <c r="WBX286" s="44"/>
      <c r="WBY286" s="44"/>
      <c r="WBZ286" s="44"/>
      <c r="WCA286" s="44"/>
      <c r="WCB286" s="44"/>
      <c r="WCC286" s="44"/>
      <c r="WCD286" s="44"/>
      <c r="WCE286" s="44"/>
      <c r="WCF286" s="44"/>
      <c r="WCG286" s="44"/>
      <c r="WCH286" s="44"/>
      <c r="WCI286" s="44"/>
      <c r="WCJ286" s="44"/>
      <c r="WCK286" s="44"/>
      <c r="WCL286" s="44"/>
      <c r="WCM286" s="44"/>
      <c r="WCN286" s="44"/>
      <c r="WCO286" s="44"/>
      <c r="WCP286" s="44"/>
      <c r="WCQ286" s="44"/>
      <c r="WCR286" s="44"/>
      <c r="WCS286" s="44"/>
      <c r="WCT286" s="44"/>
      <c r="WCU286" s="44"/>
      <c r="WCV286" s="44"/>
      <c r="WCW286" s="44"/>
      <c r="WCX286" s="44"/>
      <c r="WCY286" s="44"/>
      <c r="WCZ286" s="44"/>
      <c r="WDA286" s="44"/>
      <c r="WDB286" s="44"/>
      <c r="WDC286" s="44"/>
      <c r="WDD286" s="44"/>
      <c r="WDE286" s="44"/>
      <c r="WDF286" s="44"/>
      <c r="WDG286" s="44"/>
      <c r="WDH286" s="44"/>
      <c r="WDI286" s="44"/>
      <c r="WDJ286" s="44"/>
      <c r="WDK286" s="44"/>
      <c r="WDL286" s="44"/>
      <c r="WDM286" s="44"/>
      <c r="WDN286" s="44"/>
      <c r="WDO286" s="44"/>
      <c r="WDP286" s="44"/>
      <c r="WDQ286" s="44"/>
      <c r="WDR286" s="44"/>
      <c r="WDS286" s="44"/>
      <c r="WDT286" s="44"/>
      <c r="WDU286" s="44"/>
      <c r="WDV286" s="44"/>
      <c r="WDW286" s="44"/>
      <c r="WDX286" s="44"/>
      <c r="WDY286" s="44"/>
      <c r="WDZ286" s="44"/>
      <c r="WEA286" s="44"/>
      <c r="WEB286" s="44"/>
      <c r="WEC286" s="44"/>
      <c r="WED286" s="44"/>
      <c r="WEE286" s="44"/>
      <c r="WEF286" s="44"/>
      <c r="WEG286" s="44"/>
      <c r="WEH286" s="44"/>
      <c r="WEI286" s="44"/>
      <c r="WEJ286" s="44"/>
      <c r="WEK286" s="44"/>
      <c r="WEL286" s="44"/>
      <c r="WEM286" s="44"/>
      <c r="WEN286" s="44"/>
      <c r="WEO286" s="44"/>
      <c r="WEP286" s="44"/>
      <c r="WEQ286" s="44"/>
      <c r="WER286" s="44"/>
      <c r="WES286" s="44"/>
      <c r="WET286" s="44"/>
      <c r="WEU286" s="44"/>
      <c r="WEV286" s="44"/>
      <c r="WEW286" s="44"/>
      <c r="WEX286" s="44"/>
      <c r="WEY286" s="44"/>
      <c r="WEZ286" s="44"/>
      <c r="WFA286" s="44"/>
      <c r="WFB286" s="44"/>
      <c r="WFC286" s="44"/>
      <c r="WFD286" s="44"/>
      <c r="WFE286" s="44"/>
      <c r="WFF286" s="44"/>
      <c r="WFG286" s="44"/>
      <c r="WFH286" s="44"/>
      <c r="WFI286" s="44"/>
      <c r="WFJ286" s="44"/>
      <c r="WFK286" s="44"/>
      <c r="WFL286" s="44"/>
      <c r="WFM286" s="44"/>
      <c r="WFN286" s="44"/>
      <c r="WFO286" s="44"/>
      <c r="WFP286" s="44"/>
      <c r="WFQ286" s="44"/>
      <c r="WFR286" s="44"/>
      <c r="WFS286" s="44"/>
      <c r="WFT286" s="44"/>
      <c r="WFU286" s="44"/>
      <c r="WFV286" s="44"/>
      <c r="WFW286" s="44"/>
      <c r="WFX286" s="44"/>
      <c r="WFY286" s="44"/>
      <c r="WFZ286" s="44"/>
      <c r="WGA286" s="44"/>
      <c r="WGB286" s="44"/>
      <c r="WGC286" s="44"/>
      <c r="WGD286" s="44"/>
      <c r="WGE286" s="44"/>
      <c r="WGF286" s="44"/>
      <c r="WGG286" s="44"/>
      <c r="WGH286" s="44"/>
      <c r="WGI286" s="44"/>
      <c r="WGJ286" s="44"/>
      <c r="WGK286" s="44"/>
      <c r="WGL286" s="44"/>
      <c r="WGM286" s="44"/>
      <c r="WGN286" s="44"/>
      <c r="WGO286" s="44"/>
      <c r="WGP286" s="44"/>
      <c r="WGQ286" s="44"/>
      <c r="WGR286" s="44"/>
      <c r="WGS286" s="44"/>
      <c r="WGT286" s="44"/>
      <c r="WGU286" s="44"/>
      <c r="WGV286" s="44"/>
      <c r="WGW286" s="44"/>
      <c r="WGX286" s="44"/>
      <c r="WGY286" s="44"/>
      <c r="WGZ286" s="44"/>
      <c r="WHA286" s="44"/>
      <c r="WHB286" s="44"/>
      <c r="WHC286" s="44"/>
      <c r="WHD286" s="44"/>
      <c r="WHE286" s="44"/>
      <c r="WHF286" s="44"/>
      <c r="WHG286" s="44"/>
      <c r="WHH286" s="44"/>
      <c r="WHI286" s="44"/>
      <c r="WHJ286" s="44"/>
      <c r="WHK286" s="44"/>
      <c r="WHL286" s="44"/>
      <c r="WHM286" s="44"/>
      <c r="WHN286" s="44"/>
      <c r="WHO286" s="44"/>
      <c r="WHP286" s="44"/>
      <c r="WHQ286" s="44"/>
      <c r="WHR286" s="44"/>
      <c r="WHS286" s="44"/>
      <c r="WHT286" s="44"/>
      <c r="WHU286" s="44"/>
      <c r="WHV286" s="44"/>
      <c r="WHW286" s="44"/>
      <c r="WHX286" s="44"/>
      <c r="WHY286" s="44"/>
      <c r="WHZ286" s="44"/>
      <c r="WIA286" s="44"/>
      <c r="WIB286" s="44"/>
      <c r="WIC286" s="44"/>
      <c r="WID286" s="44"/>
      <c r="WIE286" s="44"/>
      <c r="WIF286" s="44"/>
      <c r="WIG286" s="44"/>
      <c r="WIH286" s="44"/>
      <c r="WII286" s="44"/>
      <c r="WIJ286" s="44"/>
      <c r="WIK286" s="44"/>
      <c r="WIL286" s="44"/>
      <c r="WIM286" s="44"/>
      <c r="WIN286" s="44"/>
      <c r="WIO286" s="44"/>
      <c r="WIP286" s="44"/>
      <c r="WIQ286" s="44"/>
      <c r="WIR286" s="44"/>
      <c r="WIS286" s="44"/>
      <c r="WIT286" s="44"/>
      <c r="WIU286" s="44"/>
      <c r="WIV286" s="44"/>
      <c r="WIW286" s="44"/>
      <c r="WIX286" s="44"/>
      <c r="WIY286" s="44"/>
      <c r="WIZ286" s="44"/>
      <c r="WJA286" s="44"/>
      <c r="WJB286" s="44"/>
      <c r="WJC286" s="44"/>
      <c r="WJD286" s="44"/>
      <c r="WJE286" s="44"/>
      <c r="WJF286" s="44"/>
      <c r="WJG286" s="44"/>
      <c r="WJH286" s="44"/>
      <c r="WJI286" s="44"/>
      <c r="WJJ286" s="44"/>
      <c r="WJK286" s="44"/>
      <c r="WJL286" s="44"/>
      <c r="WJM286" s="44"/>
      <c r="WJN286" s="44"/>
      <c r="WJO286" s="44"/>
      <c r="WJP286" s="44"/>
      <c r="WJQ286" s="44"/>
      <c r="WJR286" s="44"/>
      <c r="WJS286" s="44"/>
      <c r="WJT286" s="44"/>
      <c r="WJU286" s="44"/>
      <c r="WJV286" s="44"/>
      <c r="WJW286" s="44"/>
      <c r="WJX286" s="44"/>
      <c r="WJY286" s="44"/>
      <c r="WJZ286" s="44"/>
      <c r="WKA286" s="44"/>
      <c r="WKB286" s="44"/>
      <c r="WKC286" s="44"/>
      <c r="WKD286" s="44"/>
      <c r="WKE286" s="44"/>
      <c r="WKF286" s="44"/>
      <c r="WKG286" s="44"/>
      <c r="WKH286" s="44"/>
      <c r="WKI286" s="44"/>
      <c r="WKJ286" s="44"/>
      <c r="WKK286" s="44"/>
      <c r="WKL286" s="44"/>
      <c r="WKM286" s="44"/>
      <c r="WKN286" s="44"/>
      <c r="WKO286" s="44"/>
      <c r="WKP286" s="44"/>
      <c r="WKQ286" s="44"/>
      <c r="WKR286" s="44"/>
      <c r="WKS286" s="44"/>
      <c r="WKT286" s="44"/>
      <c r="WKU286" s="44"/>
      <c r="WKV286" s="44"/>
      <c r="WKW286" s="44"/>
      <c r="WKX286" s="44"/>
      <c r="WKY286" s="44"/>
      <c r="WKZ286" s="44"/>
      <c r="WLA286" s="44"/>
      <c r="WLB286" s="44"/>
      <c r="WLC286" s="44"/>
      <c r="WLD286" s="44"/>
      <c r="WLE286" s="44"/>
      <c r="WLF286" s="44"/>
      <c r="WLG286" s="44"/>
      <c r="WLH286" s="44"/>
      <c r="WLI286" s="44"/>
      <c r="WLJ286" s="44"/>
      <c r="WLK286" s="44"/>
      <c r="WLL286" s="44"/>
      <c r="WLM286" s="44"/>
      <c r="WLN286" s="44"/>
      <c r="WLO286" s="44"/>
      <c r="WLP286" s="44"/>
      <c r="WLQ286" s="44"/>
      <c r="WLR286" s="44"/>
      <c r="WLS286" s="44"/>
      <c r="WLT286" s="44"/>
      <c r="WLU286" s="44"/>
      <c r="WLV286" s="44"/>
      <c r="WLW286" s="44"/>
      <c r="WLX286" s="44"/>
      <c r="WLY286" s="44"/>
      <c r="WLZ286" s="44"/>
      <c r="WMA286" s="44"/>
      <c r="WMB286" s="44"/>
      <c r="WMC286" s="44"/>
      <c r="WMD286" s="44"/>
      <c r="WME286" s="44"/>
      <c r="WMF286" s="44"/>
      <c r="WMG286" s="44"/>
      <c r="WMH286" s="44"/>
      <c r="WMI286" s="44"/>
      <c r="WMJ286" s="44"/>
      <c r="WMK286" s="44"/>
      <c r="WML286" s="44"/>
      <c r="WMM286" s="44"/>
      <c r="WMN286" s="44"/>
      <c r="WMO286" s="44"/>
      <c r="WMP286" s="44"/>
      <c r="WMQ286" s="44"/>
      <c r="WMR286" s="44"/>
      <c r="WMS286" s="44"/>
      <c r="WMT286" s="44"/>
      <c r="WMU286" s="44"/>
      <c r="WMV286" s="44"/>
      <c r="WMW286" s="44"/>
      <c r="WMX286" s="44"/>
      <c r="WMY286" s="44"/>
      <c r="WMZ286" s="44"/>
      <c r="WNA286" s="44"/>
      <c r="WNB286" s="44"/>
      <c r="WNC286" s="44"/>
      <c r="WND286" s="44"/>
      <c r="WNE286" s="44"/>
      <c r="WNF286" s="44"/>
      <c r="WNG286" s="44"/>
      <c r="WNH286" s="44"/>
      <c r="WNI286" s="44"/>
      <c r="WNJ286" s="44"/>
      <c r="WNK286" s="44"/>
      <c r="WNL286" s="44"/>
      <c r="WNM286" s="44"/>
      <c r="WNN286" s="44"/>
      <c r="WNO286" s="44"/>
      <c r="WNP286" s="44"/>
      <c r="WNQ286" s="44"/>
      <c r="WNR286" s="44"/>
      <c r="WNS286" s="44"/>
      <c r="WNT286" s="44"/>
      <c r="WNU286" s="44"/>
      <c r="WNV286" s="44"/>
      <c r="WNW286" s="44"/>
      <c r="WNX286" s="44"/>
      <c r="WNY286" s="44"/>
      <c r="WNZ286" s="44"/>
      <c r="WOA286" s="44"/>
      <c r="WOB286" s="44"/>
      <c r="WOC286" s="44"/>
      <c r="WOD286" s="45"/>
      <c r="WOE286" s="45"/>
      <c r="WOF286" s="45"/>
      <c r="WOG286" s="45"/>
      <c r="WOH286" s="45"/>
      <c r="WOI286" s="45"/>
      <c r="WOJ286" s="45"/>
      <c r="WOK286" s="45"/>
      <c r="WOL286" s="45"/>
      <c r="WOM286" s="45"/>
      <c r="WON286" s="45"/>
      <c r="WOO286" s="45"/>
      <c r="WOP286" s="45"/>
      <c r="WOQ286" s="45"/>
      <c r="WOR286" s="45"/>
      <c r="WOS286" s="45"/>
      <c r="WOT286" s="45"/>
      <c r="WOU286" s="45"/>
      <c r="WOV286" s="45"/>
      <c r="WOW286" s="45"/>
      <c r="WOX286" s="45"/>
      <c r="WOY286" s="45"/>
      <c r="WOZ286" s="45"/>
      <c r="WPA286" s="45"/>
      <c r="WPB286" s="45"/>
      <c r="WPC286" s="45"/>
      <c r="WPD286" s="45"/>
      <c r="WPE286" s="45"/>
      <c r="WPF286" s="45"/>
      <c r="WPG286" s="45"/>
      <c r="WPH286" s="45"/>
      <c r="WPI286" s="45"/>
      <c r="WPJ286" s="45"/>
      <c r="WPK286" s="45"/>
      <c r="WPL286" s="45"/>
      <c r="WPM286" s="45"/>
      <c r="WPN286" s="45"/>
      <c r="WPO286" s="45"/>
      <c r="WPP286" s="45"/>
      <c r="WPQ286" s="45"/>
      <c r="WPR286" s="45"/>
      <c r="WPS286" s="45"/>
      <c r="WPT286" s="45"/>
      <c r="WPU286" s="45"/>
      <c r="WPV286" s="45"/>
      <c r="WPW286" s="45"/>
      <c r="WPX286" s="45"/>
      <c r="WPY286" s="45"/>
      <c r="WPZ286" s="45"/>
      <c r="WQA286" s="45"/>
      <c r="WQB286" s="45"/>
      <c r="WQC286" s="45"/>
      <c r="WQD286" s="45"/>
      <c r="WQE286" s="45"/>
      <c r="WQF286" s="45"/>
      <c r="WQG286" s="45"/>
      <c r="WQH286" s="45"/>
      <c r="WQI286" s="45"/>
      <c r="WQJ286" s="45"/>
      <c r="WQK286" s="45"/>
      <c r="WQL286" s="45"/>
      <c r="WQM286" s="45"/>
      <c r="WQN286" s="45"/>
      <c r="WQO286" s="45"/>
      <c r="WQP286" s="45"/>
      <c r="WQQ286" s="45"/>
      <c r="WQR286" s="45"/>
      <c r="WQS286" s="45"/>
      <c r="WQT286" s="45"/>
      <c r="WQU286" s="45"/>
      <c r="WQV286" s="45"/>
      <c r="WQW286" s="45"/>
      <c r="WQX286" s="45"/>
      <c r="WQY286" s="45"/>
      <c r="WQZ286" s="45"/>
      <c r="WRA286" s="45"/>
      <c r="WRB286" s="45"/>
      <c r="WRC286" s="45"/>
      <c r="WRD286" s="45"/>
      <c r="WRE286" s="45"/>
      <c r="WRF286" s="45"/>
      <c r="WRG286" s="4"/>
    </row>
    <row r="287" spans="1:67 15591:16023" ht="15.75" x14ac:dyDescent="0.25">
      <c r="A287" s="141" t="s">
        <v>51</v>
      </c>
      <c r="B287" s="141"/>
      <c r="C287" s="141"/>
      <c r="D287" s="141"/>
      <c r="E287" s="30">
        <f t="shared" ref="E287:P287" si="180">SUM(E277:E286)</f>
        <v>31.540333333333333</v>
      </c>
      <c r="F287" s="30">
        <f t="shared" si="180"/>
        <v>50.282111111111107</v>
      </c>
      <c r="G287" s="30">
        <f t="shared" si="180"/>
        <v>120.54561111111111</v>
      </c>
      <c r="H287" s="30">
        <f t="shared" si="180"/>
        <v>1058.3808333333334</v>
      </c>
      <c r="I287" s="30">
        <f t="shared" si="180"/>
        <v>92.166666666666657</v>
      </c>
      <c r="J287" s="30">
        <f t="shared" si="180"/>
        <v>0.52861111111111114</v>
      </c>
      <c r="K287" s="30">
        <f t="shared" si="180"/>
        <v>0.73505555555555568</v>
      </c>
      <c r="L287" s="30">
        <f t="shared" si="180"/>
        <v>164.36166666666668</v>
      </c>
      <c r="M287" s="30">
        <f t="shared" si="180"/>
        <v>414.49938888888886</v>
      </c>
      <c r="N287" s="30">
        <f t="shared" si="180"/>
        <v>160.56683333333334</v>
      </c>
      <c r="O287" s="30">
        <f t="shared" si="180"/>
        <v>568.10188888888899</v>
      </c>
      <c r="P287" s="30">
        <f t="shared" si="180"/>
        <v>12.150833333333331</v>
      </c>
    </row>
    <row r="288" spans="1:67 15591:16023" x14ac:dyDescent="0.25">
      <c r="A288" s="152"/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</row>
    <row r="289" spans="1:67 15924:16023" x14ac:dyDescent="0.25">
      <c r="A289" s="152"/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</row>
    <row r="290" spans="1:67 15924:16023" ht="12.75" customHeight="1" x14ac:dyDescent="0.25">
      <c r="A290" s="134" t="s">
        <v>0</v>
      </c>
      <c r="B290" s="134" t="s">
        <v>1</v>
      </c>
      <c r="C290" s="154" t="s">
        <v>2</v>
      </c>
      <c r="D290" s="134" t="s">
        <v>3</v>
      </c>
      <c r="E290" s="133" t="s">
        <v>4</v>
      </c>
      <c r="F290" s="133"/>
      <c r="G290" s="133"/>
      <c r="H290" s="134" t="s">
        <v>5</v>
      </c>
      <c r="I290" s="152" t="s">
        <v>6</v>
      </c>
      <c r="J290" s="152"/>
      <c r="K290" s="152"/>
      <c r="L290" s="152"/>
      <c r="M290" s="152" t="s">
        <v>7</v>
      </c>
      <c r="N290" s="152"/>
      <c r="O290" s="152"/>
      <c r="P290" s="152"/>
    </row>
    <row r="291" spans="1:67 15924:16023" x14ac:dyDescent="0.25">
      <c r="A291" s="134"/>
      <c r="B291" s="134"/>
      <c r="C291" s="154"/>
      <c r="D291" s="134"/>
      <c r="E291" s="133"/>
      <c r="F291" s="133"/>
      <c r="G291" s="133"/>
      <c r="H291" s="134"/>
      <c r="I291" s="152"/>
      <c r="J291" s="152"/>
      <c r="K291" s="152"/>
      <c r="L291" s="152"/>
      <c r="M291" s="152"/>
      <c r="N291" s="152"/>
      <c r="O291" s="152"/>
      <c r="P291" s="152"/>
    </row>
    <row r="292" spans="1:67 15924:16023" ht="53.65" customHeight="1" x14ac:dyDescent="0.25">
      <c r="A292" s="134"/>
      <c r="B292" s="134"/>
      <c r="C292" s="154"/>
      <c r="D292" s="134"/>
      <c r="E292" s="46" t="s">
        <v>8</v>
      </c>
      <c r="F292" s="46" t="s">
        <v>9</v>
      </c>
      <c r="G292" s="46" t="s">
        <v>10</v>
      </c>
      <c r="H292" s="134"/>
      <c r="I292" s="9" t="s">
        <v>11</v>
      </c>
      <c r="J292" s="10" t="s">
        <v>12</v>
      </c>
      <c r="K292" s="10" t="s">
        <v>13</v>
      </c>
      <c r="L292" s="10" t="s">
        <v>14</v>
      </c>
      <c r="M292" s="6" t="s">
        <v>15</v>
      </c>
      <c r="N292" s="6" t="s">
        <v>16</v>
      </c>
      <c r="O292" s="6" t="s">
        <v>17</v>
      </c>
      <c r="P292" s="6" t="s">
        <v>18</v>
      </c>
    </row>
    <row r="293" spans="1:67 15924:16023" ht="18.75" x14ac:dyDescent="0.25">
      <c r="A293" s="155" t="s">
        <v>174</v>
      </c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</row>
    <row r="294" spans="1:67 15924:16023" ht="15" customHeight="1" x14ac:dyDescent="0.25">
      <c r="A294" s="138" t="s">
        <v>20</v>
      </c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</row>
    <row r="295" spans="1:67 15924:16023" x14ac:dyDescent="0.25">
      <c r="A295" s="138"/>
      <c r="B295" s="19" t="s">
        <v>31</v>
      </c>
      <c r="C295" s="24" t="s">
        <v>53</v>
      </c>
      <c r="D295" s="14">
        <v>100</v>
      </c>
      <c r="E295" s="15">
        <f t="shared" ref="E295:P295" si="181">Q295*100/50</f>
        <v>1.2</v>
      </c>
      <c r="F295" s="15">
        <f t="shared" si="181"/>
        <v>4.72</v>
      </c>
      <c r="G295" s="15">
        <f t="shared" si="181"/>
        <v>7.7</v>
      </c>
      <c r="H295" s="15">
        <f t="shared" si="181"/>
        <v>77.5</v>
      </c>
      <c r="I295" s="15">
        <f t="shared" si="181"/>
        <v>0.02</v>
      </c>
      <c r="J295" s="15">
        <f t="shared" si="181"/>
        <v>0.02</v>
      </c>
      <c r="K295" s="15">
        <f t="shared" si="181"/>
        <v>0.06</v>
      </c>
      <c r="L295" s="15">
        <f t="shared" si="181"/>
        <v>7.5</v>
      </c>
      <c r="M295" s="15">
        <f t="shared" si="181"/>
        <v>40</v>
      </c>
      <c r="N295" s="15">
        <f t="shared" si="181"/>
        <v>15</v>
      </c>
      <c r="O295" s="15">
        <f t="shared" si="181"/>
        <v>37.5</v>
      </c>
      <c r="P295" s="15">
        <f t="shared" si="181"/>
        <v>0.7</v>
      </c>
      <c r="Q295" s="47">
        <v>0.6</v>
      </c>
      <c r="R295" s="47">
        <v>2.36</v>
      </c>
      <c r="S295" s="47">
        <v>3.85</v>
      </c>
      <c r="T295" s="47">
        <v>38.75</v>
      </c>
      <c r="U295" s="47">
        <v>0.01</v>
      </c>
      <c r="V295" s="48">
        <v>0.01</v>
      </c>
      <c r="W295" s="48">
        <v>0.03</v>
      </c>
      <c r="X295" s="47">
        <v>3.75</v>
      </c>
      <c r="Y295" s="47">
        <v>20</v>
      </c>
      <c r="Z295" s="47">
        <v>7.5</v>
      </c>
      <c r="AA295" s="47">
        <v>18.75</v>
      </c>
      <c r="AB295" s="47">
        <v>0.35</v>
      </c>
    </row>
    <row r="296" spans="1:67 15924:16023" s="1" customFormat="1" x14ac:dyDescent="0.25">
      <c r="A296" s="138"/>
      <c r="B296" s="19" t="s">
        <v>87</v>
      </c>
      <c r="C296" s="13" t="s">
        <v>175</v>
      </c>
      <c r="D296" s="19">
        <v>100</v>
      </c>
      <c r="E296" s="25">
        <f t="shared" ref="E296:P296" si="182">BD296*100/100</f>
        <v>10.34</v>
      </c>
      <c r="F296" s="25">
        <f t="shared" si="182"/>
        <v>3.41</v>
      </c>
      <c r="G296" s="25">
        <f t="shared" si="182"/>
        <v>3.85</v>
      </c>
      <c r="H296" s="25">
        <f t="shared" si="182"/>
        <v>87</v>
      </c>
      <c r="I296" s="25">
        <f t="shared" si="182"/>
        <v>6.1</v>
      </c>
      <c r="J296" s="25">
        <f t="shared" si="182"/>
        <v>7.0000000000000007E-2</v>
      </c>
      <c r="K296" s="25">
        <f t="shared" si="182"/>
        <v>0.06</v>
      </c>
      <c r="L296" s="25">
        <f t="shared" si="182"/>
        <v>4.74</v>
      </c>
      <c r="M296" s="25">
        <f t="shared" si="182"/>
        <v>27.65</v>
      </c>
      <c r="N296" s="25">
        <f t="shared" si="182"/>
        <v>29.77</v>
      </c>
      <c r="O296" s="25">
        <f t="shared" si="182"/>
        <v>148.84</v>
      </c>
      <c r="P296" s="25">
        <f t="shared" si="182"/>
        <v>0.63</v>
      </c>
      <c r="BD296" s="25">
        <v>10.34</v>
      </c>
      <c r="BE296" s="25">
        <v>3.41</v>
      </c>
      <c r="BF296" s="25">
        <v>3.85</v>
      </c>
      <c r="BG296" s="25">
        <v>87</v>
      </c>
      <c r="BH296" s="25">
        <v>6.1</v>
      </c>
      <c r="BI296" s="19">
        <v>7.0000000000000007E-2</v>
      </c>
      <c r="BJ296" s="19">
        <v>0.06</v>
      </c>
      <c r="BK296" s="25">
        <v>4.74</v>
      </c>
      <c r="BL296" s="25">
        <v>27.65</v>
      </c>
      <c r="BM296" s="25">
        <v>29.77</v>
      </c>
      <c r="BN296" s="25">
        <v>148.84</v>
      </c>
      <c r="BO296" s="25">
        <v>0.63</v>
      </c>
      <c r="WRG296" s="4"/>
    </row>
    <row r="297" spans="1:67 15924:16023" x14ac:dyDescent="0.25">
      <c r="A297" s="138"/>
      <c r="B297" s="19" t="s">
        <v>89</v>
      </c>
      <c r="C297" s="13" t="s">
        <v>90</v>
      </c>
      <c r="D297" s="19">
        <v>180</v>
      </c>
      <c r="E297" s="25">
        <f t="shared" ref="E297:P297" si="183">BD297*180/100</f>
        <v>3.6719999999999997</v>
      </c>
      <c r="F297" s="25">
        <f t="shared" si="183"/>
        <v>5.76</v>
      </c>
      <c r="G297" s="25">
        <f t="shared" si="183"/>
        <v>24.534000000000002</v>
      </c>
      <c r="H297" s="25">
        <f t="shared" si="183"/>
        <v>163.80000000000001</v>
      </c>
      <c r="I297" s="25">
        <f t="shared" si="183"/>
        <v>0</v>
      </c>
      <c r="J297" s="25">
        <f t="shared" si="183"/>
        <v>0.16200000000000001</v>
      </c>
      <c r="K297" s="25">
        <f t="shared" si="183"/>
        <v>0.126</v>
      </c>
      <c r="L297" s="25">
        <f t="shared" si="183"/>
        <v>21.797999999999998</v>
      </c>
      <c r="M297" s="25">
        <f t="shared" si="183"/>
        <v>44.37</v>
      </c>
      <c r="N297" s="25">
        <f t="shared" si="183"/>
        <v>33.299999999999997</v>
      </c>
      <c r="O297" s="25">
        <f t="shared" si="183"/>
        <v>103.914</v>
      </c>
      <c r="P297" s="25">
        <f t="shared" si="183"/>
        <v>1.2060000000000002</v>
      </c>
      <c r="AC297" s="25">
        <v>3.2</v>
      </c>
      <c r="AD297" s="25">
        <v>5.2</v>
      </c>
      <c r="AE297" s="25">
        <v>19.8</v>
      </c>
      <c r="AF297" s="25">
        <v>139.4</v>
      </c>
      <c r="AG297" s="25">
        <v>23.8</v>
      </c>
      <c r="AH297" s="25">
        <v>0.12</v>
      </c>
      <c r="AI297" s="25">
        <v>0.11</v>
      </c>
      <c r="AJ297" s="25">
        <v>10.199999999999999</v>
      </c>
      <c r="AK297" s="25">
        <v>39</v>
      </c>
      <c r="AL297" s="25">
        <v>28</v>
      </c>
      <c r="AM297" s="25">
        <v>84</v>
      </c>
      <c r="AN297" s="25">
        <v>1.03</v>
      </c>
      <c r="BD297" s="25">
        <v>2.04</v>
      </c>
      <c r="BE297" s="25">
        <v>3.2</v>
      </c>
      <c r="BF297" s="25">
        <v>13.63</v>
      </c>
      <c r="BG297" s="25">
        <v>91</v>
      </c>
      <c r="BH297" s="25"/>
      <c r="BI297" s="25">
        <v>0.09</v>
      </c>
      <c r="BJ297" s="25">
        <v>7.0000000000000007E-2</v>
      </c>
      <c r="BK297" s="25">
        <v>12.11</v>
      </c>
      <c r="BL297" s="25">
        <v>24.65</v>
      </c>
      <c r="BM297" s="25">
        <v>18.5</v>
      </c>
      <c r="BN297" s="25">
        <v>57.73</v>
      </c>
      <c r="BO297" s="25">
        <v>0.67</v>
      </c>
    </row>
    <row r="298" spans="1:67 15924:16023" x14ac:dyDescent="0.25">
      <c r="A298" s="138"/>
      <c r="B298" s="19" t="s">
        <v>31</v>
      </c>
      <c r="C298" s="24" t="s">
        <v>32</v>
      </c>
      <c r="D298" s="19">
        <v>25</v>
      </c>
      <c r="E298" s="25">
        <f t="shared" ref="E298:P298" si="184">BD298*25/20</f>
        <v>1.7</v>
      </c>
      <c r="F298" s="25">
        <f t="shared" si="184"/>
        <v>0.3</v>
      </c>
      <c r="G298" s="25">
        <f t="shared" si="184"/>
        <v>8.4</v>
      </c>
      <c r="H298" s="25">
        <f t="shared" si="184"/>
        <v>42.699999999999996</v>
      </c>
      <c r="I298" s="25">
        <f t="shared" si="184"/>
        <v>0</v>
      </c>
      <c r="J298" s="25">
        <f t="shared" si="184"/>
        <v>3.7499999999999999E-2</v>
      </c>
      <c r="K298" s="25">
        <f t="shared" si="184"/>
        <v>2.5000000000000001E-2</v>
      </c>
      <c r="L298" s="25">
        <f t="shared" si="184"/>
        <v>0</v>
      </c>
      <c r="M298" s="25">
        <f t="shared" si="184"/>
        <v>11.262499999999999</v>
      </c>
      <c r="N298" s="25">
        <f t="shared" si="184"/>
        <v>11.762499999999999</v>
      </c>
      <c r="O298" s="25">
        <f t="shared" si="184"/>
        <v>37.674999999999997</v>
      </c>
      <c r="P298" s="25">
        <f t="shared" si="184"/>
        <v>0.9375</v>
      </c>
      <c r="Q298" s="25">
        <v>1.7</v>
      </c>
      <c r="R298" s="25">
        <v>0.3</v>
      </c>
      <c r="S298" s="25">
        <v>8.4</v>
      </c>
      <c r="T298" s="25">
        <v>42.7</v>
      </c>
      <c r="U298" s="25"/>
      <c r="V298" s="25">
        <v>0.04</v>
      </c>
      <c r="W298" s="25">
        <v>0.02</v>
      </c>
      <c r="X298" s="25"/>
      <c r="Y298" s="25">
        <v>11.26</v>
      </c>
      <c r="Z298" s="25">
        <v>11.76</v>
      </c>
      <c r="AA298" s="25">
        <v>37.68</v>
      </c>
      <c r="AB298" s="25">
        <v>0.94</v>
      </c>
      <c r="BD298" s="25">
        <v>1.36</v>
      </c>
      <c r="BE298" s="25">
        <v>0.24</v>
      </c>
      <c r="BF298" s="25">
        <v>6.72</v>
      </c>
      <c r="BG298" s="25">
        <v>34.159999999999997</v>
      </c>
      <c r="BH298" s="25"/>
      <c r="BI298" s="25">
        <v>0.03</v>
      </c>
      <c r="BJ298" s="25">
        <v>0.02</v>
      </c>
      <c r="BK298" s="25"/>
      <c r="BL298" s="25">
        <v>9.01</v>
      </c>
      <c r="BM298" s="25">
        <v>9.41</v>
      </c>
      <c r="BN298" s="25">
        <v>30.14</v>
      </c>
      <c r="BO298" s="25">
        <v>0.75</v>
      </c>
    </row>
    <row r="299" spans="1:67 15924:16023" x14ac:dyDescent="0.25">
      <c r="A299" s="138"/>
      <c r="B299" s="19" t="s">
        <v>31</v>
      </c>
      <c r="C299" s="13" t="s">
        <v>33</v>
      </c>
      <c r="D299" s="19">
        <v>55</v>
      </c>
      <c r="E299" s="25">
        <f t="shared" ref="E299:P299" si="185">BD299*55/40</f>
        <v>4.07</v>
      </c>
      <c r="F299" s="25">
        <f t="shared" si="185"/>
        <v>0.495</v>
      </c>
      <c r="G299" s="25">
        <f t="shared" si="185"/>
        <v>29.012499999999999</v>
      </c>
      <c r="H299" s="25">
        <f t="shared" si="185"/>
        <v>128.94749999999999</v>
      </c>
      <c r="I299" s="25">
        <f t="shared" si="185"/>
        <v>0</v>
      </c>
      <c r="J299" s="25">
        <f t="shared" si="185"/>
        <v>0</v>
      </c>
      <c r="K299" s="25">
        <f t="shared" si="185"/>
        <v>2.7500000000000004E-2</v>
      </c>
      <c r="L299" s="25">
        <f t="shared" si="185"/>
        <v>0</v>
      </c>
      <c r="M299" s="25">
        <f t="shared" si="185"/>
        <v>11</v>
      </c>
      <c r="N299" s="25">
        <f t="shared" si="185"/>
        <v>7.7</v>
      </c>
      <c r="O299" s="25">
        <f t="shared" si="185"/>
        <v>35.75</v>
      </c>
      <c r="P299" s="25">
        <f t="shared" si="185"/>
        <v>0.60499999999999998</v>
      </c>
      <c r="Q299" s="25">
        <v>3.03</v>
      </c>
      <c r="R299" s="25">
        <v>0.36</v>
      </c>
      <c r="S299" s="25">
        <v>19.64</v>
      </c>
      <c r="T299" s="25">
        <v>93.77</v>
      </c>
      <c r="U299" s="25"/>
      <c r="V299" s="25"/>
      <c r="W299" s="25">
        <v>1.2999999999999999E-2</v>
      </c>
      <c r="X299" s="25"/>
      <c r="Y299" s="25">
        <v>8</v>
      </c>
      <c r="Z299" s="25">
        <v>5.6</v>
      </c>
      <c r="AA299" s="25">
        <v>26</v>
      </c>
      <c r="AB299" s="25">
        <v>0.44</v>
      </c>
      <c r="AC299" s="25">
        <v>3</v>
      </c>
      <c r="AD299" s="25">
        <f t="shared" ref="AD299:AN299" si="186">AP299*40/40</f>
        <v>0</v>
      </c>
      <c r="AE299" s="25">
        <f t="shared" si="186"/>
        <v>0</v>
      </c>
      <c r="AF299" s="25">
        <f t="shared" si="186"/>
        <v>0</v>
      </c>
      <c r="AG299" s="25">
        <f t="shared" si="186"/>
        <v>0</v>
      </c>
      <c r="AH299" s="25">
        <f t="shared" si="186"/>
        <v>0</v>
      </c>
      <c r="AI299" s="25">
        <f t="shared" si="186"/>
        <v>0</v>
      </c>
      <c r="AJ299" s="25">
        <f t="shared" si="186"/>
        <v>0</v>
      </c>
      <c r="AK299" s="25">
        <f t="shared" si="186"/>
        <v>0</v>
      </c>
      <c r="AL299" s="25">
        <f t="shared" si="186"/>
        <v>0</v>
      </c>
      <c r="AM299" s="25">
        <f t="shared" si="186"/>
        <v>0</v>
      </c>
      <c r="AN299" s="25">
        <f t="shared" si="186"/>
        <v>0</v>
      </c>
      <c r="BD299" s="25">
        <v>2.96</v>
      </c>
      <c r="BE299" s="25">
        <v>0.36</v>
      </c>
      <c r="BF299" s="25">
        <v>21.1</v>
      </c>
      <c r="BG299" s="25">
        <v>93.78</v>
      </c>
      <c r="BH299" s="25"/>
      <c r="BI299" s="25"/>
      <c r="BJ299" s="25">
        <v>0.02</v>
      </c>
      <c r="BK299" s="25"/>
      <c r="BL299" s="25">
        <v>8</v>
      </c>
      <c r="BM299" s="25">
        <v>5.6</v>
      </c>
      <c r="BN299" s="25">
        <v>26</v>
      </c>
      <c r="BO299" s="25">
        <v>0.44</v>
      </c>
      <c r="WOD299" s="2"/>
      <c r="WOE299" s="2"/>
      <c r="WOF299" s="2"/>
      <c r="WOG299" s="2"/>
      <c r="WOH299" s="2"/>
      <c r="WOI299" s="2"/>
      <c r="WOJ299" s="2"/>
      <c r="WOK299" s="2"/>
      <c r="WOL299" s="2"/>
      <c r="WOM299" s="2"/>
      <c r="WON299" s="2"/>
      <c r="WOO299" s="2"/>
      <c r="WOP299" s="2"/>
      <c r="WOQ299" s="2"/>
      <c r="WOR299" s="2"/>
      <c r="WOS299" s="2"/>
      <c r="WOT299" s="2"/>
      <c r="WOU299" s="2"/>
      <c r="WOV299" s="2"/>
      <c r="WOW299" s="2"/>
      <c r="WOX299" s="2"/>
      <c r="WOY299" s="2"/>
      <c r="WOZ299" s="2"/>
      <c r="WPA299" s="2"/>
      <c r="WPB299" s="2"/>
      <c r="WPC299" s="2"/>
      <c r="WPD299" s="2"/>
      <c r="WPE299" s="2"/>
      <c r="WPF299" s="2"/>
      <c r="WPG299" s="2"/>
      <c r="WPH299" s="2"/>
      <c r="WPI299" s="2"/>
      <c r="WPJ299" s="2"/>
      <c r="WPK299" s="2"/>
      <c r="WPL299" s="2"/>
      <c r="WPM299" s="2"/>
      <c r="WPN299" s="2"/>
      <c r="WPO299" s="2"/>
      <c r="WPP299" s="2"/>
      <c r="WPQ299" s="2"/>
      <c r="WPR299" s="2"/>
      <c r="WPS299" s="2"/>
      <c r="WPT299" s="2"/>
      <c r="WPU299" s="2"/>
      <c r="WPV299" s="2"/>
      <c r="WPW299" s="2"/>
      <c r="WPX299" s="2"/>
      <c r="WPY299" s="2"/>
      <c r="WPZ299" s="2"/>
      <c r="WQA299" s="2"/>
      <c r="WQB299" s="2"/>
      <c r="WQC299" s="2"/>
      <c r="WQD299" s="2"/>
      <c r="WQE299" s="2"/>
      <c r="WQF299" s="2"/>
      <c r="WQG299" s="2"/>
      <c r="WQH299" s="2"/>
      <c r="WQI299" s="2"/>
      <c r="WQJ299" s="2"/>
      <c r="WQK299" s="2"/>
      <c r="WQL299" s="2"/>
      <c r="WQM299" s="2"/>
      <c r="WQN299" s="2"/>
      <c r="WQO299" s="2"/>
      <c r="WQP299" s="2"/>
      <c r="WQQ299" s="2"/>
      <c r="WQR299" s="2"/>
      <c r="WQS299" s="2"/>
      <c r="WQT299" s="2"/>
      <c r="WQU299" s="2"/>
      <c r="WQV299" s="2"/>
      <c r="WQW299" s="2"/>
      <c r="WQX299" s="2"/>
      <c r="WQY299" s="2"/>
      <c r="WQZ299" s="2"/>
      <c r="WRA299" s="2"/>
      <c r="WRB299" s="2"/>
      <c r="WRC299" s="2"/>
      <c r="WRD299" s="2"/>
      <c r="WRE299" s="2"/>
      <c r="WRF299" s="2"/>
    </row>
    <row r="300" spans="1:67 15924:16023" x14ac:dyDescent="0.25">
      <c r="A300" s="138"/>
      <c r="B300" s="19" t="s">
        <v>176</v>
      </c>
      <c r="C300" s="24" t="s">
        <v>177</v>
      </c>
      <c r="D300" s="19">
        <v>150</v>
      </c>
      <c r="E300" s="25">
        <f t="shared" ref="E300:P300" si="187">BD300*150/100</f>
        <v>1.35</v>
      </c>
      <c r="F300" s="25">
        <f t="shared" si="187"/>
        <v>0.3</v>
      </c>
      <c r="G300" s="25">
        <f t="shared" si="187"/>
        <v>12.15</v>
      </c>
      <c r="H300" s="25">
        <f t="shared" si="187"/>
        <v>64.5</v>
      </c>
      <c r="I300" s="25">
        <f t="shared" si="187"/>
        <v>0</v>
      </c>
      <c r="J300" s="25">
        <f t="shared" si="187"/>
        <v>0.06</v>
      </c>
      <c r="K300" s="25">
        <f t="shared" si="187"/>
        <v>4.4999999999999998E-2</v>
      </c>
      <c r="L300" s="25">
        <f t="shared" si="187"/>
        <v>90</v>
      </c>
      <c r="M300" s="25">
        <f t="shared" si="187"/>
        <v>51</v>
      </c>
      <c r="N300" s="25">
        <f t="shared" si="187"/>
        <v>30</v>
      </c>
      <c r="O300" s="25">
        <f t="shared" si="187"/>
        <v>34.5</v>
      </c>
      <c r="P300" s="25">
        <f t="shared" si="187"/>
        <v>0.45</v>
      </c>
      <c r="BD300" s="25">
        <v>0.9</v>
      </c>
      <c r="BE300" s="25">
        <v>0.2</v>
      </c>
      <c r="BF300" s="25">
        <v>8.1</v>
      </c>
      <c r="BG300" s="25">
        <v>43</v>
      </c>
      <c r="BH300" s="49"/>
      <c r="BI300" s="19">
        <v>0.04</v>
      </c>
      <c r="BJ300" s="19">
        <v>0.03</v>
      </c>
      <c r="BK300" s="25">
        <v>60</v>
      </c>
      <c r="BL300" s="25">
        <v>34</v>
      </c>
      <c r="BM300" s="25">
        <v>20</v>
      </c>
      <c r="BN300" s="25">
        <v>23</v>
      </c>
      <c r="BO300" s="25">
        <v>0.3</v>
      </c>
    </row>
    <row r="301" spans="1:67 15924:16023" x14ac:dyDescent="0.25">
      <c r="A301" s="138"/>
      <c r="B301" s="19" t="s">
        <v>31</v>
      </c>
      <c r="C301" s="13" t="s">
        <v>60</v>
      </c>
      <c r="D301" s="19">
        <v>180</v>
      </c>
      <c r="E301" s="25">
        <f t="shared" ref="E301:P301" si="188">BD301*180/200</f>
        <v>0.45</v>
      </c>
      <c r="F301" s="25">
        <f t="shared" si="188"/>
        <v>0</v>
      </c>
      <c r="G301" s="25">
        <f t="shared" si="188"/>
        <v>9.09</v>
      </c>
      <c r="H301" s="25">
        <f t="shared" si="188"/>
        <v>37.799999999999997</v>
      </c>
      <c r="I301" s="25">
        <f t="shared" si="188"/>
        <v>0</v>
      </c>
      <c r="J301" s="25">
        <f t="shared" si="188"/>
        <v>9.0000000000000011E-3</v>
      </c>
      <c r="K301" s="25">
        <f t="shared" si="188"/>
        <v>9.0000000000000011E-3</v>
      </c>
      <c r="L301" s="25">
        <f t="shared" si="188"/>
        <v>1.8</v>
      </c>
      <c r="M301" s="25">
        <f t="shared" si="188"/>
        <v>6.3</v>
      </c>
      <c r="N301" s="25">
        <f t="shared" si="188"/>
        <v>3.6</v>
      </c>
      <c r="O301" s="25">
        <f t="shared" si="188"/>
        <v>6.3</v>
      </c>
      <c r="P301" s="25">
        <f t="shared" si="188"/>
        <v>1.2599999999999998</v>
      </c>
      <c r="Q301" s="50">
        <v>1</v>
      </c>
      <c r="R301" s="50"/>
      <c r="S301" s="50">
        <v>20.2</v>
      </c>
      <c r="T301" s="50">
        <v>84.8</v>
      </c>
      <c r="U301" s="50"/>
      <c r="V301" s="13">
        <v>0.02</v>
      </c>
      <c r="W301" s="13">
        <v>0.02</v>
      </c>
      <c r="X301" s="50">
        <v>4</v>
      </c>
      <c r="Y301" s="50">
        <v>14</v>
      </c>
      <c r="Z301" s="50">
        <v>14</v>
      </c>
      <c r="AA301" s="50">
        <v>14</v>
      </c>
      <c r="AB301" s="50">
        <v>2.8</v>
      </c>
      <c r="BD301" s="25">
        <v>0.5</v>
      </c>
      <c r="BE301" s="25">
        <f>BQ301*200/200</f>
        <v>0</v>
      </c>
      <c r="BF301" s="25">
        <v>10.1</v>
      </c>
      <c r="BG301" s="25">
        <v>42</v>
      </c>
      <c r="BH301" s="25">
        <f>BT301*200/200</f>
        <v>0</v>
      </c>
      <c r="BI301" s="25">
        <v>0.01</v>
      </c>
      <c r="BJ301" s="25">
        <v>0.01</v>
      </c>
      <c r="BK301" s="25">
        <v>2</v>
      </c>
      <c r="BL301" s="25">
        <v>7</v>
      </c>
      <c r="BM301" s="25">
        <v>4</v>
      </c>
      <c r="BN301" s="25">
        <v>7</v>
      </c>
      <c r="BO301" s="25">
        <v>1.4</v>
      </c>
      <c r="WOD301" s="2"/>
      <c r="WOE301" s="2"/>
      <c r="WOF301" s="2"/>
      <c r="WOG301" s="2"/>
      <c r="WOH301" s="2"/>
      <c r="WOI301" s="2"/>
      <c r="WOJ301" s="2"/>
      <c r="WOK301" s="2"/>
      <c r="WOL301" s="2"/>
      <c r="WOM301" s="2"/>
      <c r="WON301" s="2"/>
      <c r="WOO301" s="2"/>
      <c r="WOP301" s="2"/>
      <c r="WOQ301" s="2"/>
      <c r="WOR301" s="2"/>
      <c r="WOS301" s="2"/>
      <c r="WOT301" s="2"/>
      <c r="WOU301" s="2"/>
      <c r="WOV301" s="2"/>
      <c r="WOW301" s="2"/>
      <c r="WOX301" s="2"/>
      <c r="WOY301" s="2"/>
      <c r="WOZ301" s="2"/>
      <c r="WPA301" s="2"/>
      <c r="WPB301" s="2"/>
      <c r="WPC301" s="2"/>
      <c r="WPD301" s="2"/>
      <c r="WPE301" s="2"/>
      <c r="WPF301" s="2"/>
      <c r="WPG301" s="2"/>
      <c r="WPH301" s="2"/>
      <c r="WPI301" s="2"/>
      <c r="WPJ301" s="2"/>
      <c r="WPK301" s="2"/>
      <c r="WPL301" s="2"/>
      <c r="WPM301" s="2"/>
      <c r="WPN301" s="2"/>
      <c r="WPO301" s="2"/>
      <c r="WPP301" s="2"/>
      <c r="WPQ301" s="2"/>
      <c r="WPR301" s="2"/>
      <c r="WPS301" s="2"/>
      <c r="WPT301" s="2"/>
      <c r="WPU301" s="2"/>
      <c r="WPV301" s="2"/>
      <c r="WPW301" s="2"/>
      <c r="WPX301" s="2"/>
      <c r="WPY301" s="2"/>
      <c r="WPZ301" s="2"/>
      <c r="WQA301" s="2"/>
      <c r="WQB301" s="2"/>
      <c r="WQC301" s="2"/>
      <c r="WQD301" s="2"/>
      <c r="WQE301" s="2"/>
      <c r="WQF301" s="2"/>
      <c r="WQG301" s="2"/>
      <c r="WQH301" s="2"/>
      <c r="WQI301" s="2"/>
      <c r="WQJ301" s="2"/>
      <c r="WQK301" s="2"/>
      <c r="WQL301" s="2"/>
      <c r="WQM301" s="2"/>
      <c r="WQN301" s="2"/>
      <c r="WQO301" s="2"/>
      <c r="WQP301" s="2"/>
      <c r="WQQ301" s="2"/>
      <c r="WQR301" s="2"/>
      <c r="WQS301" s="2"/>
      <c r="WQT301" s="2"/>
      <c r="WQU301" s="2"/>
      <c r="WQV301" s="2"/>
      <c r="WQW301" s="2"/>
      <c r="WQX301" s="2"/>
      <c r="WQY301" s="2"/>
      <c r="WQZ301" s="2"/>
      <c r="WRA301" s="2"/>
      <c r="WRB301" s="2"/>
      <c r="WRC301" s="2"/>
      <c r="WRD301" s="2"/>
      <c r="WRE301" s="2"/>
      <c r="WRF301" s="2"/>
    </row>
    <row r="302" spans="1:67 15924:16023" s="2" customFormat="1" ht="18.75" customHeight="1" x14ac:dyDescent="0.25">
      <c r="A302" s="138"/>
      <c r="B302" s="12"/>
      <c r="C302" s="51"/>
      <c r="D302" s="19"/>
      <c r="E302" s="25"/>
      <c r="F302" s="25"/>
      <c r="G302" s="25"/>
      <c r="H302" s="25"/>
      <c r="I302" s="25"/>
      <c r="J302" s="19"/>
      <c r="K302" s="19"/>
      <c r="L302" s="25"/>
      <c r="M302" s="25"/>
      <c r="N302" s="25"/>
      <c r="O302" s="25"/>
      <c r="P302" s="25"/>
      <c r="WNL302" s="3"/>
      <c r="WNM302" s="3"/>
      <c r="WNN302" s="3"/>
      <c r="WNO302" s="3"/>
      <c r="WNP302" s="3"/>
      <c r="WNQ302" s="3"/>
      <c r="WNR302" s="3"/>
      <c r="WNS302" s="3"/>
      <c r="WNT302" s="3"/>
      <c r="WNU302" s="3"/>
      <c r="WNV302" s="3"/>
      <c r="WNW302" s="3"/>
      <c r="WNX302" s="3"/>
      <c r="WNY302" s="3"/>
      <c r="WNZ302" s="3"/>
      <c r="WOA302" s="3"/>
      <c r="WOB302" s="3"/>
      <c r="WOC302" s="3"/>
      <c r="WOD302" s="3"/>
      <c r="WOE302" s="3"/>
      <c r="WOF302" s="3"/>
      <c r="WOG302" s="3"/>
      <c r="WOH302" s="3"/>
      <c r="WOI302" s="3"/>
      <c r="WOJ302" s="3"/>
      <c r="WOK302" s="3"/>
      <c r="WOL302" s="3"/>
      <c r="WOM302" s="3"/>
      <c r="WON302" s="3"/>
      <c r="WOO302" s="3"/>
      <c r="WOP302" s="3"/>
      <c r="WOQ302" s="3"/>
      <c r="WOR302" s="3"/>
      <c r="WOS302" s="3"/>
      <c r="WOT302" s="3"/>
      <c r="WOU302" s="3"/>
      <c r="WOV302" s="3"/>
      <c r="WOW302" s="3"/>
      <c r="WOX302" s="3"/>
      <c r="WOY302" s="3"/>
      <c r="WOZ302" s="3"/>
      <c r="WPA302" s="3"/>
      <c r="WPB302" s="3"/>
      <c r="WPC302" s="3"/>
      <c r="WPD302" s="3"/>
      <c r="WPE302" s="3"/>
      <c r="WPF302" s="3"/>
      <c r="WPG302" s="3"/>
      <c r="WPH302" s="3"/>
      <c r="WPI302" s="3"/>
      <c r="WPJ302" s="3"/>
      <c r="WPK302" s="3"/>
      <c r="WPL302" s="3"/>
      <c r="WPM302" s="3"/>
      <c r="WPN302" s="3"/>
      <c r="WPO302" s="3"/>
      <c r="WPP302" s="3"/>
      <c r="WPQ302" s="3"/>
      <c r="WPR302" s="3"/>
      <c r="WPS302" s="3"/>
      <c r="WPT302" s="3"/>
      <c r="WPU302" s="3"/>
      <c r="WPV302" s="3"/>
      <c r="WPW302" s="3"/>
      <c r="WPX302" s="3"/>
      <c r="WPY302" s="3"/>
      <c r="WPZ302" s="3"/>
      <c r="WQA302" s="3"/>
      <c r="WQB302" s="3"/>
      <c r="WQC302" s="3"/>
      <c r="WQD302" s="3"/>
      <c r="WQE302" s="3"/>
      <c r="WQF302" s="3"/>
      <c r="WQG302" s="3"/>
      <c r="WQH302" s="3"/>
      <c r="WQI302" s="3"/>
      <c r="WQJ302" s="3"/>
      <c r="WQK302" s="3"/>
      <c r="WQL302" s="3"/>
      <c r="WQM302" s="3"/>
      <c r="WQN302" s="3"/>
      <c r="WQO302" s="3"/>
      <c r="WQP302" s="3"/>
      <c r="WQQ302" s="3"/>
      <c r="WQR302" s="3"/>
      <c r="WQS302" s="3"/>
      <c r="WQT302" s="3"/>
      <c r="WQU302" s="3"/>
      <c r="WQV302" s="3"/>
      <c r="WQW302" s="3"/>
      <c r="WQX302" s="3"/>
      <c r="WQY302" s="3"/>
      <c r="WQZ302" s="3"/>
      <c r="WRA302" s="3"/>
      <c r="WRB302" s="3"/>
      <c r="WRC302" s="3"/>
      <c r="WRD302" s="3"/>
      <c r="WRE302" s="3"/>
      <c r="WRF302" s="3"/>
      <c r="WRG302" s="4"/>
    </row>
    <row r="303" spans="1:67 15924:16023" x14ac:dyDescent="0.25">
      <c r="A303" s="140" t="s">
        <v>36</v>
      </c>
      <c r="B303" s="140"/>
      <c r="C303" s="140"/>
      <c r="D303" s="29">
        <f>SUM(D295:D302)</f>
        <v>790</v>
      </c>
      <c r="E303" s="30"/>
      <c r="F303" s="30"/>
      <c r="G303" s="30"/>
      <c r="H303" s="30"/>
      <c r="I303" s="30"/>
      <c r="J303" s="29"/>
      <c r="K303" s="29"/>
      <c r="L303" s="30"/>
      <c r="M303" s="30"/>
      <c r="N303" s="30"/>
      <c r="O303" s="30"/>
      <c r="P303" s="30"/>
    </row>
    <row r="304" spans="1:67 15924:16023" ht="14.85" customHeight="1" x14ac:dyDescent="0.25">
      <c r="A304" s="141" t="s">
        <v>37</v>
      </c>
      <c r="B304" s="141"/>
      <c r="C304" s="141">
        <f>SUM(C298:C303)</f>
        <v>0</v>
      </c>
      <c r="D304" s="141">
        <f>SUM(D298:D303)</f>
        <v>1200</v>
      </c>
      <c r="E304" s="30">
        <f t="shared" ref="E304:P304" si="189">SUM(E295:E303)</f>
        <v>22.782</v>
      </c>
      <c r="F304" s="30">
        <f t="shared" si="189"/>
        <v>14.984999999999999</v>
      </c>
      <c r="G304" s="30">
        <f t="shared" si="189"/>
        <v>94.736500000000007</v>
      </c>
      <c r="H304" s="30">
        <f t="shared" si="189"/>
        <v>602.24749999999995</v>
      </c>
      <c r="I304" s="30">
        <f t="shared" si="189"/>
        <v>6.1199999999999992</v>
      </c>
      <c r="J304" s="30">
        <f t="shared" si="189"/>
        <v>0.35849999999999999</v>
      </c>
      <c r="K304" s="30">
        <f t="shared" si="189"/>
        <v>0.35250000000000004</v>
      </c>
      <c r="L304" s="30">
        <f t="shared" si="189"/>
        <v>125.83799999999999</v>
      </c>
      <c r="M304" s="30">
        <f t="shared" si="189"/>
        <v>191.58250000000004</v>
      </c>
      <c r="N304" s="30">
        <f t="shared" si="189"/>
        <v>131.13249999999999</v>
      </c>
      <c r="O304" s="30">
        <f t="shared" si="189"/>
        <v>404.47900000000004</v>
      </c>
      <c r="P304" s="30">
        <f t="shared" si="189"/>
        <v>5.7885</v>
      </c>
    </row>
    <row r="305" spans="1:67 15924:16023" ht="15.75" x14ac:dyDescent="0.25">
      <c r="A305" s="153" t="s">
        <v>38</v>
      </c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</row>
    <row r="306" spans="1:67 15924:16023" x14ac:dyDescent="0.25">
      <c r="A306" s="153"/>
      <c r="B306" s="19" t="s">
        <v>61</v>
      </c>
      <c r="C306" s="24" t="s">
        <v>178</v>
      </c>
      <c r="D306" s="14">
        <v>100</v>
      </c>
      <c r="E306" s="15">
        <f t="shared" ref="E306:P306" si="190">BD306*100/100</f>
        <v>1.0900000000000001</v>
      </c>
      <c r="F306" s="15">
        <f t="shared" si="190"/>
        <v>6.04</v>
      </c>
      <c r="G306" s="15">
        <f t="shared" si="190"/>
        <v>3.77</v>
      </c>
      <c r="H306" s="15">
        <f t="shared" si="190"/>
        <v>73</v>
      </c>
      <c r="I306" s="15">
        <f t="shared" si="190"/>
        <v>0</v>
      </c>
      <c r="J306" s="15">
        <f t="shared" si="190"/>
        <v>0.03</v>
      </c>
      <c r="K306" s="15">
        <f t="shared" si="190"/>
        <v>0.04</v>
      </c>
      <c r="L306" s="15">
        <f t="shared" si="190"/>
        <v>13.21</v>
      </c>
      <c r="M306" s="15">
        <f t="shared" si="190"/>
        <v>25.42</v>
      </c>
      <c r="N306" s="15">
        <f t="shared" si="190"/>
        <v>18.829999999999998</v>
      </c>
      <c r="O306" s="15">
        <f t="shared" si="190"/>
        <v>35.619999999999997</v>
      </c>
      <c r="P306" s="15">
        <f t="shared" si="190"/>
        <v>0.66</v>
      </c>
      <c r="Q306" s="47">
        <v>0.6</v>
      </c>
      <c r="R306" s="47">
        <v>2.36</v>
      </c>
      <c r="S306" s="47">
        <v>3.85</v>
      </c>
      <c r="T306" s="47">
        <v>38.75</v>
      </c>
      <c r="U306" s="47">
        <v>0.01</v>
      </c>
      <c r="V306" s="48">
        <v>0.01</v>
      </c>
      <c r="W306" s="48">
        <v>0.03</v>
      </c>
      <c r="X306" s="47">
        <v>3.75</v>
      </c>
      <c r="Y306" s="47">
        <v>20</v>
      </c>
      <c r="Z306" s="47">
        <v>7.5</v>
      </c>
      <c r="AA306" s="47">
        <v>18.75</v>
      </c>
      <c r="AB306" s="47">
        <v>0.35</v>
      </c>
      <c r="BD306" s="15">
        <v>1.0900000000000001</v>
      </c>
      <c r="BE306" s="15">
        <v>6.04</v>
      </c>
      <c r="BF306" s="15">
        <v>3.77</v>
      </c>
      <c r="BG306" s="15">
        <v>73</v>
      </c>
      <c r="BH306" s="15"/>
      <c r="BI306" s="15">
        <v>0.03</v>
      </c>
      <c r="BJ306" s="15">
        <v>0.04</v>
      </c>
      <c r="BK306" s="15">
        <v>13.21</v>
      </c>
      <c r="BL306" s="15">
        <v>25.42</v>
      </c>
      <c r="BM306" s="15">
        <v>18.829999999999998</v>
      </c>
      <c r="BN306" s="15">
        <v>35.619999999999997</v>
      </c>
      <c r="BO306" s="15">
        <v>0.66</v>
      </c>
    </row>
    <row r="307" spans="1:67 15924:16023" s="36" customFormat="1" x14ac:dyDescent="0.25">
      <c r="A307" s="153"/>
      <c r="B307" s="19" t="s">
        <v>63</v>
      </c>
      <c r="C307" s="53" t="s">
        <v>64</v>
      </c>
      <c r="D307" s="14">
        <v>250</v>
      </c>
      <c r="E307" s="15">
        <f t="shared" ref="E307:P307" si="191">BD307*250/100</f>
        <v>5.5</v>
      </c>
      <c r="F307" s="15">
        <f t="shared" si="191"/>
        <v>5.2750000000000004</v>
      </c>
      <c r="G307" s="15">
        <f t="shared" si="191"/>
        <v>16.524999999999999</v>
      </c>
      <c r="H307" s="15">
        <f t="shared" si="191"/>
        <v>147.5</v>
      </c>
      <c r="I307" s="15">
        <f t="shared" si="191"/>
        <v>0</v>
      </c>
      <c r="J307" s="15">
        <f t="shared" si="191"/>
        <v>0.22500000000000001</v>
      </c>
      <c r="K307" s="15">
        <f t="shared" si="191"/>
        <v>7.4999999999999997E-2</v>
      </c>
      <c r="L307" s="15">
        <f t="shared" si="191"/>
        <v>5.8250000000000002</v>
      </c>
      <c r="M307" s="15">
        <f t="shared" si="191"/>
        <v>42.674999999999997</v>
      </c>
      <c r="N307" s="15">
        <f t="shared" si="191"/>
        <v>35.575000000000003</v>
      </c>
      <c r="O307" s="15">
        <f t="shared" si="191"/>
        <v>88.1</v>
      </c>
      <c r="P307" s="15">
        <f t="shared" si="191"/>
        <v>2.0499999999999998</v>
      </c>
      <c r="Q307" s="54">
        <v>5.49</v>
      </c>
      <c r="R307" s="54">
        <v>5.27</v>
      </c>
      <c r="S307" s="54">
        <v>16.54</v>
      </c>
      <c r="T307" s="54">
        <v>148.25</v>
      </c>
      <c r="U307" s="54"/>
      <c r="V307" s="55">
        <v>0.22800000000000001</v>
      </c>
      <c r="W307" s="55">
        <v>7.2999999999999995E-2</v>
      </c>
      <c r="X307" s="54">
        <v>5.83</v>
      </c>
      <c r="Y307" s="54">
        <v>42.68</v>
      </c>
      <c r="Z307" s="54">
        <v>88.1</v>
      </c>
      <c r="AA307" s="54">
        <v>35.58</v>
      </c>
      <c r="AB307" s="54">
        <v>2.0499999999999998</v>
      </c>
      <c r="BD307" s="15">
        <v>2.2000000000000002</v>
      </c>
      <c r="BE307" s="15">
        <v>2.11</v>
      </c>
      <c r="BF307" s="15">
        <v>6.61</v>
      </c>
      <c r="BG307" s="15">
        <v>59</v>
      </c>
      <c r="BH307" s="15">
        <f>BT307*200/250</f>
        <v>0</v>
      </c>
      <c r="BI307" s="15">
        <v>0.09</v>
      </c>
      <c r="BJ307" s="15">
        <v>0.03</v>
      </c>
      <c r="BK307" s="15">
        <v>2.33</v>
      </c>
      <c r="BL307" s="15">
        <v>17.07</v>
      </c>
      <c r="BM307" s="15">
        <v>14.23</v>
      </c>
      <c r="BN307" s="15">
        <v>35.24</v>
      </c>
      <c r="BO307" s="15">
        <v>0.82</v>
      </c>
      <c r="WRG307" s="4"/>
    </row>
    <row r="308" spans="1:67 15924:16023" x14ac:dyDescent="0.25">
      <c r="A308" s="153"/>
      <c r="B308" s="19" t="s">
        <v>127</v>
      </c>
      <c r="C308" s="13" t="s">
        <v>128</v>
      </c>
      <c r="D308" s="19">
        <v>250</v>
      </c>
      <c r="E308" s="25">
        <f t="shared" ref="E308:P308" si="192">BD308*250/200</f>
        <v>10</v>
      </c>
      <c r="F308" s="25">
        <f t="shared" si="192"/>
        <v>12.5</v>
      </c>
      <c r="G308" s="25">
        <f t="shared" si="192"/>
        <v>29.112500000000001</v>
      </c>
      <c r="H308" s="25">
        <f t="shared" si="192"/>
        <v>485</v>
      </c>
      <c r="I308" s="25">
        <f t="shared" si="192"/>
        <v>0</v>
      </c>
      <c r="J308" s="25">
        <f t="shared" si="192"/>
        <v>0.28749999999999998</v>
      </c>
      <c r="K308" s="25">
        <f t="shared" si="192"/>
        <v>0.3125</v>
      </c>
      <c r="L308" s="25">
        <f t="shared" si="192"/>
        <v>36.299999999999997</v>
      </c>
      <c r="M308" s="25">
        <f t="shared" si="192"/>
        <v>37.75</v>
      </c>
      <c r="N308" s="25">
        <f t="shared" si="192"/>
        <v>72.112499999999997</v>
      </c>
      <c r="O308" s="25">
        <f t="shared" si="192"/>
        <v>358.11250000000001</v>
      </c>
      <c r="P308" s="25">
        <f t="shared" si="192"/>
        <v>5.3</v>
      </c>
      <c r="BD308" s="25">
        <v>8</v>
      </c>
      <c r="BE308" s="25">
        <v>10</v>
      </c>
      <c r="BF308" s="25">
        <v>23.29</v>
      </c>
      <c r="BG308" s="25">
        <v>388</v>
      </c>
      <c r="BH308" s="25">
        <v>0</v>
      </c>
      <c r="BI308" s="25">
        <v>0.23</v>
      </c>
      <c r="BJ308" s="25">
        <v>0.25</v>
      </c>
      <c r="BK308" s="25">
        <v>29.04</v>
      </c>
      <c r="BL308" s="25">
        <v>30.2</v>
      </c>
      <c r="BM308" s="25">
        <v>57.69</v>
      </c>
      <c r="BN308" s="25">
        <v>286.49</v>
      </c>
      <c r="BO308" s="25">
        <v>4.24</v>
      </c>
    </row>
    <row r="309" spans="1:67 15924:16023" x14ac:dyDescent="0.25">
      <c r="A309" s="153"/>
      <c r="B309" s="19" t="s">
        <v>31</v>
      </c>
      <c r="C309" s="24" t="s">
        <v>32</v>
      </c>
      <c r="D309" s="19">
        <v>25</v>
      </c>
      <c r="E309" s="25">
        <f t="shared" ref="E309:P309" si="193">BD309*25/20</f>
        <v>1.7</v>
      </c>
      <c r="F309" s="25">
        <f t="shared" si="193"/>
        <v>0.3</v>
      </c>
      <c r="G309" s="25">
        <f t="shared" si="193"/>
        <v>8.4</v>
      </c>
      <c r="H309" s="25">
        <f t="shared" si="193"/>
        <v>42.699999999999996</v>
      </c>
      <c r="I309" s="25">
        <f t="shared" si="193"/>
        <v>0</v>
      </c>
      <c r="J309" s="25">
        <f t="shared" si="193"/>
        <v>3.7499999999999999E-2</v>
      </c>
      <c r="K309" s="25">
        <f t="shared" si="193"/>
        <v>2.5000000000000001E-2</v>
      </c>
      <c r="L309" s="25">
        <f t="shared" si="193"/>
        <v>0</v>
      </c>
      <c r="M309" s="25">
        <f t="shared" si="193"/>
        <v>11.262499999999999</v>
      </c>
      <c r="N309" s="25">
        <f t="shared" si="193"/>
        <v>11.762499999999999</v>
      </c>
      <c r="O309" s="25">
        <f t="shared" si="193"/>
        <v>37.674999999999997</v>
      </c>
      <c r="P309" s="25">
        <f t="shared" si="193"/>
        <v>0.9375</v>
      </c>
      <c r="Q309" s="25">
        <v>1.7</v>
      </c>
      <c r="R309" s="25">
        <v>0.3</v>
      </c>
      <c r="S309" s="25">
        <v>8.4</v>
      </c>
      <c r="T309" s="25">
        <v>42.7</v>
      </c>
      <c r="U309" s="25"/>
      <c r="V309" s="25">
        <v>0.04</v>
      </c>
      <c r="W309" s="25">
        <v>0.02</v>
      </c>
      <c r="X309" s="25"/>
      <c r="Y309" s="25">
        <v>11.26</v>
      </c>
      <c r="Z309" s="25">
        <v>11.76</v>
      </c>
      <c r="AA309" s="25">
        <v>37.68</v>
      </c>
      <c r="AB309" s="25">
        <v>0.94</v>
      </c>
      <c r="BD309" s="25">
        <v>1.36</v>
      </c>
      <c r="BE309" s="25">
        <v>0.24</v>
      </c>
      <c r="BF309" s="25">
        <v>6.72</v>
      </c>
      <c r="BG309" s="25">
        <v>34.159999999999997</v>
      </c>
      <c r="BH309" s="25"/>
      <c r="BI309" s="25">
        <v>0.03</v>
      </c>
      <c r="BJ309" s="25">
        <v>0.02</v>
      </c>
      <c r="BK309" s="25"/>
      <c r="BL309" s="25">
        <v>9.01</v>
      </c>
      <c r="BM309" s="25">
        <v>9.41</v>
      </c>
      <c r="BN309" s="25">
        <v>30.14</v>
      </c>
      <c r="BO309" s="25">
        <v>0.75</v>
      </c>
    </row>
    <row r="310" spans="1:67 15924:16023" x14ac:dyDescent="0.25">
      <c r="A310" s="153"/>
      <c r="B310" s="19" t="s">
        <v>31</v>
      </c>
      <c r="C310" s="13" t="s">
        <v>33</v>
      </c>
      <c r="D310" s="19">
        <v>55</v>
      </c>
      <c r="E310" s="25">
        <f t="shared" ref="E310:P310" si="194">BD310*55/40</f>
        <v>4.07</v>
      </c>
      <c r="F310" s="25">
        <f t="shared" si="194"/>
        <v>0.495</v>
      </c>
      <c r="G310" s="25">
        <f t="shared" si="194"/>
        <v>29.012499999999999</v>
      </c>
      <c r="H310" s="25">
        <f t="shared" si="194"/>
        <v>128.94749999999999</v>
      </c>
      <c r="I310" s="25">
        <f t="shared" si="194"/>
        <v>0</v>
      </c>
      <c r="J310" s="25">
        <f t="shared" si="194"/>
        <v>0</v>
      </c>
      <c r="K310" s="25">
        <f t="shared" si="194"/>
        <v>2.7500000000000004E-2</v>
      </c>
      <c r="L310" s="25">
        <f t="shared" si="194"/>
        <v>0</v>
      </c>
      <c r="M310" s="25">
        <f t="shared" si="194"/>
        <v>11</v>
      </c>
      <c r="N310" s="25">
        <f t="shared" si="194"/>
        <v>7.7</v>
      </c>
      <c r="O310" s="25">
        <f t="shared" si="194"/>
        <v>35.75</v>
      </c>
      <c r="P310" s="25">
        <f t="shared" si="194"/>
        <v>0.60499999999999998</v>
      </c>
      <c r="Q310" s="25">
        <v>3.03</v>
      </c>
      <c r="R310" s="25">
        <v>0.36</v>
      </c>
      <c r="S310" s="25">
        <v>19.64</v>
      </c>
      <c r="T310" s="25">
        <v>93.77</v>
      </c>
      <c r="U310" s="25"/>
      <c r="V310" s="25"/>
      <c r="W310" s="25">
        <v>1.2999999999999999E-2</v>
      </c>
      <c r="X310" s="25"/>
      <c r="Y310" s="25">
        <v>8</v>
      </c>
      <c r="Z310" s="25">
        <v>5.6</v>
      </c>
      <c r="AA310" s="25">
        <v>26</v>
      </c>
      <c r="AB310" s="25">
        <v>0.44</v>
      </c>
      <c r="AC310" s="25">
        <v>3</v>
      </c>
      <c r="AD310" s="25">
        <f t="shared" ref="AD310:AN310" si="195">AP310*40/40</f>
        <v>0</v>
      </c>
      <c r="AE310" s="25">
        <f t="shared" si="195"/>
        <v>0</v>
      </c>
      <c r="AF310" s="25">
        <f t="shared" si="195"/>
        <v>0</v>
      </c>
      <c r="AG310" s="25">
        <f t="shared" si="195"/>
        <v>0</v>
      </c>
      <c r="AH310" s="25">
        <f t="shared" si="195"/>
        <v>0</v>
      </c>
      <c r="AI310" s="25">
        <f t="shared" si="195"/>
        <v>0</v>
      </c>
      <c r="AJ310" s="25">
        <f t="shared" si="195"/>
        <v>0</v>
      </c>
      <c r="AK310" s="25">
        <f t="shared" si="195"/>
        <v>0</v>
      </c>
      <c r="AL310" s="25">
        <f t="shared" si="195"/>
        <v>0</v>
      </c>
      <c r="AM310" s="25">
        <f t="shared" si="195"/>
        <v>0</v>
      </c>
      <c r="AN310" s="25">
        <f t="shared" si="195"/>
        <v>0</v>
      </c>
      <c r="BD310" s="25">
        <v>2.96</v>
      </c>
      <c r="BE310" s="25">
        <v>0.36</v>
      </c>
      <c r="BF310" s="25">
        <v>21.1</v>
      </c>
      <c r="BG310" s="25">
        <v>93.78</v>
      </c>
      <c r="BH310" s="25"/>
      <c r="BI310" s="25"/>
      <c r="BJ310" s="25">
        <v>0.02</v>
      </c>
      <c r="BK310" s="25"/>
      <c r="BL310" s="25">
        <v>8</v>
      </c>
      <c r="BM310" s="25">
        <v>5.6</v>
      </c>
      <c r="BN310" s="25">
        <v>26</v>
      </c>
      <c r="BO310" s="25">
        <v>0.44</v>
      </c>
      <c r="WOD310" s="2"/>
      <c r="WOE310" s="2"/>
      <c r="WOF310" s="2"/>
      <c r="WOG310" s="2"/>
      <c r="WOH310" s="2"/>
      <c r="WOI310" s="2"/>
      <c r="WOJ310" s="2"/>
      <c r="WOK310" s="2"/>
      <c r="WOL310" s="2"/>
      <c r="WOM310" s="2"/>
      <c r="WON310" s="2"/>
      <c r="WOO310" s="2"/>
      <c r="WOP310" s="2"/>
      <c r="WOQ310" s="2"/>
      <c r="WOR310" s="2"/>
      <c r="WOS310" s="2"/>
      <c r="WOT310" s="2"/>
      <c r="WOU310" s="2"/>
      <c r="WOV310" s="2"/>
      <c r="WOW310" s="2"/>
      <c r="WOX310" s="2"/>
      <c r="WOY310" s="2"/>
      <c r="WOZ310" s="2"/>
      <c r="WPA310" s="2"/>
      <c r="WPB310" s="2"/>
      <c r="WPC310" s="2"/>
      <c r="WPD310" s="2"/>
      <c r="WPE310" s="2"/>
      <c r="WPF310" s="2"/>
      <c r="WPG310" s="2"/>
      <c r="WPH310" s="2"/>
      <c r="WPI310" s="2"/>
      <c r="WPJ310" s="2"/>
      <c r="WPK310" s="2"/>
      <c r="WPL310" s="2"/>
      <c r="WPM310" s="2"/>
      <c r="WPN310" s="2"/>
      <c r="WPO310" s="2"/>
      <c r="WPP310" s="2"/>
      <c r="WPQ310" s="2"/>
      <c r="WPR310" s="2"/>
      <c r="WPS310" s="2"/>
      <c r="WPT310" s="2"/>
      <c r="WPU310" s="2"/>
      <c r="WPV310" s="2"/>
      <c r="WPW310" s="2"/>
      <c r="WPX310" s="2"/>
      <c r="WPY310" s="2"/>
      <c r="WPZ310" s="2"/>
      <c r="WQA310" s="2"/>
      <c r="WQB310" s="2"/>
      <c r="WQC310" s="2"/>
      <c r="WQD310" s="2"/>
      <c r="WQE310" s="2"/>
      <c r="WQF310" s="2"/>
      <c r="WQG310" s="2"/>
      <c r="WQH310" s="2"/>
      <c r="WQI310" s="2"/>
      <c r="WQJ310" s="2"/>
      <c r="WQK310" s="2"/>
      <c r="WQL310" s="2"/>
      <c r="WQM310" s="2"/>
      <c r="WQN310" s="2"/>
      <c r="WQO310" s="2"/>
      <c r="WQP310" s="2"/>
      <c r="WQQ310" s="2"/>
      <c r="WQR310" s="2"/>
      <c r="WQS310" s="2"/>
      <c r="WQT310" s="2"/>
      <c r="WQU310" s="2"/>
      <c r="WQV310" s="2"/>
      <c r="WQW310" s="2"/>
      <c r="WQX310" s="2"/>
      <c r="WQY310" s="2"/>
      <c r="WQZ310" s="2"/>
      <c r="WRA310" s="2"/>
      <c r="WRB310" s="2"/>
      <c r="WRC310" s="2"/>
      <c r="WRD310" s="2"/>
      <c r="WRE310" s="2"/>
      <c r="WRF310" s="2"/>
    </row>
    <row r="311" spans="1:67 15924:16023" ht="25.35" customHeight="1" x14ac:dyDescent="0.25">
      <c r="A311" s="153"/>
      <c r="B311" s="12">
        <v>385</v>
      </c>
      <c r="C311" s="27" t="s">
        <v>71</v>
      </c>
      <c r="D311" s="19">
        <v>200</v>
      </c>
      <c r="E311" s="25">
        <v>5.8</v>
      </c>
      <c r="F311" s="25">
        <v>5</v>
      </c>
      <c r="G311" s="25">
        <v>9.6</v>
      </c>
      <c r="H311" s="25">
        <v>107</v>
      </c>
      <c r="I311" s="25">
        <v>40</v>
      </c>
      <c r="J311" s="25">
        <v>0.08</v>
      </c>
      <c r="K311" s="25">
        <v>0.3</v>
      </c>
      <c r="L311" s="25">
        <v>2.6</v>
      </c>
      <c r="M311" s="25">
        <v>240</v>
      </c>
      <c r="N311" s="25">
        <v>28</v>
      </c>
      <c r="O311" s="25">
        <v>180</v>
      </c>
      <c r="P311" s="25">
        <v>0.2</v>
      </c>
    </row>
    <row r="312" spans="1:67 15924:16023" s="2" customFormat="1" x14ac:dyDescent="0.25">
      <c r="A312" s="153"/>
      <c r="B312" s="19" t="s">
        <v>93</v>
      </c>
      <c r="C312" s="64" t="s">
        <v>94</v>
      </c>
      <c r="D312" s="19">
        <v>200</v>
      </c>
      <c r="E312" s="25">
        <f t="shared" ref="E312:P312" si="196">BD312*200/100</f>
        <v>0.16</v>
      </c>
      <c r="F312" s="25">
        <f t="shared" si="196"/>
        <v>0.16</v>
      </c>
      <c r="G312" s="25">
        <f t="shared" si="196"/>
        <v>27.88</v>
      </c>
      <c r="H312" s="25">
        <f t="shared" si="196"/>
        <v>114</v>
      </c>
      <c r="I312" s="25">
        <f t="shared" si="196"/>
        <v>0</v>
      </c>
      <c r="J312" s="25">
        <f t="shared" si="196"/>
        <v>2E-3</v>
      </c>
      <c r="K312" s="25">
        <f t="shared" si="196"/>
        <v>0.02</v>
      </c>
      <c r="L312" s="25">
        <f t="shared" si="196"/>
        <v>0.9</v>
      </c>
      <c r="M312" s="25">
        <f t="shared" si="196"/>
        <v>14.18</v>
      </c>
      <c r="N312" s="25">
        <f t="shared" si="196"/>
        <v>5.14</v>
      </c>
      <c r="O312" s="25">
        <f t="shared" si="196"/>
        <v>4.4000000000000004</v>
      </c>
      <c r="P312" s="25">
        <f t="shared" si="196"/>
        <v>0.94</v>
      </c>
      <c r="AC312" s="25">
        <v>0.5</v>
      </c>
      <c r="AD312" s="25">
        <v>0</v>
      </c>
      <c r="AE312" s="25">
        <v>19.8</v>
      </c>
      <c r="AF312" s="25">
        <v>81</v>
      </c>
      <c r="AG312" s="25">
        <v>15</v>
      </c>
      <c r="AH312" s="25">
        <v>0</v>
      </c>
      <c r="AI312" s="25">
        <v>0</v>
      </c>
      <c r="AJ312" s="25">
        <v>0.02</v>
      </c>
      <c r="AK312" s="25">
        <v>50</v>
      </c>
      <c r="AL312" s="25">
        <v>2.1</v>
      </c>
      <c r="AM312" s="25">
        <v>4.3</v>
      </c>
      <c r="AN312" s="25">
        <v>0.09</v>
      </c>
      <c r="AQ312" s="65">
        <v>0.6</v>
      </c>
      <c r="AR312" s="65">
        <v>0.08</v>
      </c>
      <c r="AS312" s="65">
        <v>28.81</v>
      </c>
      <c r="AT312" s="65">
        <v>119.52</v>
      </c>
      <c r="AU312" s="66"/>
      <c r="AV312" s="67">
        <v>1.4E-2</v>
      </c>
      <c r="AW312" s="67">
        <v>0.02</v>
      </c>
      <c r="AX312" s="67">
        <v>0.65</v>
      </c>
      <c r="AY312" s="65">
        <v>29.23</v>
      </c>
      <c r="AZ312" s="65">
        <v>15.71</v>
      </c>
      <c r="BA312" s="65">
        <v>21.1</v>
      </c>
      <c r="BB312" s="65">
        <v>0.63</v>
      </c>
      <c r="BD312" s="25">
        <v>0.08</v>
      </c>
      <c r="BE312" s="25">
        <v>0.08</v>
      </c>
      <c r="BF312" s="25">
        <v>13.94</v>
      </c>
      <c r="BG312" s="25">
        <v>57</v>
      </c>
      <c r="BH312" s="25"/>
      <c r="BI312" s="25">
        <v>1E-3</v>
      </c>
      <c r="BJ312" s="25">
        <v>0.01</v>
      </c>
      <c r="BK312" s="68">
        <v>0.45</v>
      </c>
      <c r="BL312" s="25">
        <v>7.09</v>
      </c>
      <c r="BM312" s="25">
        <v>2.57</v>
      </c>
      <c r="BN312" s="25">
        <v>2.2000000000000002</v>
      </c>
      <c r="BO312" s="25">
        <v>0.47</v>
      </c>
      <c r="WNL312" s="3"/>
      <c r="WNM312" s="3"/>
      <c r="WNN312" s="3"/>
      <c r="WNO312" s="3"/>
      <c r="WNP312" s="3"/>
      <c r="WNQ312" s="3"/>
      <c r="WNR312" s="3"/>
      <c r="WNS312" s="3"/>
      <c r="WNT312" s="3"/>
      <c r="WNU312" s="3"/>
      <c r="WNV312" s="3"/>
      <c r="WNW312" s="3"/>
      <c r="WNX312" s="3"/>
      <c r="WNY312" s="3"/>
      <c r="WNZ312" s="3"/>
      <c r="WOA312" s="3"/>
      <c r="WOB312" s="3"/>
      <c r="WOC312" s="3"/>
      <c r="WOD312" s="3"/>
      <c r="WOE312" s="3"/>
      <c r="WOF312" s="3"/>
      <c r="WOG312" s="3"/>
      <c r="WOH312" s="3"/>
      <c r="WOI312" s="3"/>
      <c r="WOJ312" s="3"/>
      <c r="WOK312" s="3"/>
      <c r="WOL312" s="3"/>
      <c r="WOM312" s="3"/>
      <c r="WON312" s="3"/>
      <c r="WOO312" s="3"/>
      <c r="WOP312" s="3"/>
      <c r="WOQ312" s="3"/>
      <c r="WOR312" s="3"/>
      <c r="WOS312" s="3"/>
      <c r="WOT312" s="3"/>
      <c r="WOU312" s="3"/>
      <c r="WOV312" s="3"/>
      <c r="WOW312" s="3"/>
      <c r="WOX312" s="3"/>
      <c r="WOY312" s="3"/>
      <c r="WOZ312" s="3"/>
      <c r="WPA312" s="3"/>
      <c r="WPB312" s="3"/>
      <c r="WPC312" s="3"/>
      <c r="WPD312" s="3"/>
      <c r="WPE312" s="3"/>
      <c r="WPF312" s="3"/>
      <c r="WPG312" s="3"/>
      <c r="WPH312" s="3"/>
      <c r="WPI312" s="3"/>
      <c r="WPJ312" s="3"/>
      <c r="WPK312" s="3"/>
      <c r="WPL312" s="3"/>
      <c r="WPM312" s="3"/>
      <c r="WPN312" s="3"/>
      <c r="WPO312" s="3"/>
      <c r="WPP312" s="3"/>
      <c r="WPQ312" s="3"/>
      <c r="WPR312" s="3"/>
      <c r="WPS312" s="3"/>
      <c r="WPT312" s="3"/>
      <c r="WPU312" s="3"/>
      <c r="WPV312" s="3"/>
      <c r="WPW312" s="3"/>
      <c r="WPX312" s="3"/>
      <c r="WPY312" s="3"/>
      <c r="WPZ312" s="3"/>
      <c r="WQA312" s="3"/>
      <c r="WQB312" s="3"/>
      <c r="WQC312" s="3"/>
      <c r="WQD312" s="3"/>
      <c r="WQE312" s="3"/>
      <c r="WQF312" s="3"/>
      <c r="WQG312" s="3"/>
      <c r="WQH312" s="3"/>
      <c r="WQI312" s="3"/>
      <c r="WQJ312" s="3"/>
      <c r="WQK312" s="3"/>
      <c r="WQL312" s="3"/>
      <c r="WQM312" s="3"/>
      <c r="WQN312" s="3"/>
      <c r="WQO312" s="3"/>
      <c r="WQP312" s="3"/>
      <c r="WQQ312" s="3"/>
      <c r="WQR312" s="3"/>
      <c r="WQS312" s="3"/>
      <c r="WQT312" s="3"/>
      <c r="WQU312" s="3"/>
      <c r="WQV312" s="3"/>
      <c r="WQW312" s="3"/>
      <c r="WQX312" s="3"/>
      <c r="WQY312" s="3"/>
      <c r="WQZ312" s="3"/>
      <c r="WRA312" s="3"/>
      <c r="WRB312" s="3"/>
      <c r="WRC312" s="3"/>
      <c r="WRD312" s="3"/>
      <c r="WRE312" s="3"/>
      <c r="WRF312" s="3"/>
      <c r="WRG312" s="4"/>
    </row>
    <row r="313" spans="1:67 15924:16023" ht="15.75" x14ac:dyDescent="0.25">
      <c r="A313" s="153"/>
      <c r="B313" s="56"/>
      <c r="C313" s="28" t="s">
        <v>179</v>
      </c>
      <c r="D313" s="29">
        <f>SUM(D306:D312)</f>
        <v>1080</v>
      </c>
      <c r="E313" s="41"/>
      <c r="F313" s="41"/>
      <c r="G313" s="41"/>
      <c r="H313" s="41"/>
      <c r="I313" s="41"/>
      <c r="J313" s="42"/>
      <c r="K313" s="42"/>
      <c r="L313" s="41"/>
      <c r="M313" s="41"/>
      <c r="N313" s="41"/>
      <c r="O313" s="41"/>
      <c r="P313" s="41"/>
    </row>
    <row r="314" spans="1:67 15924:16023" ht="24.95" customHeight="1" x14ac:dyDescent="0.25">
      <c r="A314" s="153" t="s">
        <v>72</v>
      </c>
      <c r="B314" s="5"/>
      <c r="C314" s="76" t="s">
        <v>51</v>
      </c>
      <c r="D314" s="32"/>
      <c r="E314" s="70">
        <f t="shared" ref="E314:P314" si="197">SUM(E306:E313)</f>
        <v>28.32</v>
      </c>
      <c r="F314" s="70">
        <f t="shared" si="197"/>
        <v>29.770000000000003</v>
      </c>
      <c r="G314" s="70">
        <f t="shared" si="197"/>
        <v>124.29999999999998</v>
      </c>
      <c r="H314" s="70">
        <f t="shared" si="197"/>
        <v>1098.1475</v>
      </c>
      <c r="I314" s="70">
        <f t="shared" si="197"/>
        <v>40</v>
      </c>
      <c r="J314" s="70">
        <f t="shared" si="197"/>
        <v>0.66199999999999992</v>
      </c>
      <c r="K314" s="70">
        <f t="shared" si="197"/>
        <v>0.8</v>
      </c>
      <c r="L314" s="70">
        <f t="shared" si="197"/>
        <v>58.834999999999994</v>
      </c>
      <c r="M314" s="70">
        <f t="shared" si="197"/>
        <v>382.28750000000002</v>
      </c>
      <c r="N314" s="70">
        <f t="shared" si="197"/>
        <v>179.11999999999998</v>
      </c>
      <c r="O314" s="70">
        <f t="shared" si="197"/>
        <v>739.65749999999991</v>
      </c>
      <c r="P314" s="70">
        <f t="shared" si="197"/>
        <v>10.692499999999999</v>
      </c>
    </row>
    <row r="315" spans="1:67 15924:16023" ht="24.95" customHeight="1" x14ac:dyDescent="0.25">
      <c r="A315" s="153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</row>
    <row r="316" spans="1:67 15924:16023" ht="24.95" customHeight="1" x14ac:dyDescent="0.2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</row>
    <row r="317" spans="1:67 15924:16023" ht="19.899999999999999" customHeight="1" x14ac:dyDescent="0.25">
      <c r="A317" s="151" t="s">
        <v>0</v>
      </c>
      <c r="B317" s="151" t="s">
        <v>1</v>
      </c>
      <c r="C317" s="148" t="s">
        <v>2</v>
      </c>
      <c r="D317" s="151" t="s">
        <v>3</v>
      </c>
      <c r="E317" s="152" t="s">
        <v>4</v>
      </c>
      <c r="F317" s="152"/>
      <c r="G317" s="152"/>
      <c r="H317" s="134" t="s">
        <v>5</v>
      </c>
      <c r="I317" s="152" t="s">
        <v>6</v>
      </c>
      <c r="J317" s="152"/>
      <c r="K317" s="152"/>
      <c r="L317" s="152"/>
      <c r="M317" s="152" t="s">
        <v>7</v>
      </c>
      <c r="N317" s="152"/>
      <c r="O317" s="152"/>
      <c r="P317" s="152"/>
    </row>
    <row r="318" spans="1:67 15924:16023" ht="21.2" customHeight="1" x14ac:dyDescent="0.25">
      <c r="A318" s="151"/>
      <c r="B318" s="151"/>
      <c r="C318" s="148"/>
      <c r="D318" s="151"/>
      <c r="E318" s="152"/>
      <c r="F318" s="152"/>
      <c r="G318" s="152"/>
      <c r="H318" s="134"/>
      <c r="I318" s="152"/>
      <c r="J318" s="152"/>
      <c r="K318" s="152"/>
      <c r="L318" s="152"/>
      <c r="M318" s="152"/>
      <c r="N318" s="152"/>
      <c r="O318" s="152"/>
      <c r="P318" s="152"/>
    </row>
    <row r="319" spans="1:67 15924:16023" ht="54.95" customHeight="1" x14ac:dyDescent="0.25">
      <c r="A319" s="151"/>
      <c r="B319" s="151"/>
      <c r="C319" s="148"/>
      <c r="D319" s="151"/>
      <c r="E319" s="6" t="s">
        <v>8</v>
      </c>
      <c r="F319" s="6" t="s">
        <v>9</v>
      </c>
      <c r="G319" s="6" t="s">
        <v>10</v>
      </c>
      <c r="H319" s="134"/>
      <c r="I319" s="9" t="s">
        <v>11</v>
      </c>
      <c r="J319" s="10" t="s">
        <v>12</v>
      </c>
      <c r="K319" s="10" t="s">
        <v>13</v>
      </c>
      <c r="L319" s="10" t="s">
        <v>14</v>
      </c>
      <c r="M319" s="6" t="s">
        <v>15</v>
      </c>
      <c r="N319" s="6" t="s">
        <v>16</v>
      </c>
      <c r="O319" s="6" t="s">
        <v>17</v>
      </c>
      <c r="P319" s="6" t="s">
        <v>18</v>
      </c>
    </row>
    <row r="320" spans="1:67 15924:16023" ht="14.85" customHeight="1" x14ac:dyDescent="0.25">
      <c r="A320" s="137" t="s">
        <v>180</v>
      </c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</row>
    <row r="321" spans="1:67 15828:16023" ht="15" customHeight="1" x14ac:dyDescent="0.25">
      <c r="A321" s="147" t="s">
        <v>20</v>
      </c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</row>
    <row r="322" spans="1:67 15828:16023" ht="15" customHeight="1" x14ac:dyDescent="0.25">
      <c r="A322" s="147"/>
      <c r="B322" s="57" t="s">
        <v>74</v>
      </c>
      <c r="C322" s="58" t="s">
        <v>75</v>
      </c>
      <c r="D322" s="12">
        <v>100</v>
      </c>
      <c r="E322" s="12">
        <v>2.37</v>
      </c>
      <c r="F322" s="12">
        <v>7.38</v>
      </c>
      <c r="G322" s="12">
        <v>2.59</v>
      </c>
      <c r="H322" s="12">
        <v>86</v>
      </c>
      <c r="I322" s="12">
        <v>29.6</v>
      </c>
      <c r="J322" s="12">
        <v>0.02</v>
      </c>
      <c r="K322" s="12">
        <v>0.1</v>
      </c>
      <c r="L322" s="12">
        <v>11.03</v>
      </c>
      <c r="M322" s="12">
        <v>34.18</v>
      </c>
      <c r="N322" s="12">
        <v>12.44</v>
      </c>
      <c r="O322" s="12">
        <v>53.88</v>
      </c>
      <c r="P322" s="12">
        <v>1.01</v>
      </c>
    </row>
    <row r="323" spans="1:67 15828:16023" x14ac:dyDescent="0.25">
      <c r="A323" s="147"/>
      <c r="B323" s="16" t="s">
        <v>76</v>
      </c>
      <c r="C323" s="37" t="s">
        <v>77</v>
      </c>
      <c r="D323" s="18">
        <v>100</v>
      </c>
      <c r="E323" s="38">
        <f t="shared" ref="E323:P323" si="198">BD323*100/100</f>
        <v>8.6300000000000008</v>
      </c>
      <c r="F323" s="38">
        <f t="shared" si="198"/>
        <v>8.24</v>
      </c>
      <c r="G323" s="38">
        <f t="shared" si="198"/>
        <v>8.1</v>
      </c>
      <c r="H323" s="38">
        <f t="shared" si="198"/>
        <v>141</v>
      </c>
      <c r="I323" s="38">
        <f t="shared" si="198"/>
        <v>12.5</v>
      </c>
      <c r="J323" s="38">
        <f t="shared" si="198"/>
        <v>0.04</v>
      </c>
      <c r="K323" s="38">
        <f t="shared" si="198"/>
        <v>7.0000000000000007E-2</v>
      </c>
      <c r="L323" s="38">
        <f t="shared" si="198"/>
        <v>1.75</v>
      </c>
      <c r="M323" s="38">
        <f t="shared" si="198"/>
        <v>22.4</v>
      </c>
      <c r="N323" s="38">
        <f t="shared" si="198"/>
        <v>14.51</v>
      </c>
      <c r="O323" s="38">
        <f t="shared" si="198"/>
        <v>93.625</v>
      </c>
      <c r="P323" s="38">
        <f t="shared" si="198"/>
        <v>1.33</v>
      </c>
      <c r="Q323" s="39">
        <v>7.46</v>
      </c>
      <c r="R323" s="39">
        <v>8.2899999999999991</v>
      </c>
      <c r="S323" s="39">
        <v>9.44</v>
      </c>
      <c r="T323" s="39">
        <v>142</v>
      </c>
      <c r="U323" s="39">
        <v>33</v>
      </c>
      <c r="V323" s="40">
        <v>0.05</v>
      </c>
      <c r="W323" s="40">
        <v>7.0000000000000007E-2</v>
      </c>
      <c r="X323" s="39">
        <v>0.41</v>
      </c>
      <c r="Y323" s="39">
        <v>23.65</v>
      </c>
      <c r="Z323" s="39">
        <v>16.5</v>
      </c>
      <c r="AA323" s="39">
        <v>83.14</v>
      </c>
      <c r="AB323" s="39">
        <v>0.68</v>
      </c>
      <c r="BD323" s="38">
        <v>8.6300000000000008</v>
      </c>
      <c r="BE323" s="38">
        <v>8.24</v>
      </c>
      <c r="BF323" s="38">
        <v>8.1</v>
      </c>
      <c r="BG323" s="38">
        <v>141</v>
      </c>
      <c r="BH323" s="38">
        <v>12.5</v>
      </c>
      <c r="BI323" s="38">
        <v>0.04</v>
      </c>
      <c r="BJ323" s="38">
        <v>7.0000000000000007E-2</v>
      </c>
      <c r="BK323" s="38">
        <v>1.75</v>
      </c>
      <c r="BL323" s="38">
        <v>22.4</v>
      </c>
      <c r="BM323" s="38">
        <v>14.51</v>
      </c>
      <c r="BN323" s="38">
        <v>93.625</v>
      </c>
      <c r="BO323" s="38">
        <v>1.33</v>
      </c>
    </row>
    <row r="324" spans="1:67 15828:16023" x14ac:dyDescent="0.25">
      <c r="A324" s="147"/>
      <c r="B324" s="19" t="s">
        <v>78</v>
      </c>
      <c r="C324" s="24" t="s">
        <v>79</v>
      </c>
      <c r="D324" s="19">
        <v>180</v>
      </c>
      <c r="E324" s="25">
        <f t="shared" ref="E324:P324" si="199">BD324*180/100</f>
        <v>3.7259999999999995</v>
      </c>
      <c r="F324" s="25">
        <f t="shared" si="199"/>
        <v>5.8320000000000007</v>
      </c>
      <c r="G324" s="25">
        <f t="shared" si="199"/>
        <v>16.974</v>
      </c>
      <c r="H324" s="25">
        <f t="shared" si="199"/>
        <v>135</v>
      </c>
      <c r="I324" s="25">
        <f t="shared" si="199"/>
        <v>0</v>
      </c>
      <c r="J324" s="25">
        <f t="shared" si="199"/>
        <v>5.3999999999999992E-2</v>
      </c>
      <c r="K324" s="25">
        <f t="shared" si="199"/>
        <v>7.2000000000000008E-2</v>
      </c>
      <c r="L324" s="25">
        <f t="shared" si="199"/>
        <v>30.888000000000002</v>
      </c>
      <c r="M324" s="25">
        <f t="shared" si="199"/>
        <v>99.81</v>
      </c>
      <c r="N324" s="25">
        <f t="shared" si="199"/>
        <v>37.169999999999995</v>
      </c>
      <c r="O324" s="25">
        <f t="shared" si="199"/>
        <v>72.251999999999995</v>
      </c>
      <c r="P324" s="25">
        <f t="shared" si="199"/>
        <v>1.4580000000000002</v>
      </c>
      <c r="BD324" s="25">
        <v>2.0699999999999998</v>
      </c>
      <c r="BE324" s="25">
        <v>3.24</v>
      </c>
      <c r="BF324" s="25">
        <v>9.43</v>
      </c>
      <c r="BG324" s="25">
        <v>75</v>
      </c>
      <c r="BH324" s="25"/>
      <c r="BI324" s="25">
        <v>0.03</v>
      </c>
      <c r="BJ324" s="25">
        <v>0.04</v>
      </c>
      <c r="BK324" s="25">
        <v>17.16</v>
      </c>
      <c r="BL324" s="25">
        <v>55.45</v>
      </c>
      <c r="BM324" s="25">
        <v>20.65</v>
      </c>
      <c r="BN324" s="25">
        <v>40.14</v>
      </c>
      <c r="BO324" s="25">
        <v>0.81</v>
      </c>
    </row>
    <row r="325" spans="1:67 15828:16023" x14ac:dyDescent="0.25">
      <c r="A325" s="147"/>
      <c r="B325" s="19" t="s">
        <v>31</v>
      </c>
      <c r="C325" s="24" t="s">
        <v>32</v>
      </c>
      <c r="D325" s="19">
        <v>25</v>
      </c>
      <c r="E325" s="25">
        <f t="shared" ref="E325:P325" si="200">BD325*25/20</f>
        <v>1.7</v>
      </c>
      <c r="F325" s="25">
        <f t="shared" si="200"/>
        <v>0.3</v>
      </c>
      <c r="G325" s="25">
        <f t="shared" si="200"/>
        <v>8.4</v>
      </c>
      <c r="H325" s="25">
        <f t="shared" si="200"/>
        <v>42.699999999999996</v>
      </c>
      <c r="I325" s="25">
        <f t="shared" si="200"/>
        <v>0</v>
      </c>
      <c r="J325" s="25">
        <f t="shared" si="200"/>
        <v>3.7499999999999999E-2</v>
      </c>
      <c r="K325" s="25">
        <f t="shared" si="200"/>
        <v>2.5000000000000001E-2</v>
      </c>
      <c r="L325" s="25">
        <f t="shared" si="200"/>
        <v>0</v>
      </c>
      <c r="M325" s="25">
        <f t="shared" si="200"/>
        <v>11.262499999999999</v>
      </c>
      <c r="N325" s="25">
        <f t="shared" si="200"/>
        <v>11.762499999999999</v>
      </c>
      <c r="O325" s="25">
        <f t="shared" si="200"/>
        <v>37.674999999999997</v>
      </c>
      <c r="P325" s="25">
        <f t="shared" si="200"/>
        <v>0.9375</v>
      </c>
      <c r="Q325" s="25">
        <v>1.7</v>
      </c>
      <c r="R325" s="25">
        <v>0.3</v>
      </c>
      <c r="S325" s="25">
        <v>8.4</v>
      </c>
      <c r="T325" s="25">
        <v>42.7</v>
      </c>
      <c r="U325" s="25"/>
      <c r="V325" s="25">
        <v>0.04</v>
      </c>
      <c r="W325" s="25">
        <v>0.02</v>
      </c>
      <c r="X325" s="25"/>
      <c r="Y325" s="25">
        <v>11.26</v>
      </c>
      <c r="Z325" s="25">
        <v>11.76</v>
      </c>
      <c r="AA325" s="25">
        <v>37.68</v>
      </c>
      <c r="AB325" s="25">
        <v>0.94</v>
      </c>
      <c r="BD325" s="25">
        <v>1.36</v>
      </c>
      <c r="BE325" s="25">
        <v>0.24</v>
      </c>
      <c r="BF325" s="25">
        <v>6.72</v>
      </c>
      <c r="BG325" s="25">
        <v>34.159999999999997</v>
      </c>
      <c r="BH325" s="25"/>
      <c r="BI325" s="25">
        <v>0.03</v>
      </c>
      <c r="BJ325" s="25">
        <v>0.02</v>
      </c>
      <c r="BK325" s="25"/>
      <c r="BL325" s="25">
        <v>9.01</v>
      </c>
      <c r="BM325" s="25">
        <v>9.41</v>
      </c>
      <c r="BN325" s="25">
        <v>30.14</v>
      </c>
      <c r="BO325" s="25">
        <v>0.75</v>
      </c>
    </row>
    <row r="326" spans="1:67 15828:16023" x14ac:dyDescent="0.25">
      <c r="A326" s="147"/>
      <c r="B326" s="19" t="s">
        <v>31</v>
      </c>
      <c r="C326" s="13" t="s">
        <v>33</v>
      </c>
      <c r="D326" s="19">
        <v>55</v>
      </c>
      <c r="E326" s="25">
        <f t="shared" ref="E326:P326" si="201">BD326*55/40</f>
        <v>4.07</v>
      </c>
      <c r="F326" s="25">
        <f t="shared" si="201"/>
        <v>0.495</v>
      </c>
      <c r="G326" s="25">
        <f t="shared" si="201"/>
        <v>29.012499999999999</v>
      </c>
      <c r="H326" s="25">
        <f t="shared" si="201"/>
        <v>128.94749999999999</v>
      </c>
      <c r="I326" s="25">
        <f t="shared" si="201"/>
        <v>0</v>
      </c>
      <c r="J326" s="25">
        <f t="shared" si="201"/>
        <v>0</v>
      </c>
      <c r="K326" s="25">
        <f t="shared" si="201"/>
        <v>2.7500000000000004E-2</v>
      </c>
      <c r="L326" s="25">
        <f t="shared" si="201"/>
        <v>0</v>
      </c>
      <c r="M326" s="25">
        <f t="shared" si="201"/>
        <v>11</v>
      </c>
      <c r="N326" s="25">
        <f t="shared" si="201"/>
        <v>7.7</v>
      </c>
      <c r="O326" s="25">
        <f t="shared" si="201"/>
        <v>35.75</v>
      </c>
      <c r="P326" s="25">
        <f t="shared" si="201"/>
        <v>0.60499999999999998</v>
      </c>
      <c r="Q326" s="25">
        <v>3.03</v>
      </c>
      <c r="R326" s="25">
        <v>0.36</v>
      </c>
      <c r="S326" s="25">
        <v>19.64</v>
      </c>
      <c r="T326" s="25">
        <v>93.77</v>
      </c>
      <c r="U326" s="25"/>
      <c r="V326" s="25"/>
      <c r="W326" s="25">
        <v>1.2999999999999999E-2</v>
      </c>
      <c r="X326" s="25"/>
      <c r="Y326" s="25">
        <v>8</v>
      </c>
      <c r="Z326" s="25">
        <v>5.6</v>
      </c>
      <c r="AA326" s="25">
        <v>26</v>
      </c>
      <c r="AB326" s="25">
        <v>0.44</v>
      </c>
      <c r="AC326" s="25">
        <v>3</v>
      </c>
      <c r="AD326" s="25">
        <f t="shared" ref="AD326:AN326" si="202">AP326*40/40</f>
        <v>0</v>
      </c>
      <c r="AE326" s="25">
        <f t="shared" si="202"/>
        <v>0</v>
      </c>
      <c r="AF326" s="25">
        <f t="shared" si="202"/>
        <v>0</v>
      </c>
      <c r="AG326" s="25">
        <f t="shared" si="202"/>
        <v>0</v>
      </c>
      <c r="AH326" s="25">
        <f t="shared" si="202"/>
        <v>0</v>
      </c>
      <c r="AI326" s="25">
        <f t="shared" si="202"/>
        <v>0</v>
      </c>
      <c r="AJ326" s="25">
        <f t="shared" si="202"/>
        <v>0</v>
      </c>
      <c r="AK326" s="25">
        <f t="shared" si="202"/>
        <v>0</v>
      </c>
      <c r="AL326" s="25">
        <f t="shared" si="202"/>
        <v>0</v>
      </c>
      <c r="AM326" s="25">
        <f t="shared" si="202"/>
        <v>0</v>
      </c>
      <c r="AN326" s="25">
        <f t="shared" si="202"/>
        <v>0</v>
      </c>
      <c r="BD326" s="25">
        <v>2.96</v>
      </c>
      <c r="BE326" s="25">
        <v>0.36</v>
      </c>
      <c r="BF326" s="25">
        <v>21.1</v>
      </c>
      <c r="BG326" s="25">
        <v>93.78</v>
      </c>
      <c r="BH326" s="25"/>
      <c r="BI326" s="25"/>
      <c r="BJ326" s="25">
        <v>0.02</v>
      </c>
      <c r="BK326" s="25"/>
      <c r="BL326" s="25">
        <v>8</v>
      </c>
      <c r="BM326" s="25">
        <v>5.6</v>
      </c>
      <c r="BN326" s="25">
        <v>26</v>
      </c>
      <c r="BO326" s="25">
        <v>0.44</v>
      </c>
      <c r="WOD326" s="2"/>
      <c r="WOE326" s="2"/>
      <c r="WOF326" s="2"/>
      <c r="WOG326" s="2"/>
      <c r="WOH326" s="2"/>
      <c r="WOI326" s="2"/>
      <c r="WOJ326" s="2"/>
      <c r="WOK326" s="2"/>
      <c r="WOL326" s="2"/>
      <c r="WOM326" s="2"/>
      <c r="WON326" s="2"/>
      <c r="WOO326" s="2"/>
      <c r="WOP326" s="2"/>
      <c r="WOQ326" s="2"/>
      <c r="WOR326" s="2"/>
      <c r="WOS326" s="2"/>
      <c r="WOT326" s="2"/>
      <c r="WOU326" s="2"/>
      <c r="WOV326" s="2"/>
      <c r="WOW326" s="2"/>
      <c r="WOX326" s="2"/>
      <c r="WOY326" s="2"/>
      <c r="WOZ326" s="2"/>
      <c r="WPA326" s="2"/>
      <c r="WPB326" s="2"/>
      <c r="WPC326" s="2"/>
      <c r="WPD326" s="2"/>
      <c r="WPE326" s="2"/>
      <c r="WPF326" s="2"/>
      <c r="WPG326" s="2"/>
      <c r="WPH326" s="2"/>
      <c r="WPI326" s="2"/>
      <c r="WPJ326" s="2"/>
      <c r="WPK326" s="2"/>
      <c r="WPL326" s="2"/>
      <c r="WPM326" s="2"/>
      <c r="WPN326" s="2"/>
      <c r="WPO326" s="2"/>
      <c r="WPP326" s="2"/>
      <c r="WPQ326" s="2"/>
      <c r="WPR326" s="2"/>
      <c r="WPS326" s="2"/>
      <c r="WPT326" s="2"/>
      <c r="WPU326" s="2"/>
      <c r="WPV326" s="2"/>
      <c r="WPW326" s="2"/>
      <c r="WPX326" s="2"/>
      <c r="WPY326" s="2"/>
      <c r="WPZ326" s="2"/>
      <c r="WQA326" s="2"/>
      <c r="WQB326" s="2"/>
      <c r="WQC326" s="2"/>
      <c r="WQD326" s="2"/>
      <c r="WQE326" s="2"/>
      <c r="WQF326" s="2"/>
      <c r="WQG326" s="2"/>
      <c r="WQH326" s="2"/>
      <c r="WQI326" s="2"/>
      <c r="WQJ326" s="2"/>
      <c r="WQK326" s="2"/>
      <c r="WQL326" s="2"/>
      <c r="WQM326" s="2"/>
      <c r="WQN326" s="2"/>
      <c r="WQO326" s="2"/>
      <c r="WQP326" s="2"/>
      <c r="WQQ326" s="2"/>
      <c r="WQR326" s="2"/>
      <c r="WQS326" s="2"/>
      <c r="WQT326" s="2"/>
      <c r="WQU326" s="2"/>
      <c r="WQV326" s="2"/>
      <c r="WQW326" s="2"/>
      <c r="WQX326" s="2"/>
      <c r="WQY326" s="2"/>
      <c r="WQZ326" s="2"/>
      <c r="WRA326" s="2"/>
      <c r="WRB326" s="2"/>
      <c r="WRC326" s="2"/>
      <c r="WRD326" s="2"/>
      <c r="WRE326" s="2"/>
      <c r="WRF326" s="2"/>
    </row>
    <row r="327" spans="1:67 15828:16023" x14ac:dyDescent="0.25">
      <c r="A327" s="147"/>
      <c r="B327" s="19" t="s">
        <v>80</v>
      </c>
      <c r="C327" s="24" t="s">
        <v>81</v>
      </c>
      <c r="D327" s="19">
        <v>180</v>
      </c>
      <c r="E327" s="25">
        <f>BD327*180/200</f>
        <v>0.11700000000000001</v>
      </c>
      <c r="F327" s="25">
        <v>0.02</v>
      </c>
      <c r="G327" s="25">
        <v>15.2</v>
      </c>
      <c r="H327" s="25">
        <v>62</v>
      </c>
      <c r="I327" s="25"/>
      <c r="J327" s="25"/>
      <c r="K327" s="25"/>
      <c r="L327" s="25">
        <v>2.83</v>
      </c>
      <c r="M327" s="25">
        <v>14.2</v>
      </c>
      <c r="N327" s="25">
        <v>2.4</v>
      </c>
      <c r="O327" s="25">
        <v>4.4000000000000004</v>
      </c>
      <c r="P327" s="25">
        <v>0.36</v>
      </c>
      <c r="Q327" s="25">
        <v>0.3</v>
      </c>
      <c r="R327" s="25"/>
      <c r="S327" s="25">
        <v>6.7</v>
      </c>
      <c r="T327" s="25">
        <v>27.9</v>
      </c>
      <c r="U327" s="26">
        <v>0.38</v>
      </c>
      <c r="V327" s="19"/>
      <c r="W327" s="19">
        <v>0.01</v>
      </c>
      <c r="X327" s="25">
        <v>1.1599999999999999</v>
      </c>
      <c r="Y327" s="25">
        <v>6.9</v>
      </c>
      <c r="Z327" s="25">
        <v>4.5999999999999996</v>
      </c>
      <c r="AA327" s="25">
        <v>8.5</v>
      </c>
      <c r="AB327" s="25">
        <v>0.77</v>
      </c>
      <c r="AC327" s="25">
        <v>0.8</v>
      </c>
      <c r="AD327" s="25">
        <v>0.2</v>
      </c>
      <c r="AE327" s="25">
        <v>16.7</v>
      </c>
      <c r="AF327" s="25">
        <v>66.7</v>
      </c>
      <c r="AG327" s="25">
        <v>98</v>
      </c>
      <c r="AH327" s="25">
        <v>0.01</v>
      </c>
      <c r="AI327" s="25">
        <v>0.05</v>
      </c>
      <c r="AJ327" s="25">
        <v>80</v>
      </c>
      <c r="AK327" s="25">
        <v>11</v>
      </c>
      <c r="AL327" s="25">
        <v>3</v>
      </c>
      <c r="AM327" s="25">
        <v>3</v>
      </c>
      <c r="AN327" s="25">
        <v>0.54</v>
      </c>
      <c r="BD327" s="25">
        <v>0.13</v>
      </c>
      <c r="BE327" s="25">
        <v>0.02</v>
      </c>
      <c r="BF327" s="25">
        <v>15.2</v>
      </c>
      <c r="BG327" s="25">
        <v>62</v>
      </c>
      <c r="BH327" s="25"/>
      <c r="BI327" s="25"/>
      <c r="BJ327" s="25"/>
      <c r="BK327" s="25">
        <v>2.83</v>
      </c>
      <c r="BL327" s="25">
        <v>14.2</v>
      </c>
      <c r="BM327" s="25">
        <v>2.4</v>
      </c>
      <c r="BN327" s="25">
        <v>4.4000000000000004</v>
      </c>
      <c r="BO327" s="25">
        <v>0.36</v>
      </c>
    </row>
    <row r="328" spans="1:67 15828:16023" x14ac:dyDescent="0.25">
      <c r="A328" s="147"/>
      <c r="B328" s="19" t="s">
        <v>29</v>
      </c>
      <c r="C328" s="24" t="s">
        <v>136</v>
      </c>
      <c r="D328" s="19">
        <v>120</v>
      </c>
      <c r="E328" s="25">
        <f t="shared" ref="E328:P328" si="203">BD328*120/100</f>
        <v>0.48</v>
      </c>
      <c r="F328" s="25">
        <f t="shared" si="203"/>
        <v>0.36</v>
      </c>
      <c r="G328" s="25">
        <f t="shared" si="203"/>
        <v>12.36</v>
      </c>
      <c r="H328" s="25">
        <f t="shared" si="203"/>
        <v>56.4</v>
      </c>
      <c r="I328" s="25">
        <f t="shared" si="203"/>
        <v>0</v>
      </c>
      <c r="J328" s="25">
        <f t="shared" si="203"/>
        <v>2.4E-2</v>
      </c>
      <c r="K328" s="25">
        <f t="shared" si="203"/>
        <v>3.5999999999999997E-2</v>
      </c>
      <c r="L328" s="25">
        <f t="shared" si="203"/>
        <v>6</v>
      </c>
      <c r="M328" s="25">
        <f t="shared" si="203"/>
        <v>22.8</v>
      </c>
      <c r="N328" s="25">
        <f t="shared" si="203"/>
        <v>14.4</v>
      </c>
      <c r="O328" s="25">
        <f t="shared" si="203"/>
        <v>19.2</v>
      </c>
      <c r="P328" s="25">
        <f t="shared" si="203"/>
        <v>2.76</v>
      </c>
      <c r="BD328" s="25">
        <v>0.4</v>
      </c>
      <c r="BE328" s="25">
        <v>0.3</v>
      </c>
      <c r="BF328" s="25">
        <v>10.3</v>
      </c>
      <c r="BG328" s="25">
        <v>47</v>
      </c>
      <c r="BH328" s="49"/>
      <c r="BI328" s="19">
        <v>0.02</v>
      </c>
      <c r="BJ328" s="19">
        <v>0.03</v>
      </c>
      <c r="BK328" s="25">
        <v>5</v>
      </c>
      <c r="BL328" s="25">
        <v>19</v>
      </c>
      <c r="BM328" s="25">
        <v>12</v>
      </c>
      <c r="BN328" s="25">
        <v>16</v>
      </c>
      <c r="BO328" s="25">
        <v>2.2999999999999998</v>
      </c>
    </row>
    <row r="329" spans="1:67 15828:16023" x14ac:dyDescent="0.25">
      <c r="A329" s="140" t="s">
        <v>36</v>
      </c>
      <c r="B329" s="140"/>
      <c r="C329" s="140"/>
      <c r="D329" s="29">
        <f>SUM(D322:D328)</f>
        <v>760</v>
      </c>
      <c r="E329" s="30"/>
      <c r="F329" s="30"/>
      <c r="G329" s="30"/>
      <c r="H329" s="30"/>
      <c r="I329" s="30"/>
      <c r="J329" s="29"/>
      <c r="K329" s="29"/>
      <c r="L329" s="30"/>
      <c r="M329" s="30"/>
      <c r="N329" s="30"/>
      <c r="O329" s="30"/>
      <c r="P329" s="30"/>
    </row>
    <row r="330" spans="1:67 15828:16023" x14ac:dyDescent="0.25">
      <c r="A330" s="141" t="s">
        <v>37</v>
      </c>
      <c r="B330" s="141"/>
      <c r="C330" s="141"/>
      <c r="D330" s="141"/>
      <c r="E330" s="30">
        <f t="shared" ref="E330:P330" si="204">SUM(E322:E329)</f>
        <v>21.093</v>
      </c>
      <c r="F330" s="30">
        <f t="shared" si="204"/>
        <v>22.627000000000002</v>
      </c>
      <c r="G330" s="30">
        <f t="shared" si="204"/>
        <v>92.636499999999998</v>
      </c>
      <c r="H330" s="30">
        <f t="shared" si="204"/>
        <v>652.04750000000001</v>
      </c>
      <c r="I330" s="30">
        <f t="shared" si="204"/>
        <v>42.1</v>
      </c>
      <c r="J330" s="30">
        <f t="shared" si="204"/>
        <v>0.17549999999999999</v>
      </c>
      <c r="K330" s="30">
        <f t="shared" si="204"/>
        <v>0.33050000000000002</v>
      </c>
      <c r="L330" s="30">
        <f t="shared" si="204"/>
        <v>52.497999999999998</v>
      </c>
      <c r="M330" s="30">
        <f t="shared" si="204"/>
        <v>215.65249999999997</v>
      </c>
      <c r="N330" s="30">
        <f t="shared" si="204"/>
        <v>100.38250000000001</v>
      </c>
      <c r="O330" s="30">
        <f t="shared" si="204"/>
        <v>316.78199999999998</v>
      </c>
      <c r="P330" s="30">
        <f t="shared" si="204"/>
        <v>8.4604999999999997</v>
      </c>
    </row>
    <row r="331" spans="1:67 15828:16023" ht="13.7" customHeight="1" x14ac:dyDescent="0.25">
      <c r="A331" s="153" t="s">
        <v>38</v>
      </c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</row>
    <row r="332" spans="1:67 15828:16023" s="3" customFormat="1" x14ac:dyDescent="0.25">
      <c r="A332" s="153"/>
      <c r="B332" s="19" t="s">
        <v>83</v>
      </c>
      <c r="C332" s="20" t="s">
        <v>84</v>
      </c>
      <c r="D332" s="18">
        <v>100</v>
      </c>
      <c r="E332" s="16">
        <f t="shared" ref="E332:P332" si="205">BD332*100/50</f>
        <v>1.1000000000000001</v>
      </c>
      <c r="F332" s="16">
        <f t="shared" si="205"/>
        <v>0.2</v>
      </c>
      <c r="G332" s="16">
        <f t="shared" si="205"/>
        <v>3.8</v>
      </c>
      <c r="H332" s="16">
        <f t="shared" si="205"/>
        <v>22</v>
      </c>
      <c r="I332" s="16">
        <f t="shared" si="205"/>
        <v>0</v>
      </c>
      <c r="J332" s="16">
        <f t="shared" si="205"/>
        <v>0.06</v>
      </c>
      <c r="K332" s="16">
        <f t="shared" si="205"/>
        <v>0.04</v>
      </c>
      <c r="L332" s="16">
        <f t="shared" si="205"/>
        <v>17.5</v>
      </c>
      <c r="M332" s="16">
        <f t="shared" si="205"/>
        <v>14</v>
      </c>
      <c r="N332" s="16">
        <f t="shared" si="205"/>
        <v>20</v>
      </c>
      <c r="O332" s="16">
        <f t="shared" si="205"/>
        <v>26</v>
      </c>
      <c r="P332" s="16">
        <f t="shared" si="205"/>
        <v>0.9</v>
      </c>
      <c r="Q332" s="21">
        <v>0.08</v>
      </c>
      <c r="R332" s="22">
        <v>7.25</v>
      </c>
      <c r="S332" s="21">
        <v>0.13</v>
      </c>
      <c r="T332" s="22">
        <v>66</v>
      </c>
      <c r="U332" s="23">
        <v>40</v>
      </c>
      <c r="V332" s="21"/>
      <c r="W332" s="21">
        <v>0.01</v>
      </c>
      <c r="X332" s="23"/>
      <c r="Y332" s="23">
        <v>2.4</v>
      </c>
      <c r="Z332" s="23">
        <v>3</v>
      </c>
      <c r="AA332" s="23"/>
      <c r="AB332" s="23">
        <v>0.02</v>
      </c>
      <c r="BD332" s="16">
        <v>0.55000000000000004</v>
      </c>
      <c r="BE332" s="16">
        <v>0.1</v>
      </c>
      <c r="BF332" s="16">
        <v>1.9</v>
      </c>
      <c r="BG332" s="16">
        <v>11</v>
      </c>
      <c r="BH332" s="16"/>
      <c r="BI332" s="16">
        <v>0.03</v>
      </c>
      <c r="BJ332" s="16">
        <v>0.02</v>
      </c>
      <c r="BK332" s="16">
        <v>8.75</v>
      </c>
      <c r="BL332" s="16">
        <v>7</v>
      </c>
      <c r="BM332" s="16">
        <v>10</v>
      </c>
      <c r="BN332" s="16">
        <v>13</v>
      </c>
      <c r="BO332" s="16">
        <v>0.45</v>
      </c>
      <c r="WRG332" s="4"/>
    </row>
    <row r="333" spans="1:67 15828:16023" s="34" customFormat="1" x14ac:dyDescent="0.25">
      <c r="A333" s="153"/>
      <c r="B333" s="19" t="s">
        <v>85</v>
      </c>
      <c r="C333" s="13" t="s">
        <v>86</v>
      </c>
      <c r="D333" s="61">
        <v>250</v>
      </c>
      <c r="E333" s="19">
        <f t="shared" ref="E333:P333" si="206">BD333*250/100</f>
        <v>2.7</v>
      </c>
      <c r="F333" s="19">
        <f t="shared" si="206"/>
        <v>2.85</v>
      </c>
      <c r="G333" s="19">
        <f t="shared" si="206"/>
        <v>17.45</v>
      </c>
      <c r="H333" s="19">
        <f t="shared" si="206"/>
        <v>117.5</v>
      </c>
      <c r="I333" s="19">
        <f t="shared" si="206"/>
        <v>0</v>
      </c>
      <c r="J333" s="19">
        <f t="shared" si="206"/>
        <v>0.125</v>
      </c>
      <c r="K333" s="19">
        <f t="shared" si="206"/>
        <v>7.4999999999999997E-2</v>
      </c>
      <c r="L333" s="19">
        <f t="shared" si="206"/>
        <v>8.25</v>
      </c>
      <c r="M333" s="19">
        <f t="shared" si="206"/>
        <v>29.2</v>
      </c>
      <c r="N333" s="19">
        <f t="shared" si="206"/>
        <v>27.274999999999999</v>
      </c>
      <c r="O333" s="19">
        <f t="shared" si="206"/>
        <v>67.575000000000003</v>
      </c>
      <c r="P333" s="19">
        <f t="shared" si="206"/>
        <v>1.125</v>
      </c>
      <c r="BD333" s="19">
        <v>1.08</v>
      </c>
      <c r="BE333" s="61">
        <v>1.1399999999999999</v>
      </c>
      <c r="BF333" s="19">
        <v>6.98</v>
      </c>
      <c r="BG333" s="61">
        <v>47</v>
      </c>
      <c r="BH333" s="19"/>
      <c r="BI333" s="61">
        <v>0.05</v>
      </c>
      <c r="BJ333" s="19">
        <v>0.03</v>
      </c>
      <c r="BK333" s="61">
        <v>3.3</v>
      </c>
      <c r="BL333" s="19">
        <v>11.68</v>
      </c>
      <c r="BM333" s="61">
        <v>10.91</v>
      </c>
      <c r="BN333" s="19">
        <v>27.03</v>
      </c>
      <c r="BO333" s="62">
        <v>0.45</v>
      </c>
      <c r="WJT333" s="35"/>
      <c r="WJU333" s="35"/>
      <c r="WJV333" s="35"/>
      <c r="WJW333" s="35"/>
      <c r="WJX333" s="35"/>
      <c r="WJY333" s="35"/>
      <c r="WJZ333" s="35"/>
      <c r="WKA333" s="35"/>
      <c r="WKB333" s="35"/>
      <c r="WKC333" s="35"/>
      <c r="WKD333" s="35"/>
      <c r="WKE333" s="35"/>
      <c r="WKF333" s="35"/>
      <c r="WKG333" s="35"/>
      <c r="WKH333" s="35"/>
      <c r="WKI333" s="35"/>
      <c r="WKJ333" s="35"/>
      <c r="WKK333" s="35"/>
      <c r="WKL333" s="35"/>
      <c r="WKM333" s="35"/>
      <c r="WKN333" s="35"/>
      <c r="WKO333" s="35"/>
      <c r="WKP333" s="35"/>
      <c r="WKQ333" s="35"/>
      <c r="WKR333" s="35"/>
      <c r="WKS333" s="35"/>
      <c r="WKT333" s="35"/>
      <c r="WKU333" s="35"/>
      <c r="WKV333" s="35"/>
      <c r="WKW333" s="35"/>
      <c r="WKX333" s="35"/>
      <c r="WKY333" s="35"/>
      <c r="WKZ333" s="35"/>
      <c r="WLA333" s="35"/>
      <c r="WLB333" s="35"/>
      <c r="WLC333" s="35"/>
      <c r="WLD333" s="35"/>
      <c r="WLE333" s="35"/>
      <c r="WLF333" s="35"/>
      <c r="WLG333" s="35"/>
      <c r="WLH333" s="35"/>
      <c r="WLI333" s="35"/>
      <c r="WLJ333" s="35"/>
      <c r="WLK333" s="35"/>
      <c r="WLL333" s="35"/>
      <c r="WLM333" s="35"/>
      <c r="WLN333" s="35"/>
      <c r="WLO333" s="35"/>
      <c r="WLP333" s="35"/>
      <c r="WLQ333" s="35"/>
      <c r="WLR333" s="35"/>
      <c r="WLS333" s="35"/>
      <c r="WLT333" s="35"/>
      <c r="WLU333" s="35"/>
      <c r="WLV333" s="35"/>
      <c r="WLW333" s="35"/>
      <c r="WLX333" s="35"/>
      <c r="WLY333" s="35"/>
      <c r="WLZ333" s="35"/>
      <c r="WMA333" s="35"/>
      <c r="WMB333" s="35"/>
      <c r="WMC333" s="35"/>
      <c r="WMD333" s="35"/>
      <c r="WME333" s="35"/>
      <c r="WMF333" s="35"/>
      <c r="WMG333" s="35"/>
      <c r="WMH333" s="35"/>
      <c r="WMI333" s="35"/>
      <c r="WMJ333" s="35"/>
      <c r="WMK333" s="35"/>
      <c r="WML333" s="35"/>
      <c r="WMM333" s="35"/>
      <c r="WMN333" s="35"/>
      <c r="WMO333" s="35"/>
      <c r="WMP333" s="35"/>
      <c r="WMQ333" s="35"/>
      <c r="WMR333" s="35"/>
      <c r="WMS333" s="35"/>
      <c r="WMT333" s="35"/>
      <c r="WMU333" s="35"/>
      <c r="WMV333" s="35"/>
      <c r="WMW333" s="35"/>
      <c r="WMX333" s="35"/>
      <c r="WMY333" s="35"/>
      <c r="WMZ333" s="35"/>
      <c r="WNA333" s="35"/>
      <c r="WNB333" s="35"/>
      <c r="WNC333" s="35"/>
      <c r="WND333" s="35"/>
      <c r="WNE333" s="35"/>
      <c r="WNF333" s="35"/>
      <c r="WNG333" s="35"/>
      <c r="WNH333" s="35"/>
      <c r="WNI333" s="35"/>
      <c r="WNJ333" s="35"/>
      <c r="WNK333" s="35"/>
      <c r="WNL333" s="35"/>
      <c r="WNM333" s="35"/>
      <c r="WNN333" s="35"/>
      <c r="WNO333" s="35"/>
      <c r="WNP333" s="35"/>
      <c r="WNQ333" s="35"/>
      <c r="WNR333" s="35"/>
      <c r="WNS333" s="35"/>
      <c r="WNT333" s="35"/>
      <c r="WNU333" s="35"/>
      <c r="WNV333" s="35"/>
      <c r="WNW333" s="35"/>
      <c r="WNX333" s="35"/>
      <c r="WNY333" s="35"/>
      <c r="WNZ333" s="35"/>
      <c r="WOA333" s="35"/>
      <c r="WOB333" s="35"/>
      <c r="WOC333" s="35"/>
      <c r="WOD333" s="36"/>
      <c r="WOE333" s="36"/>
      <c r="WOF333" s="36"/>
      <c r="WOG333" s="36"/>
      <c r="WOH333" s="36"/>
      <c r="WOI333" s="36"/>
      <c r="WOJ333" s="36"/>
      <c r="WOK333" s="36"/>
      <c r="WOL333" s="36"/>
      <c r="WOM333" s="36"/>
      <c r="WON333" s="36"/>
      <c r="WOO333" s="36"/>
      <c r="WOP333" s="36"/>
      <c r="WOQ333" s="36"/>
      <c r="WOR333" s="36"/>
      <c r="WOS333" s="36"/>
      <c r="WOT333" s="36"/>
      <c r="WOU333" s="36"/>
      <c r="WOV333" s="36"/>
      <c r="WOW333" s="36"/>
      <c r="WOX333" s="36"/>
      <c r="WOY333" s="36"/>
      <c r="WOZ333" s="36"/>
      <c r="WPA333" s="36"/>
      <c r="WPB333" s="36"/>
      <c r="WPC333" s="36"/>
      <c r="WPD333" s="36"/>
      <c r="WPE333" s="36"/>
      <c r="WPF333" s="36"/>
      <c r="WPG333" s="36"/>
      <c r="WPH333" s="36"/>
      <c r="WPI333" s="36"/>
      <c r="WPJ333" s="36"/>
      <c r="WPK333" s="36"/>
      <c r="WPL333" s="36"/>
      <c r="WPM333" s="36"/>
      <c r="WPN333" s="36"/>
      <c r="WPO333" s="36"/>
      <c r="WPP333" s="36"/>
      <c r="WPQ333" s="36"/>
      <c r="WPR333" s="36"/>
      <c r="WPS333" s="36"/>
      <c r="WPT333" s="36"/>
      <c r="WPU333" s="36"/>
      <c r="WPV333" s="36"/>
      <c r="WPW333" s="36"/>
      <c r="WPX333" s="36"/>
      <c r="WPY333" s="36"/>
      <c r="WPZ333" s="36"/>
      <c r="WQA333" s="36"/>
      <c r="WQB333" s="36"/>
      <c r="WQC333" s="36"/>
      <c r="WQD333" s="36"/>
      <c r="WQE333" s="36"/>
      <c r="WQF333" s="36"/>
      <c r="WQG333" s="36"/>
      <c r="WQH333" s="36"/>
      <c r="WQI333" s="36"/>
      <c r="WQJ333" s="36"/>
      <c r="WQK333" s="36"/>
      <c r="WQL333" s="36"/>
      <c r="WQM333" s="36"/>
      <c r="WQN333" s="36"/>
      <c r="WQO333" s="36"/>
      <c r="WQP333" s="36"/>
      <c r="WQQ333" s="36"/>
      <c r="WQR333" s="36"/>
      <c r="WQS333" s="36"/>
      <c r="WQT333" s="36"/>
      <c r="WQU333" s="36"/>
      <c r="WQV333" s="36"/>
      <c r="WQW333" s="36"/>
      <c r="WQX333" s="36"/>
      <c r="WQY333" s="36"/>
      <c r="WQZ333" s="36"/>
      <c r="WRA333" s="36"/>
      <c r="WRB333" s="36"/>
      <c r="WRC333" s="36"/>
      <c r="WRD333" s="36"/>
      <c r="WRE333" s="36"/>
      <c r="WRF333" s="36"/>
      <c r="WRG333" s="4"/>
    </row>
    <row r="334" spans="1:67 15828:16023" ht="15.75" customHeight="1" x14ac:dyDescent="0.25">
      <c r="A334" s="153"/>
      <c r="B334" s="19" t="s">
        <v>181</v>
      </c>
      <c r="C334" s="13" t="s">
        <v>182</v>
      </c>
      <c r="D334" s="19">
        <v>100</v>
      </c>
      <c r="E334" s="25">
        <f t="shared" ref="E334:P334" si="207">BD334*100/100</f>
        <v>14.34</v>
      </c>
      <c r="F334" s="25">
        <f t="shared" si="207"/>
        <v>10.48</v>
      </c>
      <c r="G334" s="25">
        <f t="shared" si="207"/>
        <v>6.29</v>
      </c>
      <c r="H334" s="25">
        <f t="shared" si="207"/>
        <v>171</v>
      </c>
      <c r="I334" s="25">
        <f t="shared" si="207"/>
        <v>33.75</v>
      </c>
      <c r="J334" s="25">
        <f t="shared" si="207"/>
        <v>0.31</v>
      </c>
      <c r="K334" s="25">
        <f t="shared" si="207"/>
        <v>0.64</v>
      </c>
      <c r="L334" s="25">
        <f t="shared" si="207"/>
        <v>6.0149999999999997</v>
      </c>
      <c r="M334" s="25">
        <f t="shared" si="207"/>
        <v>25.49</v>
      </c>
      <c r="N334" s="25">
        <f t="shared" si="207"/>
        <v>25.92</v>
      </c>
      <c r="O334" s="25">
        <f t="shared" si="207"/>
        <v>196.72</v>
      </c>
      <c r="P334" s="25">
        <f t="shared" si="207"/>
        <v>4.2699999999999996</v>
      </c>
      <c r="Q334" s="19">
        <v>13.08</v>
      </c>
      <c r="R334" s="19">
        <v>9.18</v>
      </c>
      <c r="S334" s="19">
        <v>2.85</v>
      </c>
      <c r="T334" s="19">
        <v>152</v>
      </c>
      <c r="U334" s="19">
        <v>25.6</v>
      </c>
      <c r="V334" s="19">
        <v>0.27</v>
      </c>
      <c r="W334" s="19">
        <v>0.56999999999999995</v>
      </c>
      <c r="X334" s="19">
        <v>1.39</v>
      </c>
      <c r="Y334" s="19">
        <v>27.53</v>
      </c>
      <c r="Z334" s="19">
        <v>23.32</v>
      </c>
      <c r="AA334" s="19">
        <v>181.35</v>
      </c>
      <c r="AB334" s="19">
        <v>3.96</v>
      </c>
      <c r="BD334" s="19">
        <v>14.34</v>
      </c>
      <c r="BE334" s="19">
        <v>10.48</v>
      </c>
      <c r="BF334" s="19">
        <v>6.29</v>
      </c>
      <c r="BG334" s="19">
        <v>171</v>
      </c>
      <c r="BH334" s="19">
        <v>33.75</v>
      </c>
      <c r="BI334" s="19">
        <v>0.31</v>
      </c>
      <c r="BJ334" s="19">
        <v>0.64</v>
      </c>
      <c r="BK334" s="19">
        <v>6.0149999999999997</v>
      </c>
      <c r="BL334" s="19">
        <v>25.49</v>
      </c>
      <c r="BM334" s="19">
        <v>25.92</v>
      </c>
      <c r="BN334" s="19">
        <v>196.72</v>
      </c>
      <c r="BO334" s="19">
        <v>4.2699999999999996</v>
      </c>
    </row>
    <row r="335" spans="1:67 15828:16023" x14ac:dyDescent="0.25">
      <c r="A335" s="153"/>
      <c r="B335" s="19" t="s">
        <v>56</v>
      </c>
      <c r="C335" s="64" t="s">
        <v>183</v>
      </c>
      <c r="D335" s="19">
        <v>180</v>
      </c>
      <c r="E335" s="25">
        <f t="shared" ref="E335:P335" si="208">BD335*180/150</f>
        <v>4.8</v>
      </c>
      <c r="F335" s="25">
        <f t="shared" si="208"/>
        <v>6</v>
      </c>
      <c r="G335" s="25">
        <f t="shared" si="208"/>
        <v>28.727999999999998</v>
      </c>
      <c r="H335" s="25">
        <f t="shared" si="208"/>
        <v>189</v>
      </c>
      <c r="I335" s="25">
        <f t="shared" si="208"/>
        <v>0</v>
      </c>
      <c r="J335" s="25">
        <f t="shared" si="208"/>
        <v>0.13200000000000001</v>
      </c>
      <c r="K335" s="25">
        <f t="shared" si="208"/>
        <v>2.4E-2</v>
      </c>
      <c r="L335" s="25">
        <f t="shared" si="208"/>
        <v>0</v>
      </c>
      <c r="M335" s="25">
        <f t="shared" si="208"/>
        <v>13.157999999999999</v>
      </c>
      <c r="N335" s="25">
        <f t="shared" si="208"/>
        <v>35.880000000000003</v>
      </c>
      <c r="O335" s="25">
        <f t="shared" si="208"/>
        <v>102.56400000000001</v>
      </c>
      <c r="P335" s="25">
        <f t="shared" si="208"/>
        <v>1.1759999999999999</v>
      </c>
      <c r="Q335" s="39">
        <v>7.46</v>
      </c>
      <c r="R335" s="39">
        <v>8.2899999999999991</v>
      </c>
      <c r="S335" s="39">
        <v>9.44</v>
      </c>
      <c r="T335" s="39">
        <v>142</v>
      </c>
      <c r="U335" s="39">
        <v>33</v>
      </c>
      <c r="V335" s="40">
        <v>0.05</v>
      </c>
      <c r="W335" s="40">
        <v>7.0000000000000007E-2</v>
      </c>
      <c r="X335" s="39">
        <v>0.41</v>
      </c>
      <c r="Y335" s="39">
        <v>23.65</v>
      </c>
      <c r="Z335" s="39">
        <v>16.5</v>
      </c>
      <c r="AA335" s="39">
        <v>83.14</v>
      </c>
      <c r="AB335" s="39">
        <v>0.68</v>
      </c>
      <c r="AC335" s="38">
        <v>15.44</v>
      </c>
      <c r="AD335" s="38">
        <v>9.11</v>
      </c>
      <c r="AE335" s="38">
        <v>26.38</v>
      </c>
      <c r="AF335" s="38">
        <v>249.51</v>
      </c>
      <c r="AG335" s="38">
        <v>30.51</v>
      </c>
      <c r="AH335" s="38">
        <v>0.12</v>
      </c>
      <c r="AI335" s="38">
        <v>0.12</v>
      </c>
      <c r="AJ335" s="38">
        <v>0.28499999999999998</v>
      </c>
      <c r="AK335" s="38">
        <v>17.850000000000001</v>
      </c>
      <c r="AL335" s="38">
        <v>27.2</v>
      </c>
      <c r="AM335" s="38">
        <v>93.8</v>
      </c>
      <c r="AN335" s="38">
        <v>0.71</v>
      </c>
      <c r="BD335" s="25">
        <v>4</v>
      </c>
      <c r="BE335" s="25">
        <v>5</v>
      </c>
      <c r="BF335" s="25">
        <v>23.94</v>
      </c>
      <c r="BG335" s="25">
        <v>157.5</v>
      </c>
      <c r="BH335" s="25"/>
      <c r="BI335" s="25">
        <v>0.11</v>
      </c>
      <c r="BJ335" s="25">
        <v>0.02</v>
      </c>
      <c r="BK335" s="25"/>
      <c r="BL335" s="25">
        <v>10.965</v>
      </c>
      <c r="BM335" s="25">
        <v>29.9</v>
      </c>
      <c r="BN335" s="25">
        <v>85.47</v>
      </c>
      <c r="BO335" s="25">
        <v>0.98</v>
      </c>
    </row>
    <row r="336" spans="1:67 15828:16023" x14ac:dyDescent="0.25">
      <c r="A336" s="153"/>
      <c r="B336" s="19" t="s">
        <v>31</v>
      </c>
      <c r="C336" s="24" t="s">
        <v>32</v>
      </c>
      <c r="D336" s="19">
        <v>25</v>
      </c>
      <c r="E336" s="25">
        <f t="shared" ref="E336:P336" si="209">BD336*25/20</f>
        <v>1.7</v>
      </c>
      <c r="F336" s="25">
        <f t="shared" si="209"/>
        <v>0.3</v>
      </c>
      <c r="G336" s="25">
        <f t="shared" si="209"/>
        <v>8.4</v>
      </c>
      <c r="H336" s="25">
        <f t="shared" si="209"/>
        <v>42.699999999999996</v>
      </c>
      <c r="I336" s="25">
        <f t="shared" si="209"/>
        <v>0</v>
      </c>
      <c r="J336" s="25">
        <f t="shared" si="209"/>
        <v>3.7499999999999999E-2</v>
      </c>
      <c r="K336" s="25">
        <f t="shared" si="209"/>
        <v>2.5000000000000001E-2</v>
      </c>
      <c r="L336" s="25">
        <f t="shared" si="209"/>
        <v>0</v>
      </c>
      <c r="M336" s="25">
        <f t="shared" si="209"/>
        <v>11.262499999999999</v>
      </c>
      <c r="N336" s="25">
        <f t="shared" si="209"/>
        <v>11.762499999999999</v>
      </c>
      <c r="O336" s="25">
        <f t="shared" si="209"/>
        <v>37.674999999999997</v>
      </c>
      <c r="P336" s="25">
        <f t="shared" si="209"/>
        <v>0.9375</v>
      </c>
      <c r="Q336" s="25">
        <v>1.7</v>
      </c>
      <c r="R336" s="25">
        <v>0.3</v>
      </c>
      <c r="S336" s="25">
        <v>8.4</v>
      </c>
      <c r="T336" s="25">
        <v>42.7</v>
      </c>
      <c r="U336" s="25"/>
      <c r="V336" s="25">
        <v>0.04</v>
      </c>
      <c r="W336" s="25">
        <v>0.02</v>
      </c>
      <c r="X336" s="25"/>
      <c r="Y336" s="25">
        <v>11.26</v>
      </c>
      <c r="Z336" s="25">
        <v>11.76</v>
      </c>
      <c r="AA336" s="25">
        <v>37.68</v>
      </c>
      <c r="AB336" s="25">
        <v>0.94</v>
      </c>
      <c r="BD336" s="25">
        <v>1.36</v>
      </c>
      <c r="BE336" s="25">
        <v>0.24</v>
      </c>
      <c r="BF336" s="25">
        <v>6.72</v>
      </c>
      <c r="BG336" s="25">
        <v>34.159999999999997</v>
      </c>
      <c r="BH336" s="25"/>
      <c r="BI336" s="25">
        <v>0.03</v>
      </c>
      <c r="BJ336" s="25">
        <v>0.02</v>
      </c>
      <c r="BK336" s="25"/>
      <c r="BL336" s="25">
        <v>9.01</v>
      </c>
      <c r="BM336" s="25">
        <v>9.41</v>
      </c>
      <c r="BN336" s="25">
        <v>30.14</v>
      </c>
      <c r="BO336" s="25">
        <v>0.75</v>
      </c>
    </row>
    <row r="337" spans="1:67 15591:16023" x14ac:dyDescent="0.25">
      <c r="A337" s="153"/>
      <c r="B337" s="19" t="s">
        <v>31</v>
      </c>
      <c r="C337" s="13" t="s">
        <v>33</v>
      </c>
      <c r="D337" s="19">
        <v>55</v>
      </c>
      <c r="E337" s="25">
        <f t="shared" ref="E337:P337" si="210">BD337*55/40</f>
        <v>4.07</v>
      </c>
      <c r="F337" s="25">
        <f t="shared" si="210"/>
        <v>0.495</v>
      </c>
      <c r="G337" s="25">
        <f t="shared" si="210"/>
        <v>29.012499999999999</v>
      </c>
      <c r="H337" s="25">
        <f t="shared" si="210"/>
        <v>128.94749999999999</v>
      </c>
      <c r="I337" s="25">
        <f t="shared" si="210"/>
        <v>0</v>
      </c>
      <c r="J337" s="25">
        <f t="shared" si="210"/>
        <v>0</v>
      </c>
      <c r="K337" s="25">
        <f t="shared" si="210"/>
        <v>2.7500000000000004E-2</v>
      </c>
      <c r="L337" s="25">
        <f t="shared" si="210"/>
        <v>0</v>
      </c>
      <c r="M337" s="25">
        <f t="shared" si="210"/>
        <v>11</v>
      </c>
      <c r="N337" s="25">
        <f t="shared" si="210"/>
        <v>7.7</v>
      </c>
      <c r="O337" s="25">
        <f t="shared" si="210"/>
        <v>35.75</v>
      </c>
      <c r="P337" s="25">
        <f t="shared" si="210"/>
        <v>0.60499999999999998</v>
      </c>
      <c r="Q337" s="25">
        <v>3.03</v>
      </c>
      <c r="R337" s="25">
        <v>0.36</v>
      </c>
      <c r="S337" s="25">
        <v>19.64</v>
      </c>
      <c r="T337" s="25">
        <v>93.77</v>
      </c>
      <c r="U337" s="25"/>
      <c r="V337" s="25"/>
      <c r="W337" s="25">
        <v>1.2999999999999999E-2</v>
      </c>
      <c r="X337" s="25"/>
      <c r="Y337" s="25">
        <v>8</v>
      </c>
      <c r="Z337" s="25">
        <v>5.6</v>
      </c>
      <c r="AA337" s="25">
        <v>26</v>
      </c>
      <c r="AB337" s="25">
        <v>0.44</v>
      </c>
      <c r="AC337" s="25">
        <v>3</v>
      </c>
      <c r="AD337" s="25">
        <f t="shared" ref="AD337:AN337" si="211">AP337*40/40</f>
        <v>0</v>
      </c>
      <c r="AE337" s="25">
        <f t="shared" si="211"/>
        <v>0</v>
      </c>
      <c r="AF337" s="25">
        <f t="shared" si="211"/>
        <v>0</v>
      </c>
      <c r="AG337" s="25">
        <f t="shared" si="211"/>
        <v>0</v>
      </c>
      <c r="AH337" s="25">
        <f t="shared" si="211"/>
        <v>0</v>
      </c>
      <c r="AI337" s="25">
        <f t="shared" si="211"/>
        <v>0</v>
      </c>
      <c r="AJ337" s="25">
        <f t="shared" si="211"/>
        <v>0</v>
      </c>
      <c r="AK337" s="25">
        <f t="shared" si="211"/>
        <v>0</v>
      </c>
      <c r="AL337" s="25">
        <f t="shared" si="211"/>
        <v>0</v>
      </c>
      <c r="AM337" s="25">
        <f t="shared" si="211"/>
        <v>0</v>
      </c>
      <c r="AN337" s="25">
        <f t="shared" si="211"/>
        <v>0</v>
      </c>
      <c r="BD337" s="25">
        <v>2.96</v>
      </c>
      <c r="BE337" s="25">
        <v>0.36</v>
      </c>
      <c r="BF337" s="25">
        <v>21.1</v>
      </c>
      <c r="BG337" s="25">
        <v>93.78</v>
      </c>
      <c r="BH337" s="25"/>
      <c r="BI337" s="25"/>
      <c r="BJ337" s="25">
        <v>0.02</v>
      </c>
      <c r="BK337" s="25"/>
      <c r="BL337" s="25">
        <v>8</v>
      </c>
      <c r="BM337" s="25">
        <v>5.6</v>
      </c>
      <c r="BN337" s="25">
        <v>26</v>
      </c>
      <c r="BO337" s="25">
        <v>0.44</v>
      </c>
      <c r="WOD337" s="2"/>
      <c r="WOE337" s="2"/>
      <c r="WOF337" s="2"/>
      <c r="WOG337" s="2"/>
      <c r="WOH337" s="2"/>
      <c r="WOI337" s="2"/>
      <c r="WOJ337" s="2"/>
      <c r="WOK337" s="2"/>
      <c r="WOL337" s="2"/>
      <c r="WOM337" s="2"/>
      <c r="WON337" s="2"/>
      <c r="WOO337" s="2"/>
      <c r="WOP337" s="2"/>
      <c r="WOQ337" s="2"/>
      <c r="WOR337" s="2"/>
      <c r="WOS337" s="2"/>
      <c r="WOT337" s="2"/>
      <c r="WOU337" s="2"/>
      <c r="WOV337" s="2"/>
      <c r="WOW337" s="2"/>
      <c r="WOX337" s="2"/>
      <c r="WOY337" s="2"/>
      <c r="WOZ337" s="2"/>
      <c r="WPA337" s="2"/>
      <c r="WPB337" s="2"/>
      <c r="WPC337" s="2"/>
      <c r="WPD337" s="2"/>
      <c r="WPE337" s="2"/>
      <c r="WPF337" s="2"/>
      <c r="WPG337" s="2"/>
      <c r="WPH337" s="2"/>
      <c r="WPI337" s="2"/>
      <c r="WPJ337" s="2"/>
      <c r="WPK337" s="2"/>
      <c r="WPL337" s="2"/>
      <c r="WPM337" s="2"/>
      <c r="WPN337" s="2"/>
      <c r="WPO337" s="2"/>
      <c r="WPP337" s="2"/>
      <c r="WPQ337" s="2"/>
      <c r="WPR337" s="2"/>
      <c r="WPS337" s="2"/>
      <c r="WPT337" s="2"/>
      <c r="WPU337" s="2"/>
      <c r="WPV337" s="2"/>
      <c r="WPW337" s="2"/>
      <c r="WPX337" s="2"/>
      <c r="WPY337" s="2"/>
      <c r="WPZ337" s="2"/>
      <c r="WQA337" s="2"/>
      <c r="WQB337" s="2"/>
      <c r="WQC337" s="2"/>
      <c r="WQD337" s="2"/>
      <c r="WQE337" s="2"/>
      <c r="WQF337" s="2"/>
      <c r="WQG337" s="2"/>
      <c r="WQH337" s="2"/>
      <c r="WQI337" s="2"/>
      <c r="WQJ337" s="2"/>
      <c r="WQK337" s="2"/>
      <c r="WQL337" s="2"/>
      <c r="WQM337" s="2"/>
      <c r="WQN337" s="2"/>
      <c r="WQO337" s="2"/>
      <c r="WQP337" s="2"/>
      <c r="WQQ337" s="2"/>
      <c r="WQR337" s="2"/>
      <c r="WQS337" s="2"/>
      <c r="WQT337" s="2"/>
      <c r="WQU337" s="2"/>
      <c r="WQV337" s="2"/>
      <c r="WQW337" s="2"/>
      <c r="WQX337" s="2"/>
      <c r="WQY337" s="2"/>
      <c r="WQZ337" s="2"/>
      <c r="WRA337" s="2"/>
      <c r="WRB337" s="2"/>
      <c r="WRC337" s="2"/>
      <c r="WRD337" s="2"/>
      <c r="WRE337" s="2"/>
      <c r="WRF337" s="2"/>
    </row>
    <row r="338" spans="1:67 15591:16023" s="34" customFormat="1" x14ac:dyDescent="0.25">
      <c r="A338" s="153"/>
      <c r="B338" s="19" t="s">
        <v>184</v>
      </c>
      <c r="C338" s="67" t="s">
        <v>185</v>
      </c>
      <c r="D338" s="19">
        <v>100</v>
      </c>
      <c r="E338" s="25">
        <v>8.93</v>
      </c>
      <c r="F338" s="25">
        <v>9.4499999999999993</v>
      </c>
      <c r="G338" s="25">
        <v>56.39</v>
      </c>
      <c r="H338" s="25">
        <v>347</v>
      </c>
      <c r="I338" s="25">
        <v>46.5</v>
      </c>
      <c r="J338" s="25">
        <v>0.13</v>
      </c>
      <c r="K338" s="25">
        <v>0.09</v>
      </c>
      <c r="L338" s="25">
        <v>0.18</v>
      </c>
      <c r="M338" s="25">
        <v>52.27</v>
      </c>
      <c r="N338" s="25">
        <v>16.13</v>
      </c>
      <c r="O338" s="25">
        <v>100.23</v>
      </c>
      <c r="P338" s="25">
        <v>1.02</v>
      </c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BD338" s="25">
        <v>8.93</v>
      </c>
      <c r="BE338" s="25">
        <v>9.4499999999999993</v>
      </c>
      <c r="BF338" s="25">
        <v>56.39</v>
      </c>
      <c r="BG338" s="25">
        <v>347</v>
      </c>
      <c r="BH338" s="25">
        <v>46.5</v>
      </c>
      <c r="BI338" s="25">
        <v>0.13</v>
      </c>
      <c r="BJ338" s="25">
        <v>0.09</v>
      </c>
      <c r="BK338" s="25">
        <v>0.18</v>
      </c>
      <c r="BL338" s="25">
        <v>52.27</v>
      </c>
      <c r="BM338" s="25">
        <v>16.13</v>
      </c>
      <c r="BN338" s="25">
        <v>100.23</v>
      </c>
      <c r="BO338" s="25">
        <v>1.02</v>
      </c>
      <c r="WAQ338" s="35"/>
      <c r="WAR338" s="35"/>
      <c r="WAS338" s="35"/>
      <c r="WAT338" s="35"/>
      <c r="WAU338" s="35"/>
      <c r="WAV338" s="35"/>
      <c r="WAW338" s="35"/>
      <c r="WAX338" s="35"/>
      <c r="WAY338" s="35"/>
      <c r="WAZ338" s="35"/>
      <c r="WBA338" s="35"/>
      <c r="WBB338" s="35"/>
      <c r="WBC338" s="35"/>
      <c r="WBD338" s="35"/>
      <c r="WBE338" s="35"/>
      <c r="WBF338" s="35"/>
      <c r="WBG338" s="35"/>
      <c r="WBH338" s="35"/>
      <c r="WBI338" s="35"/>
      <c r="WBJ338" s="35"/>
      <c r="WBK338" s="35"/>
      <c r="WBL338" s="35"/>
      <c r="WBM338" s="35"/>
      <c r="WBN338" s="35"/>
      <c r="WBO338" s="35"/>
      <c r="WBP338" s="35"/>
      <c r="WBQ338" s="35"/>
      <c r="WBR338" s="35"/>
      <c r="WBS338" s="35"/>
      <c r="WBT338" s="35"/>
      <c r="WBU338" s="35"/>
      <c r="WBV338" s="35"/>
      <c r="WBW338" s="35"/>
      <c r="WBX338" s="35"/>
      <c r="WBY338" s="35"/>
      <c r="WBZ338" s="35"/>
      <c r="WCA338" s="35"/>
      <c r="WCB338" s="35"/>
      <c r="WCC338" s="35"/>
      <c r="WCD338" s="35"/>
      <c r="WCE338" s="35"/>
      <c r="WCF338" s="35"/>
      <c r="WCG338" s="35"/>
      <c r="WCH338" s="35"/>
      <c r="WCI338" s="35"/>
      <c r="WCJ338" s="35"/>
      <c r="WCK338" s="35"/>
      <c r="WCL338" s="35"/>
      <c r="WCM338" s="35"/>
      <c r="WCN338" s="35"/>
      <c r="WCO338" s="35"/>
      <c r="WCP338" s="35"/>
      <c r="WCQ338" s="35"/>
      <c r="WCR338" s="35"/>
      <c r="WCS338" s="35"/>
      <c r="WCT338" s="35"/>
      <c r="WCU338" s="35"/>
      <c r="WCV338" s="35"/>
      <c r="WCW338" s="35"/>
      <c r="WCX338" s="35"/>
      <c r="WCY338" s="35"/>
      <c r="WCZ338" s="35"/>
      <c r="WDA338" s="35"/>
      <c r="WDB338" s="35"/>
      <c r="WDC338" s="35"/>
      <c r="WDD338" s="35"/>
      <c r="WDE338" s="35"/>
      <c r="WDF338" s="35"/>
      <c r="WDG338" s="35"/>
      <c r="WDH338" s="35"/>
      <c r="WDI338" s="35"/>
      <c r="WDJ338" s="35"/>
      <c r="WDK338" s="35"/>
      <c r="WDL338" s="35"/>
      <c r="WDM338" s="35"/>
      <c r="WDN338" s="35"/>
      <c r="WDO338" s="35"/>
      <c r="WDP338" s="35"/>
      <c r="WDQ338" s="35"/>
      <c r="WDR338" s="35"/>
      <c r="WDS338" s="35"/>
      <c r="WDT338" s="35"/>
      <c r="WDU338" s="35"/>
      <c r="WDV338" s="35"/>
      <c r="WDW338" s="35"/>
      <c r="WDX338" s="35"/>
      <c r="WDY338" s="35"/>
      <c r="WDZ338" s="35"/>
      <c r="WEA338" s="35"/>
      <c r="WEB338" s="35"/>
      <c r="WEC338" s="35"/>
      <c r="WED338" s="35"/>
      <c r="WEE338" s="35"/>
      <c r="WEF338" s="35"/>
      <c r="WEG338" s="35"/>
      <c r="WEH338" s="35"/>
      <c r="WEI338" s="35"/>
      <c r="WEJ338" s="35"/>
      <c r="WEK338" s="35"/>
      <c r="WEL338" s="35"/>
      <c r="WEM338" s="35"/>
      <c r="WEN338" s="35"/>
      <c r="WEO338" s="35"/>
      <c r="WEP338" s="35"/>
      <c r="WEQ338" s="35"/>
      <c r="WER338" s="35"/>
      <c r="WES338" s="35"/>
      <c r="WET338" s="35"/>
      <c r="WEU338" s="35"/>
      <c r="WEV338" s="35"/>
      <c r="WEW338" s="35"/>
      <c r="WEX338" s="35"/>
      <c r="WEY338" s="35"/>
      <c r="WEZ338" s="35"/>
      <c r="WFA338" s="35"/>
      <c r="WFB338" s="35"/>
      <c r="WFC338" s="35"/>
      <c r="WFD338" s="35"/>
      <c r="WFE338" s="35"/>
      <c r="WFF338" s="35"/>
      <c r="WFG338" s="35"/>
      <c r="WFH338" s="35"/>
      <c r="WFI338" s="35"/>
      <c r="WFJ338" s="35"/>
      <c r="WFK338" s="35"/>
      <c r="WFL338" s="35"/>
      <c r="WFM338" s="35"/>
      <c r="WFN338" s="35"/>
      <c r="WFO338" s="35"/>
      <c r="WFP338" s="35"/>
      <c r="WFQ338" s="35"/>
      <c r="WFR338" s="35"/>
      <c r="WFS338" s="35"/>
      <c r="WFT338" s="35"/>
      <c r="WFU338" s="35"/>
      <c r="WFV338" s="35"/>
      <c r="WFW338" s="35"/>
      <c r="WFX338" s="35"/>
      <c r="WFY338" s="35"/>
      <c r="WFZ338" s="35"/>
      <c r="WGA338" s="35"/>
      <c r="WGB338" s="35"/>
      <c r="WGC338" s="35"/>
      <c r="WGD338" s="35"/>
      <c r="WGE338" s="35"/>
      <c r="WGF338" s="35"/>
      <c r="WGG338" s="35"/>
      <c r="WGH338" s="35"/>
      <c r="WGI338" s="35"/>
      <c r="WGJ338" s="35"/>
      <c r="WGK338" s="35"/>
      <c r="WGL338" s="35"/>
      <c r="WGM338" s="35"/>
      <c r="WGN338" s="35"/>
      <c r="WGO338" s="35"/>
      <c r="WGP338" s="35"/>
      <c r="WGQ338" s="35"/>
      <c r="WGR338" s="35"/>
      <c r="WGS338" s="35"/>
      <c r="WGT338" s="35"/>
      <c r="WGU338" s="35"/>
      <c r="WGV338" s="35"/>
      <c r="WGW338" s="35"/>
      <c r="WGX338" s="35"/>
      <c r="WGY338" s="35"/>
      <c r="WGZ338" s="35"/>
      <c r="WHA338" s="35"/>
      <c r="WHB338" s="35"/>
      <c r="WHC338" s="35"/>
      <c r="WHD338" s="35"/>
      <c r="WHE338" s="35"/>
      <c r="WHF338" s="35"/>
      <c r="WHG338" s="35"/>
      <c r="WHH338" s="35"/>
      <c r="WHI338" s="35"/>
      <c r="WHJ338" s="35"/>
      <c r="WHK338" s="35"/>
      <c r="WHL338" s="35"/>
      <c r="WHM338" s="35"/>
      <c r="WHN338" s="35"/>
      <c r="WHO338" s="35"/>
      <c r="WHP338" s="35"/>
      <c r="WHQ338" s="35"/>
      <c r="WHR338" s="35"/>
      <c r="WHS338" s="35"/>
      <c r="WHT338" s="35"/>
      <c r="WHU338" s="35"/>
      <c r="WHV338" s="35"/>
      <c r="WHW338" s="35"/>
      <c r="WHX338" s="35"/>
      <c r="WHY338" s="35"/>
      <c r="WHZ338" s="35"/>
      <c r="WIA338" s="35"/>
      <c r="WIB338" s="35"/>
      <c r="WIC338" s="35"/>
      <c r="WID338" s="35"/>
      <c r="WIE338" s="35"/>
      <c r="WIF338" s="35"/>
      <c r="WIG338" s="35"/>
      <c r="WIH338" s="35"/>
      <c r="WII338" s="35"/>
      <c r="WIJ338" s="35"/>
      <c r="WIK338" s="35"/>
      <c r="WIL338" s="35"/>
      <c r="WIM338" s="35"/>
      <c r="WIN338" s="35"/>
      <c r="WIO338" s="35"/>
      <c r="WIP338" s="35"/>
      <c r="WIQ338" s="35"/>
      <c r="WIR338" s="35"/>
      <c r="WIS338" s="35"/>
      <c r="WIT338" s="35"/>
      <c r="WIU338" s="35"/>
      <c r="WIV338" s="35"/>
      <c r="WIW338" s="35"/>
      <c r="WIX338" s="35"/>
      <c r="WIY338" s="35"/>
      <c r="WIZ338" s="35"/>
      <c r="WJA338" s="35"/>
      <c r="WJB338" s="35"/>
      <c r="WJC338" s="35"/>
      <c r="WJD338" s="35"/>
      <c r="WJE338" s="35"/>
      <c r="WJF338" s="35"/>
      <c r="WJG338" s="35"/>
      <c r="WJH338" s="35"/>
      <c r="WJI338" s="35"/>
      <c r="WJJ338" s="35"/>
      <c r="WJK338" s="35"/>
      <c r="WJL338" s="35"/>
      <c r="WJM338" s="35"/>
      <c r="WJN338" s="35"/>
      <c r="WJO338" s="35"/>
      <c r="WJP338" s="35"/>
      <c r="WJQ338" s="35"/>
      <c r="WJR338" s="35"/>
      <c r="WJS338" s="35"/>
      <c r="WJT338" s="35"/>
      <c r="WJU338" s="35"/>
      <c r="WJV338" s="35"/>
      <c r="WJW338" s="35"/>
      <c r="WJX338" s="35"/>
      <c r="WJY338" s="35"/>
      <c r="WJZ338" s="35"/>
      <c r="WKA338" s="35"/>
      <c r="WKB338" s="35"/>
      <c r="WKC338" s="35"/>
      <c r="WKD338" s="35"/>
      <c r="WKE338" s="35"/>
      <c r="WKF338" s="35"/>
      <c r="WKG338" s="35"/>
      <c r="WKH338" s="35"/>
      <c r="WKI338" s="35"/>
      <c r="WKJ338" s="35"/>
      <c r="WKK338" s="35"/>
      <c r="WKL338" s="35"/>
      <c r="WKM338" s="35"/>
      <c r="WKN338" s="35"/>
      <c r="WKO338" s="35"/>
      <c r="WKP338" s="35"/>
      <c r="WKQ338" s="35"/>
      <c r="WKR338" s="35"/>
      <c r="WKS338" s="35"/>
      <c r="WKT338" s="35"/>
      <c r="WKU338" s="35"/>
      <c r="WKV338" s="35"/>
      <c r="WKW338" s="35"/>
      <c r="WKX338" s="35"/>
      <c r="WKY338" s="35"/>
      <c r="WKZ338" s="35"/>
      <c r="WLA338" s="35"/>
      <c r="WLB338" s="35"/>
      <c r="WLC338" s="35"/>
      <c r="WLD338" s="35"/>
      <c r="WLE338" s="35"/>
      <c r="WLF338" s="35"/>
      <c r="WLG338" s="35"/>
      <c r="WLH338" s="35"/>
      <c r="WLI338" s="35"/>
      <c r="WLJ338" s="35"/>
      <c r="WLK338" s="35"/>
      <c r="WLL338" s="35"/>
      <c r="WLM338" s="35"/>
      <c r="WLN338" s="35"/>
      <c r="WLO338" s="35"/>
      <c r="WLP338" s="35"/>
      <c r="WLQ338" s="35"/>
      <c r="WLR338" s="35"/>
      <c r="WLS338" s="35"/>
      <c r="WLT338" s="35"/>
      <c r="WLU338" s="35"/>
      <c r="WLV338" s="35"/>
      <c r="WLW338" s="35"/>
      <c r="WLX338" s="35"/>
      <c r="WLY338" s="35"/>
      <c r="WLZ338" s="35"/>
      <c r="WMA338" s="35"/>
      <c r="WMB338" s="35"/>
      <c r="WMC338" s="35"/>
      <c r="WMD338" s="35"/>
      <c r="WME338" s="35"/>
      <c r="WMF338" s="35"/>
      <c r="WMG338" s="35"/>
      <c r="WMH338" s="35"/>
      <c r="WMI338" s="35"/>
      <c r="WMJ338" s="35"/>
      <c r="WMK338" s="35"/>
      <c r="WML338" s="35"/>
      <c r="WMM338" s="35"/>
      <c r="WMN338" s="35"/>
      <c r="WMO338" s="35"/>
      <c r="WMP338" s="35"/>
      <c r="WMQ338" s="35"/>
      <c r="WMR338" s="35"/>
      <c r="WMS338" s="35"/>
      <c r="WMT338" s="35"/>
      <c r="WMU338" s="35"/>
      <c r="WMV338" s="35"/>
      <c r="WMW338" s="35"/>
      <c r="WMX338" s="35"/>
      <c r="WMY338" s="35"/>
      <c r="WMZ338" s="35"/>
      <c r="WNA338" s="35"/>
      <c r="WNB338" s="35"/>
      <c r="WNC338" s="35"/>
      <c r="WND338" s="35"/>
      <c r="WNE338" s="35"/>
      <c r="WNF338" s="35"/>
      <c r="WNG338" s="35"/>
      <c r="WNH338" s="35"/>
      <c r="WNI338" s="35"/>
      <c r="WNJ338" s="35"/>
      <c r="WNK338" s="35"/>
      <c r="WNL338" s="35"/>
      <c r="WNM338" s="35"/>
      <c r="WNN338" s="35"/>
      <c r="WNO338" s="35"/>
      <c r="WNP338" s="35"/>
      <c r="WNQ338" s="35"/>
      <c r="WNR338" s="35"/>
      <c r="WNS338" s="35"/>
      <c r="WNT338" s="35"/>
      <c r="WNU338" s="35"/>
      <c r="WNV338" s="35"/>
      <c r="WNW338" s="35"/>
      <c r="WNX338" s="35"/>
      <c r="WNY338" s="35"/>
      <c r="WNZ338" s="35"/>
      <c r="WOA338" s="35"/>
      <c r="WOB338" s="35"/>
      <c r="WOC338" s="35"/>
      <c r="WOD338" s="36"/>
      <c r="WOE338" s="36"/>
      <c r="WOF338" s="36"/>
      <c r="WOG338" s="36"/>
      <c r="WOH338" s="36"/>
      <c r="WOI338" s="36"/>
      <c r="WOJ338" s="36"/>
      <c r="WOK338" s="36"/>
      <c r="WOL338" s="36"/>
      <c r="WOM338" s="36"/>
      <c r="WON338" s="36"/>
      <c r="WOO338" s="36"/>
      <c r="WOP338" s="36"/>
      <c r="WOQ338" s="36"/>
      <c r="WOR338" s="36"/>
      <c r="WOS338" s="36"/>
      <c r="WOT338" s="36"/>
      <c r="WOU338" s="36"/>
      <c r="WOV338" s="36"/>
      <c r="WOW338" s="36"/>
      <c r="WOX338" s="36"/>
      <c r="WOY338" s="36"/>
      <c r="WOZ338" s="36"/>
      <c r="WPA338" s="36"/>
      <c r="WPB338" s="36"/>
      <c r="WPC338" s="36"/>
      <c r="WPD338" s="36"/>
      <c r="WPE338" s="36"/>
      <c r="WPF338" s="36"/>
      <c r="WPG338" s="36"/>
      <c r="WPH338" s="36"/>
      <c r="WPI338" s="36"/>
      <c r="WPJ338" s="36"/>
      <c r="WPK338" s="36"/>
      <c r="WPL338" s="36"/>
      <c r="WPM338" s="36"/>
      <c r="WPN338" s="36"/>
      <c r="WPO338" s="36"/>
      <c r="WPP338" s="36"/>
      <c r="WPQ338" s="36"/>
      <c r="WPR338" s="36"/>
      <c r="WPS338" s="36"/>
      <c r="WPT338" s="36"/>
      <c r="WPU338" s="36"/>
      <c r="WPV338" s="36"/>
      <c r="WPW338" s="36"/>
      <c r="WPX338" s="36"/>
      <c r="WPY338" s="36"/>
      <c r="WPZ338" s="36"/>
      <c r="WQA338" s="36"/>
      <c r="WQB338" s="36"/>
      <c r="WQC338" s="36"/>
      <c r="WQD338" s="36"/>
      <c r="WQE338" s="36"/>
      <c r="WQF338" s="36"/>
      <c r="WQG338" s="36"/>
      <c r="WQH338" s="36"/>
      <c r="WQI338" s="36"/>
      <c r="WQJ338" s="36"/>
      <c r="WQK338" s="36"/>
      <c r="WQL338" s="36"/>
      <c r="WQM338" s="36"/>
      <c r="WQN338" s="36"/>
      <c r="WQO338" s="36"/>
      <c r="WQP338" s="36"/>
      <c r="WQQ338" s="36"/>
      <c r="WQR338" s="36"/>
      <c r="WQS338" s="36"/>
      <c r="WQT338" s="36"/>
      <c r="WQU338" s="36"/>
      <c r="WQV338" s="36"/>
      <c r="WQW338" s="36"/>
      <c r="WQX338" s="36"/>
      <c r="WQY338" s="36"/>
      <c r="WQZ338" s="36"/>
      <c r="WRA338" s="36"/>
      <c r="WRB338" s="36"/>
      <c r="WRC338" s="36"/>
      <c r="WRD338" s="36"/>
      <c r="WRE338" s="36"/>
      <c r="WRF338" s="36"/>
      <c r="WRG338" s="4"/>
    </row>
    <row r="339" spans="1:67 15591:16023" s="2" customFormat="1" x14ac:dyDescent="0.25">
      <c r="A339" s="153"/>
      <c r="B339" s="19" t="s">
        <v>93</v>
      </c>
      <c r="C339" s="64" t="s">
        <v>94</v>
      </c>
      <c r="D339" s="19">
        <v>200</v>
      </c>
      <c r="E339" s="25">
        <f t="shared" ref="E339:P339" si="212">BD339*200/100</f>
        <v>0.16</v>
      </c>
      <c r="F339" s="25">
        <f t="shared" si="212"/>
        <v>0.16</v>
      </c>
      <c r="G339" s="25">
        <f t="shared" si="212"/>
        <v>27.88</v>
      </c>
      <c r="H339" s="25">
        <f t="shared" si="212"/>
        <v>114</v>
      </c>
      <c r="I339" s="25">
        <f t="shared" si="212"/>
        <v>0</v>
      </c>
      <c r="J339" s="25">
        <f t="shared" si="212"/>
        <v>2E-3</v>
      </c>
      <c r="K339" s="25">
        <f t="shared" si="212"/>
        <v>0.02</v>
      </c>
      <c r="L339" s="25">
        <f t="shared" si="212"/>
        <v>0.9</v>
      </c>
      <c r="M339" s="25">
        <f t="shared" si="212"/>
        <v>14.18</v>
      </c>
      <c r="N339" s="25">
        <f t="shared" si="212"/>
        <v>5.14</v>
      </c>
      <c r="O339" s="25">
        <f t="shared" si="212"/>
        <v>4.4000000000000004</v>
      </c>
      <c r="P339" s="25">
        <f t="shared" si="212"/>
        <v>0.94</v>
      </c>
      <c r="AC339" s="25">
        <v>0.5</v>
      </c>
      <c r="AD339" s="25">
        <v>0</v>
      </c>
      <c r="AE339" s="25">
        <v>19.8</v>
      </c>
      <c r="AF339" s="25">
        <v>81</v>
      </c>
      <c r="AG339" s="25">
        <v>15</v>
      </c>
      <c r="AH339" s="25">
        <v>0</v>
      </c>
      <c r="AI339" s="25">
        <v>0</v>
      </c>
      <c r="AJ339" s="25">
        <v>0.02</v>
      </c>
      <c r="AK339" s="25">
        <v>50</v>
      </c>
      <c r="AL339" s="25">
        <v>2.1</v>
      </c>
      <c r="AM339" s="25">
        <v>4.3</v>
      </c>
      <c r="AN339" s="25">
        <v>0.09</v>
      </c>
      <c r="AQ339" s="65">
        <v>0.6</v>
      </c>
      <c r="AR339" s="65">
        <v>0.08</v>
      </c>
      <c r="AS339" s="65">
        <v>28.81</v>
      </c>
      <c r="AT339" s="65">
        <v>119.52</v>
      </c>
      <c r="AU339" s="66"/>
      <c r="AV339" s="67">
        <v>1.4E-2</v>
      </c>
      <c r="AW339" s="67">
        <v>0.02</v>
      </c>
      <c r="AX339" s="67">
        <v>0.65</v>
      </c>
      <c r="AY339" s="65">
        <v>29.23</v>
      </c>
      <c r="AZ339" s="65">
        <v>15.71</v>
      </c>
      <c r="BA339" s="65">
        <v>21.1</v>
      </c>
      <c r="BB339" s="65">
        <v>0.63</v>
      </c>
      <c r="BD339" s="25">
        <v>0.08</v>
      </c>
      <c r="BE339" s="25">
        <v>0.08</v>
      </c>
      <c r="BF339" s="25">
        <v>13.94</v>
      </c>
      <c r="BG339" s="25">
        <v>57</v>
      </c>
      <c r="BH339" s="25"/>
      <c r="BI339" s="25">
        <v>1E-3</v>
      </c>
      <c r="BJ339" s="25">
        <v>0.01</v>
      </c>
      <c r="BK339" s="68">
        <v>0.45</v>
      </c>
      <c r="BL339" s="25">
        <v>7.09</v>
      </c>
      <c r="BM339" s="25">
        <v>2.57</v>
      </c>
      <c r="BN339" s="25">
        <v>2.2000000000000002</v>
      </c>
      <c r="BO339" s="25">
        <v>0.47</v>
      </c>
      <c r="WNL339" s="3"/>
      <c r="WNM339" s="3"/>
      <c r="WNN339" s="3"/>
      <c r="WNO339" s="3"/>
      <c r="WNP339" s="3"/>
      <c r="WNQ339" s="3"/>
      <c r="WNR339" s="3"/>
      <c r="WNS339" s="3"/>
      <c r="WNT339" s="3"/>
      <c r="WNU339" s="3"/>
      <c r="WNV339" s="3"/>
      <c r="WNW339" s="3"/>
      <c r="WNX339" s="3"/>
      <c r="WNY339" s="3"/>
      <c r="WNZ339" s="3"/>
      <c r="WOA339" s="3"/>
      <c r="WOB339" s="3"/>
      <c r="WOC339" s="3"/>
      <c r="WOD339" s="3"/>
      <c r="WOE339" s="3"/>
      <c r="WOF339" s="3"/>
      <c r="WOG339" s="3"/>
      <c r="WOH339" s="3"/>
      <c r="WOI339" s="3"/>
      <c r="WOJ339" s="3"/>
      <c r="WOK339" s="3"/>
      <c r="WOL339" s="3"/>
      <c r="WOM339" s="3"/>
      <c r="WON339" s="3"/>
      <c r="WOO339" s="3"/>
      <c r="WOP339" s="3"/>
      <c r="WOQ339" s="3"/>
      <c r="WOR339" s="3"/>
      <c r="WOS339" s="3"/>
      <c r="WOT339" s="3"/>
      <c r="WOU339" s="3"/>
      <c r="WOV339" s="3"/>
      <c r="WOW339" s="3"/>
      <c r="WOX339" s="3"/>
      <c r="WOY339" s="3"/>
      <c r="WOZ339" s="3"/>
      <c r="WPA339" s="3"/>
      <c r="WPB339" s="3"/>
      <c r="WPC339" s="3"/>
      <c r="WPD339" s="3"/>
      <c r="WPE339" s="3"/>
      <c r="WPF339" s="3"/>
      <c r="WPG339" s="3"/>
      <c r="WPH339" s="3"/>
      <c r="WPI339" s="3"/>
      <c r="WPJ339" s="3"/>
      <c r="WPK339" s="3"/>
      <c r="WPL339" s="3"/>
      <c r="WPM339" s="3"/>
      <c r="WPN339" s="3"/>
      <c r="WPO339" s="3"/>
      <c r="WPP339" s="3"/>
      <c r="WPQ339" s="3"/>
      <c r="WPR339" s="3"/>
      <c r="WPS339" s="3"/>
      <c r="WPT339" s="3"/>
      <c r="WPU339" s="3"/>
      <c r="WPV339" s="3"/>
      <c r="WPW339" s="3"/>
      <c r="WPX339" s="3"/>
      <c r="WPY339" s="3"/>
      <c r="WPZ339" s="3"/>
      <c r="WQA339" s="3"/>
      <c r="WQB339" s="3"/>
      <c r="WQC339" s="3"/>
      <c r="WQD339" s="3"/>
      <c r="WQE339" s="3"/>
      <c r="WQF339" s="3"/>
      <c r="WQG339" s="3"/>
      <c r="WQH339" s="3"/>
      <c r="WQI339" s="3"/>
      <c r="WQJ339" s="3"/>
      <c r="WQK339" s="3"/>
      <c r="WQL339" s="3"/>
      <c r="WQM339" s="3"/>
      <c r="WQN339" s="3"/>
      <c r="WQO339" s="3"/>
      <c r="WQP339" s="3"/>
      <c r="WQQ339" s="3"/>
      <c r="WQR339" s="3"/>
      <c r="WQS339" s="3"/>
      <c r="WQT339" s="3"/>
      <c r="WQU339" s="3"/>
      <c r="WQV339" s="3"/>
      <c r="WQW339" s="3"/>
      <c r="WQX339" s="3"/>
      <c r="WQY339" s="3"/>
      <c r="WQZ339" s="3"/>
      <c r="WRA339" s="3"/>
      <c r="WRB339" s="3"/>
      <c r="WRC339" s="3"/>
      <c r="WRD339" s="3"/>
      <c r="WRE339" s="3"/>
      <c r="WRF339" s="3"/>
      <c r="WRG339" s="4"/>
    </row>
    <row r="340" spans="1:67 15591:16023" x14ac:dyDescent="0.25">
      <c r="A340" s="11"/>
      <c r="B340" s="19" t="s">
        <v>31</v>
      </c>
      <c r="C340" s="24" t="s">
        <v>186</v>
      </c>
      <c r="D340" s="19">
        <v>150</v>
      </c>
      <c r="E340" s="25">
        <f t="shared" ref="E340:P340" si="213">Q340*150/125</f>
        <v>4.2</v>
      </c>
      <c r="F340" s="25">
        <f t="shared" si="213"/>
        <v>3.7559999999999998</v>
      </c>
      <c r="G340" s="25">
        <f t="shared" si="213"/>
        <v>16.655999999999999</v>
      </c>
      <c r="H340" s="25">
        <f t="shared" si="213"/>
        <v>117</v>
      </c>
      <c r="I340" s="25">
        <f t="shared" si="213"/>
        <v>15</v>
      </c>
      <c r="J340" s="25">
        <f t="shared" si="213"/>
        <v>4.8000000000000001E-2</v>
      </c>
      <c r="K340" s="25">
        <f t="shared" si="213"/>
        <v>0</v>
      </c>
      <c r="L340" s="25">
        <f t="shared" si="213"/>
        <v>0.9</v>
      </c>
      <c r="M340" s="25">
        <f t="shared" si="213"/>
        <v>186</v>
      </c>
      <c r="N340" s="25">
        <f t="shared" si="213"/>
        <v>22.5</v>
      </c>
      <c r="O340" s="25">
        <f t="shared" si="213"/>
        <v>142.5</v>
      </c>
      <c r="P340" s="25">
        <f t="shared" si="213"/>
        <v>0.156</v>
      </c>
      <c r="Q340" s="50">
        <v>3.5</v>
      </c>
      <c r="R340" s="50">
        <v>3.13</v>
      </c>
      <c r="S340" s="50">
        <v>13.88</v>
      </c>
      <c r="T340" s="50">
        <v>97.5</v>
      </c>
      <c r="U340" s="50">
        <v>12.5</v>
      </c>
      <c r="V340" s="13">
        <v>0.04</v>
      </c>
      <c r="W340" s="13"/>
      <c r="X340" s="50">
        <v>0.75</v>
      </c>
      <c r="Y340" s="50">
        <v>155</v>
      </c>
      <c r="Z340" s="50">
        <v>18.75</v>
      </c>
      <c r="AA340" s="50">
        <v>118.75</v>
      </c>
      <c r="AB340" s="50">
        <v>0.13</v>
      </c>
    </row>
    <row r="341" spans="1:67 15591:16023" ht="15.75" x14ac:dyDescent="0.25">
      <c r="A341" s="140" t="s">
        <v>95</v>
      </c>
      <c r="B341" s="140"/>
      <c r="C341" s="140"/>
      <c r="D341" s="29">
        <f>SUM(D332:D340)</f>
        <v>1160</v>
      </c>
      <c r="E341" s="41"/>
      <c r="F341" s="41"/>
      <c r="G341" s="41"/>
      <c r="H341" s="41"/>
      <c r="I341" s="41"/>
      <c r="J341" s="42"/>
      <c r="K341" s="42"/>
      <c r="L341" s="41"/>
      <c r="M341" s="41"/>
      <c r="N341" s="41"/>
      <c r="O341" s="41"/>
      <c r="P341" s="41"/>
    </row>
    <row r="342" spans="1:67 15591:16023" ht="13.7" customHeight="1" x14ac:dyDescent="0.25">
      <c r="A342" s="141" t="s">
        <v>72</v>
      </c>
      <c r="B342" s="141"/>
      <c r="C342" s="141"/>
      <c r="D342" s="141"/>
      <c r="E342" s="30">
        <f t="shared" ref="E342:P342" si="214">SUM(E332:E341)</f>
        <v>42</v>
      </c>
      <c r="F342" s="30">
        <f t="shared" si="214"/>
        <v>33.691000000000003</v>
      </c>
      <c r="G342" s="30">
        <f t="shared" si="214"/>
        <v>194.60650000000001</v>
      </c>
      <c r="H342" s="30">
        <f t="shared" si="214"/>
        <v>1249.1475</v>
      </c>
      <c r="I342" s="30">
        <f t="shared" si="214"/>
        <v>95.25</v>
      </c>
      <c r="J342" s="30">
        <f t="shared" si="214"/>
        <v>0.84450000000000003</v>
      </c>
      <c r="K342" s="30">
        <f t="shared" si="214"/>
        <v>0.9415</v>
      </c>
      <c r="L342" s="30">
        <f t="shared" si="214"/>
        <v>33.744999999999997</v>
      </c>
      <c r="M342" s="30">
        <f t="shared" si="214"/>
        <v>356.56050000000005</v>
      </c>
      <c r="N342" s="30">
        <f t="shared" si="214"/>
        <v>172.30749999999998</v>
      </c>
      <c r="O342" s="30">
        <f t="shared" si="214"/>
        <v>713.41399999999999</v>
      </c>
      <c r="P342" s="30">
        <f t="shared" si="214"/>
        <v>11.1295</v>
      </c>
    </row>
    <row r="343" spans="1:67 15591:16023" ht="13.7" customHeight="1" x14ac:dyDescent="0.25">
      <c r="A343" s="152"/>
      <c r="B343" s="152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</row>
    <row r="344" spans="1:67 15591:16023" ht="13.7" customHeight="1" x14ac:dyDescent="0.25">
      <c r="A344" s="152"/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</row>
    <row r="345" spans="1:67 15591:16023" ht="12.75" customHeight="1" x14ac:dyDescent="0.25">
      <c r="A345" s="151" t="s">
        <v>0</v>
      </c>
      <c r="B345" s="151" t="s">
        <v>1</v>
      </c>
      <c r="C345" s="148" t="s">
        <v>2</v>
      </c>
      <c r="D345" s="151" t="s">
        <v>3</v>
      </c>
      <c r="E345" s="152" t="s">
        <v>4</v>
      </c>
      <c r="F345" s="152"/>
      <c r="G345" s="152"/>
      <c r="H345" s="134" t="s">
        <v>5</v>
      </c>
      <c r="I345" s="152" t="s">
        <v>6</v>
      </c>
      <c r="J345" s="152"/>
      <c r="K345" s="152"/>
      <c r="L345" s="152"/>
      <c r="M345" s="152" t="s">
        <v>7</v>
      </c>
      <c r="N345" s="152"/>
      <c r="O345" s="152"/>
      <c r="P345" s="152"/>
    </row>
    <row r="346" spans="1:67 15591:16023" x14ac:dyDescent="0.25">
      <c r="A346" s="151"/>
      <c r="B346" s="151"/>
      <c r="C346" s="148"/>
      <c r="D346" s="151"/>
      <c r="E346" s="152"/>
      <c r="F346" s="152"/>
      <c r="G346" s="152"/>
      <c r="H346" s="134"/>
      <c r="I346" s="152"/>
      <c r="J346" s="152"/>
      <c r="K346" s="152"/>
      <c r="L346" s="152"/>
      <c r="M346" s="152"/>
      <c r="N346" s="152"/>
      <c r="O346" s="152"/>
      <c r="P346" s="152"/>
    </row>
    <row r="347" spans="1:67 15591:16023" ht="61.35" customHeight="1" x14ac:dyDescent="0.25">
      <c r="A347" s="151"/>
      <c r="B347" s="151"/>
      <c r="C347" s="148"/>
      <c r="D347" s="151"/>
      <c r="E347" s="6" t="s">
        <v>8</v>
      </c>
      <c r="F347" s="6" t="s">
        <v>9</v>
      </c>
      <c r="G347" s="6" t="s">
        <v>10</v>
      </c>
      <c r="H347" s="134"/>
      <c r="I347" s="10" t="s">
        <v>11</v>
      </c>
      <c r="J347" s="10" t="s">
        <v>12</v>
      </c>
      <c r="K347" s="10" t="s">
        <v>13</v>
      </c>
      <c r="L347" s="10" t="s">
        <v>14</v>
      </c>
      <c r="M347" s="6" t="s">
        <v>15</v>
      </c>
      <c r="N347" s="6" t="s">
        <v>16</v>
      </c>
      <c r="O347" s="6" t="s">
        <v>17</v>
      </c>
      <c r="P347" s="6" t="s">
        <v>18</v>
      </c>
    </row>
    <row r="348" spans="1:67 15591:16023" ht="18.75" x14ac:dyDescent="0.25">
      <c r="A348" s="137" t="s">
        <v>187</v>
      </c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</row>
    <row r="349" spans="1:67 15591:16023" ht="15" customHeight="1" x14ac:dyDescent="0.25">
      <c r="A349" s="147" t="s">
        <v>20</v>
      </c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</row>
    <row r="350" spans="1:67 15591:16023" s="3" customFormat="1" x14ac:dyDescent="0.25">
      <c r="A350" s="147"/>
      <c r="B350" s="16" t="s">
        <v>23</v>
      </c>
      <c r="C350" s="17" t="s">
        <v>24</v>
      </c>
      <c r="D350" s="16">
        <v>10</v>
      </c>
      <c r="E350" s="18">
        <v>0.08</v>
      </c>
      <c r="F350" s="18">
        <v>7.25</v>
      </c>
      <c r="G350" s="18">
        <v>0.13</v>
      </c>
      <c r="H350" s="18">
        <v>66</v>
      </c>
      <c r="I350" s="18">
        <v>40</v>
      </c>
      <c r="J350" s="18"/>
      <c r="K350" s="18">
        <v>0.01</v>
      </c>
      <c r="L350" s="18"/>
      <c r="M350" s="18">
        <v>2.4</v>
      </c>
      <c r="N350" s="18"/>
      <c r="O350" s="18">
        <v>3</v>
      </c>
      <c r="P350" s="18">
        <v>0.02</v>
      </c>
      <c r="Q350" s="2"/>
      <c r="WRG350" s="4"/>
    </row>
    <row r="351" spans="1:67 15591:16023" ht="15.75" customHeight="1" x14ac:dyDescent="0.25">
      <c r="A351" s="147"/>
      <c r="B351" s="19" t="s">
        <v>188</v>
      </c>
      <c r="C351" s="13" t="s">
        <v>189</v>
      </c>
      <c r="D351" s="19">
        <v>200</v>
      </c>
      <c r="E351" s="25">
        <f t="shared" ref="E351:P351" si="215">BD351*200/150</f>
        <v>7.9866666666666664</v>
      </c>
      <c r="F351" s="25">
        <f t="shared" si="215"/>
        <v>10.626666666666667</v>
      </c>
      <c r="G351" s="25">
        <f t="shared" si="215"/>
        <v>36.506666666666668</v>
      </c>
      <c r="H351" s="25">
        <f t="shared" si="215"/>
        <v>274</v>
      </c>
      <c r="I351" s="25">
        <f t="shared" si="215"/>
        <v>54.600000000000009</v>
      </c>
      <c r="J351" s="25">
        <f t="shared" si="215"/>
        <v>0.22666666666666666</v>
      </c>
      <c r="K351" s="25">
        <f t="shared" si="215"/>
        <v>0.1866666666666667</v>
      </c>
      <c r="L351" s="25">
        <f t="shared" si="215"/>
        <v>1.24</v>
      </c>
      <c r="M351" s="25">
        <f t="shared" si="215"/>
        <v>142.24</v>
      </c>
      <c r="N351" s="25">
        <f t="shared" si="215"/>
        <v>68.266666666666666</v>
      </c>
      <c r="O351" s="25">
        <f t="shared" si="215"/>
        <v>225.66666666666666</v>
      </c>
      <c r="P351" s="25">
        <f t="shared" si="215"/>
        <v>1.64</v>
      </c>
      <c r="Q351" s="19">
        <v>13.08</v>
      </c>
      <c r="R351" s="19">
        <v>9.18</v>
      </c>
      <c r="S351" s="19">
        <v>2.85</v>
      </c>
      <c r="T351" s="19">
        <v>152</v>
      </c>
      <c r="U351" s="19">
        <v>25.6</v>
      </c>
      <c r="V351" s="19">
        <v>0.27</v>
      </c>
      <c r="W351" s="19">
        <v>0.56999999999999995</v>
      </c>
      <c r="X351" s="19">
        <v>1.39</v>
      </c>
      <c r="Y351" s="19">
        <v>27.53</v>
      </c>
      <c r="Z351" s="19">
        <v>23.32</v>
      </c>
      <c r="AA351" s="19">
        <v>181.35</v>
      </c>
      <c r="AB351" s="19">
        <v>3.96</v>
      </c>
      <c r="BD351" s="25">
        <v>5.99</v>
      </c>
      <c r="BE351" s="25">
        <v>7.97</v>
      </c>
      <c r="BF351" s="25">
        <v>27.38</v>
      </c>
      <c r="BG351" s="25">
        <v>205.5</v>
      </c>
      <c r="BH351" s="25">
        <v>40.950000000000003</v>
      </c>
      <c r="BI351" s="25">
        <v>0.17</v>
      </c>
      <c r="BJ351" s="25">
        <v>0.14000000000000001</v>
      </c>
      <c r="BK351" s="25">
        <v>0.93</v>
      </c>
      <c r="BL351" s="25">
        <v>106.68</v>
      </c>
      <c r="BM351" s="25">
        <v>51.2</v>
      </c>
      <c r="BN351" s="25">
        <v>169.25</v>
      </c>
      <c r="BO351" s="25">
        <v>1.23</v>
      </c>
    </row>
    <row r="352" spans="1:67 15591:16023" x14ac:dyDescent="0.25">
      <c r="A352" s="147"/>
      <c r="B352" s="19" t="s">
        <v>31</v>
      </c>
      <c r="C352" s="24" t="s">
        <v>32</v>
      </c>
      <c r="D352" s="19">
        <v>25</v>
      </c>
      <c r="E352" s="25">
        <f t="shared" ref="E352:P352" si="216">BD352*25/20</f>
        <v>1.7</v>
      </c>
      <c r="F352" s="25">
        <f t="shared" si="216"/>
        <v>0.3</v>
      </c>
      <c r="G352" s="25">
        <f t="shared" si="216"/>
        <v>8.4</v>
      </c>
      <c r="H352" s="25">
        <f t="shared" si="216"/>
        <v>42.699999999999996</v>
      </c>
      <c r="I352" s="25">
        <f t="shared" si="216"/>
        <v>0</v>
      </c>
      <c r="J352" s="25">
        <f t="shared" si="216"/>
        <v>3.7499999999999999E-2</v>
      </c>
      <c r="K352" s="25">
        <f t="shared" si="216"/>
        <v>2.5000000000000001E-2</v>
      </c>
      <c r="L352" s="25">
        <f t="shared" si="216"/>
        <v>0</v>
      </c>
      <c r="M352" s="25">
        <f t="shared" si="216"/>
        <v>11.262499999999999</v>
      </c>
      <c r="N352" s="25">
        <f t="shared" si="216"/>
        <v>11.762499999999999</v>
      </c>
      <c r="O352" s="25">
        <f t="shared" si="216"/>
        <v>37.674999999999997</v>
      </c>
      <c r="P352" s="25">
        <f t="shared" si="216"/>
        <v>0.9375</v>
      </c>
      <c r="Q352" s="25">
        <v>1.7</v>
      </c>
      <c r="R352" s="25">
        <v>0.3</v>
      </c>
      <c r="S352" s="25">
        <v>8.4</v>
      </c>
      <c r="T352" s="25">
        <v>42.7</v>
      </c>
      <c r="U352" s="25"/>
      <c r="V352" s="25">
        <v>0.04</v>
      </c>
      <c r="W352" s="25">
        <v>0.02</v>
      </c>
      <c r="X352" s="25"/>
      <c r="Y352" s="25">
        <v>11.26</v>
      </c>
      <c r="Z352" s="25">
        <v>11.76</v>
      </c>
      <c r="AA352" s="25">
        <v>37.68</v>
      </c>
      <c r="AB352" s="25">
        <v>0.94</v>
      </c>
      <c r="BD352" s="25">
        <v>1.36</v>
      </c>
      <c r="BE352" s="25">
        <v>0.24</v>
      </c>
      <c r="BF352" s="25">
        <v>6.72</v>
      </c>
      <c r="BG352" s="25">
        <v>34.159999999999997</v>
      </c>
      <c r="BH352" s="25"/>
      <c r="BI352" s="25">
        <v>0.03</v>
      </c>
      <c r="BJ352" s="25">
        <v>0.02</v>
      </c>
      <c r="BK352" s="25"/>
      <c r="BL352" s="25">
        <v>9.01</v>
      </c>
      <c r="BM352" s="25">
        <v>9.41</v>
      </c>
      <c r="BN352" s="25">
        <v>30.14</v>
      </c>
      <c r="BO352" s="25">
        <v>0.75</v>
      </c>
    </row>
    <row r="353" spans="1:67 15591:16023" x14ac:dyDescent="0.25">
      <c r="A353" s="147"/>
      <c r="B353" s="19" t="s">
        <v>31</v>
      </c>
      <c r="C353" s="13" t="s">
        <v>33</v>
      </c>
      <c r="D353" s="19">
        <v>55</v>
      </c>
      <c r="E353" s="25">
        <f t="shared" ref="E353:P353" si="217">BD353*55/40</f>
        <v>4.07</v>
      </c>
      <c r="F353" s="25">
        <f t="shared" si="217"/>
        <v>0.495</v>
      </c>
      <c r="G353" s="25">
        <f t="shared" si="217"/>
        <v>29.012499999999999</v>
      </c>
      <c r="H353" s="25">
        <f t="shared" si="217"/>
        <v>128.94749999999999</v>
      </c>
      <c r="I353" s="25">
        <f t="shared" si="217"/>
        <v>0</v>
      </c>
      <c r="J353" s="25">
        <f t="shared" si="217"/>
        <v>0</v>
      </c>
      <c r="K353" s="25">
        <f t="shared" si="217"/>
        <v>2.7500000000000004E-2</v>
      </c>
      <c r="L353" s="25">
        <f t="shared" si="217"/>
        <v>0</v>
      </c>
      <c r="M353" s="25">
        <f t="shared" si="217"/>
        <v>11</v>
      </c>
      <c r="N353" s="25">
        <f t="shared" si="217"/>
        <v>7.7</v>
      </c>
      <c r="O353" s="25">
        <f t="shared" si="217"/>
        <v>35.75</v>
      </c>
      <c r="P353" s="25">
        <f t="shared" si="217"/>
        <v>0.60499999999999998</v>
      </c>
      <c r="Q353" s="25">
        <v>3.03</v>
      </c>
      <c r="R353" s="25">
        <v>0.36</v>
      </c>
      <c r="S353" s="25">
        <v>19.64</v>
      </c>
      <c r="T353" s="25">
        <v>93.77</v>
      </c>
      <c r="U353" s="25"/>
      <c r="V353" s="25"/>
      <c r="W353" s="25">
        <v>1.2999999999999999E-2</v>
      </c>
      <c r="X353" s="25"/>
      <c r="Y353" s="25">
        <v>8</v>
      </c>
      <c r="Z353" s="25">
        <v>5.6</v>
      </c>
      <c r="AA353" s="25">
        <v>26</v>
      </c>
      <c r="AB353" s="25">
        <v>0.44</v>
      </c>
      <c r="AC353" s="25">
        <v>3</v>
      </c>
      <c r="AD353" s="25">
        <f t="shared" ref="AD353:AN353" si="218">AP353*40/40</f>
        <v>0</v>
      </c>
      <c r="AE353" s="25">
        <f t="shared" si="218"/>
        <v>0</v>
      </c>
      <c r="AF353" s="25">
        <f t="shared" si="218"/>
        <v>0</v>
      </c>
      <c r="AG353" s="25">
        <f t="shared" si="218"/>
        <v>0</v>
      </c>
      <c r="AH353" s="25">
        <f t="shared" si="218"/>
        <v>0</v>
      </c>
      <c r="AI353" s="25">
        <f t="shared" si="218"/>
        <v>0</v>
      </c>
      <c r="AJ353" s="25">
        <f t="shared" si="218"/>
        <v>0</v>
      </c>
      <c r="AK353" s="25">
        <f t="shared" si="218"/>
        <v>0</v>
      </c>
      <c r="AL353" s="25">
        <f t="shared" si="218"/>
        <v>0</v>
      </c>
      <c r="AM353" s="25">
        <f t="shared" si="218"/>
        <v>0</v>
      </c>
      <c r="AN353" s="25">
        <f t="shared" si="218"/>
        <v>0</v>
      </c>
      <c r="BD353" s="25">
        <v>2.96</v>
      </c>
      <c r="BE353" s="25">
        <v>0.36</v>
      </c>
      <c r="BF353" s="25">
        <v>21.1</v>
      </c>
      <c r="BG353" s="25">
        <v>93.78</v>
      </c>
      <c r="BH353" s="25"/>
      <c r="BI353" s="25"/>
      <c r="BJ353" s="25">
        <v>0.02</v>
      </c>
      <c r="BK353" s="25"/>
      <c r="BL353" s="25">
        <v>8</v>
      </c>
      <c r="BM353" s="25">
        <v>5.6</v>
      </c>
      <c r="BN353" s="25">
        <v>26</v>
      </c>
      <c r="BO353" s="25">
        <v>0.44</v>
      </c>
      <c r="WOD353" s="2"/>
      <c r="WOE353" s="2"/>
      <c r="WOF353" s="2"/>
      <c r="WOG353" s="2"/>
      <c r="WOH353" s="2"/>
      <c r="WOI353" s="2"/>
      <c r="WOJ353" s="2"/>
      <c r="WOK353" s="2"/>
      <c r="WOL353" s="2"/>
      <c r="WOM353" s="2"/>
      <c r="WON353" s="2"/>
      <c r="WOO353" s="2"/>
      <c r="WOP353" s="2"/>
      <c r="WOQ353" s="2"/>
      <c r="WOR353" s="2"/>
      <c r="WOS353" s="2"/>
      <c r="WOT353" s="2"/>
      <c r="WOU353" s="2"/>
      <c r="WOV353" s="2"/>
      <c r="WOW353" s="2"/>
      <c r="WOX353" s="2"/>
      <c r="WOY353" s="2"/>
      <c r="WOZ353" s="2"/>
      <c r="WPA353" s="2"/>
      <c r="WPB353" s="2"/>
      <c r="WPC353" s="2"/>
      <c r="WPD353" s="2"/>
      <c r="WPE353" s="2"/>
      <c r="WPF353" s="2"/>
      <c r="WPG353" s="2"/>
      <c r="WPH353" s="2"/>
      <c r="WPI353" s="2"/>
      <c r="WPJ353" s="2"/>
      <c r="WPK353" s="2"/>
      <c r="WPL353" s="2"/>
      <c r="WPM353" s="2"/>
      <c r="WPN353" s="2"/>
      <c r="WPO353" s="2"/>
      <c r="WPP353" s="2"/>
      <c r="WPQ353" s="2"/>
      <c r="WPR353" s="2"/>
      <c r="WPS353" s="2"/>
      <c r="WPT353" s="2"/>
      <c r="WPU353" s="2"/>
      <c r="WPV353" s="2"/>
      <c r="WPW353" s="2"/>
      <c r="WPX353" s="2"/>
      <c r="WPY353" s="2"/>
      <c r="WPZ353" s="2"/>
      <c r="WQA353" s="2"/>
      <c r="WQB353" s="2"/>
      <c r="WQC353" s="2"/>
      <c r="WQD353" s="2"/>
      <c r="WQE353" s="2"/>
      <c r="WQF353" s="2"/>
      <c r="WQG353" s="2"/>
      <c r="WQH353" s="2"/>
      <c r="WQI353" s="2"/>
      <c r="WQJ353" s="2"/>
      <c r="WQK353" s="2"/>
      <c r="WQL353" s="2"/>
      <c r="WQM353" s="2"/>
      <c r="WQN353" s="2"/>
      <c r="WQO353" s="2"/>
      <c r="WQP353" s="2"/>
      <c r="WQQ353" s="2"/>
      <c r="WQR353" s="2"/>
      <c r="WQS353" s="2"/>
      <c r="WQT353" s="2"/>
      <c r="WQU353" s="2"/>
      <c r="WQV353" s="2"/>
      <c r="WQW353" s="2"/>
      <c r="WQX353" s="2"/>
      <c r="WQY353" s="2"/>
      <c r="WQZ353" s="2"/>
      <c r="WRA353" s="2"/>
      <c r="WRB353" s="2"/>
      <c r="WRC353" s="2"/>
      <c r="WRD353" s="2"/>
      <c r="WRE353" s="2"/>
      <c r="WRF353" s="2"/>
    </row>
    <row r="354" spans="1:67 15591:16023" x14ac:dyDescent="0.25">
      <c r="A354" s="147"/>
      <c r="B354" s="19" t="s">
        <v>142</v>
      </c>
      <c r="C354" s="24" t="s">
        <v>143</v>
      </c>
      <c r="D354" s="19">
        <v>200</v>
      </c>
      <c r="E354" s="25">
        <f t="shared" ref="E354:P354" si="219">BD354*200/100</f>
        <v>4.08</v>
      </c>
      <c r="F354" s="25">
        <f t="shared" si="219"/>
        <v>3.54</v>
      </c>
      <c r="G354" s="25">
        <f t="shared" si="219"/>
        <v>17.579999999999998</v>
      </c>
      <c r="H354" s="25">
        <f t="shared" si="219"/>
        <v>118</v>
      </c>
      <c r="I354" s="25">
        <f t="shared" si="219"/>
        <v>24.4</v>
      </c>
      <c r="J354" s="25">
        <f t="shared" si="219"/>
        <v>0.06</v>
      </c>
      <c r="K354" s="25">
        <f t="shared" si="219"/>
        <v>0.18</v>
      </c>
      <c r="L354" s="25">
        <f t="shared" si="219"/>
        <v>1.58</v>
      </c>
      <c r="M354" s="25">
        <f t="shared" si="219"/>
        <v>152.22</v>
      </c>
      <c r="N354" s="25">
        <f t="shared" si="219"/>
        <v>21.34</v>
      </c>
      <c r="O354" s="25">
        <f t="shared" si="219"/>
        <v>124.56</v>
      </c>
      <c r="P354" s="25">
        <f t="shared" si="219"/>
        <v>0.48</v>
      </c>
      <c r="Q354" s="25">
        <v>0.3</v>
      </c>
      <c r="R354" s="25"/>
      <c r="S354" s="25">
        <v>6.7</v>
      </c>
      <c r="T354" s="25">
        <v>27.9</v>
      </c>
      <c r="U354" s="26">
        <v>0.38</v>
      </c>
      <c r="V354" s="19"/>
      <c r="W354" s="19">
        <v>0.01</v>
      </c>
      <c r="X354" s="25">
        <v>1.1599999999999999</v>
      </c>
      <c r="Y354" s="25">
        <v>6.9</v>
      </c>
      <c r="Z354" s="25">
        <v>4.5999999999999996</v>
      </c>
      <c r="AA354" s="25">
        <v>8.5</v>
      </c>
      <c r="AB354" s="25">
        <v>0.77</v>
      </c>
      <c r="AC354" s="25">
        <v>0.8</v>
      </c>
      <c r="AD354" s="25">
        <v>0.2</v>
      </c>
      <c r="AE354" s="25">
        <v>16.7</v>
      </c>
      <c r="AF354" s="25">
        <v>66.7</v>
      </c>
      <c r="AG354" s="25">
        <v>98</v>
      </c>
      <c r="AH354" s="25">
        <v>0.01</v>
      </c>
      <c r="AI354" s="25">
        <v>0.05</v>
      </c>
      <c r="AJ354" s="25">
        <v>80</v>
      </c>
      <c r="AK354" s="25">
        <v>11</v>
      </c>
      <c r="AL354" s="25">
        <v>3</v>
      </c>
      <c r="AM354" s="25">
        <v>3</v>
      </c>
      <c r="AN354" s="25">
        <v>0.54</v>
      </c>
      <c r="BD354" s="25">
        <v>2.04</v>
      </c>
      <c r="BE354" s="25">
        <v>1.77</v>
      </c>
      <c r="BF354" s="25">
        <v>8.7899999999999991</v>
      </c>
      <c r="BG354" s="25">
        <v>59</v>
      </c>
      <c r="BH354" s="25">
        <v>12.2</v>
      </c>
      <c r="BI354" s="25">
        <v>0.03</v>
      </c>
      <c r="BJ354" s="25">
        <v>0.09</v>
      </c>
      <c r="BK354" s="25">
        <v>0.79</v>
      </c>
      <c r="BL354" s="25">
        <v>76.11</v>
      </c>
      <c r="BM354" s="25">
        <v>10.67</v>
      </c>
      <c r="BN354" s="25">
        <v>62.28</v>
      </c>
      <c r="BO354" s="25">
        <v>0.24</v>
      </c>
    </row>
    <row r="355" spans="1:67 15591:16023" x14ac:dyDescent="0.25">
      <c r="A355" s="147"/>
      <c r="B355" s="19" t="s">
        <v>29</v>
      </c>
      <c r="C355" s="27" t="s">
        <v>30</v>
      </c>
      <c r="D355" s="19">
        <v>150</v>
      </c>
      <c r="E355" s="25">
        <f t="shared" ref="E355:P355" si="220">BD355*150/100</f>
        <v>0.6</v>
      </c>
      <c r="F355" s="25">
        <f t="shared" si="220"/>
        <v>0.6</v>
      </c>
      <c r="G355" s="25">
        <f t="shared" si="220"/>
        <v>14.7</v>
      </c>
      <c r="H355" s="25">
        <f t="shared" si="220"/>
        <v>70.5</v>
      </c>
      <c r="I355" s="25">
        <f t="shared" si="220"/>
        <v>0</v>
      </c>
      <c r="J355" s="25">
        <f t="shared" si="220"/>
        <v>4.4999999999999998E-2</v>
      </c>
      <c r="K355" s="25">
        <f t="shared" si="220"/>
        <v>0.03</v>
      </c>
      <c r="L355" s="25">
        <f t="shared" si="220"/>
        <v>15</v>
      </c>
      <c r="M355" s="25">
        <f t="shared" si="220"/>
        <v>24</v>
      </c>
      <c r="N355" s="25">
        <f t="shared" si="220"/>
        <v>13.5</v>
      </c>
      <c r="O355" s="25">
        <f t="shared" si="220"/>
        <v>16.5</v>
      </c>
      <c r="P355" s="25">
        <f t="shared" si="220"/>
        <v>3.3</v>
      </c>
      <c r="Q355" s="25"/>
      <c r="R355" s="25"/>
      <c r="S355" s="25"/>
      <c r="T355" s="25"/>
      <c r="U355" s="25"/>
      <c r="V355" s="19"/>
      <c r="W355" s="19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BD355" s="25">
        <v>0.4</v>
      </c>
      <c r="BE355" s="25">
        <v>0.4</v>
      </c>
      <c r="BF355" s="25">
        <v>9.8000000000000007</v>
      </c>
      <c r="BG355" s="25">
        <v>47</v>
      </c>
      <c r="BH355" s="25"/>
      <c r="BI355" s="25">
        <v>0.03</v>
      </c>
      <c r="BJ355" s="25">
        <v>0.02</v>
      </c>
      <c r="BK355" s="25">
        <v>10</v>
      </c>
      <c r="BL355" s="25">
        <v>16</v>
      </c>
      <c r="BM355" s="25">
        <v>9</v>
      </c>
      <c r="BN355" s="25">
        <v>11</v>
      </c>
      <c r="BO355" s="25">
        <v>2.2000000000000002</v>
      </c>
    </row>
    <row r="356" spans="1:67 15591:16023" s="34" customFormat="1" x14ac:dyDescent="0.25">
      <c r="A356" s="147"/>
      <c r="B356" s="19" t="s">
        <v>31</v>
      </c>
      <c r="C356" s="24" t="s">
        <v>159</v>
      </c>
      <c r="D356" s="19">
        <v>34</v>
      </c>
      <c r="E356" s="25">
        <f>BD356*34/35</f>
        <v>2.0497142857142854</v>
      </c>
      <c r="F356" s="25">
        <f>BE356*34/35</f>
        <v>3.4</v>
      </c>
      <c r="G356" s="25">
        <f>BF356*34/35</f>
        <v>25.159999999999997</v>
      </c>
      <c r="H356" s="25">
        <f>BG356*34/35</f>
        <v>139.4</v>
      </c>
      <c r="I356" s="25"/>
      <c r="J356" s="25"/>
      <c r="K356" s="25"/>
      <c r="L356" s="25"/>
      <c r="M356" s="25"/>
      <c r="N356" s="25"/>
      <c r="O356" s="25"/>
      <c r="P356" s="25"/>
      <c r="BD356" s="25">
        <v>2.11</v>
      </c>
      <c r="BE356" s="25">
        <v>3.5</v>
      </c>
      <c r="BF356" s="25">
        <v>25.9</v>
      </c>
      <c r="BG356" s="25">
        <v>143.5</v>
      </c>
      <c r="BH356" s="25"/>
      <c r="BI356" s="25"/>
      <c r="BJ356" s="25"/>
      <c r="BK356" s="25"/>
      <c r="BL356" s="25"/>
      <c r="BM356" s="25"/>
      <c r="BN356" s="25"/>
      <c r="BO356" s="25"/>
      <c r="WAQ356" s="35"/>
      <c r="WAR356" s="35"/>
      <c r="WAS356" s="35"/>
      <c r="WAT356" s="35"/>
      <c r="WAU356" s="35"/>
      <c r="WAV356" s="35"/>
      <c r="WAW356" s="35"/>
      <c r="WAX356" s="35"/>
      <c r="WAY356" s="35"/>
      <c r="WAZ356" s="35"/>
      <c r="WBA356" s="35"/>
      <c r="WBB356" s="35"/>
      <c r="WBC356" s="35"/>
      <c r="WBD356" s="35"/>
      <c r="WBE356" s="35"/>
      <c r="WBF356" s="35"/>
      <c r="WBG356" s="35"/>
      <c r="WBH356" s="35"/>
      <c r="WBI356" s="35"/>
      <c r="WBJ356" s="35"/>
      <c r="WBK356" s="35"/>
      <c r="WBL356" s="35"/>
      <c r="WBM356" s="35"/>
      <c r="WBN356" s="35"/>
      <c r="WBO356" s="35"/>
      <c r="WBP356" s="35"/>
      <c r="WBQ356" s="35"/>
      <c r="WBR356" s="35"/>
      <c r="WBS356" s="35"/>
      <c r="WBT356" s="35"/>
      <c r="WBU356" s="35"/>
      <c r="WBV356" s="35"/>
      <c r="WBW356" s="35"/>
      <c r="WBX356" s="35"/>
      <c r="WBY356" s="35"/>
      <c r="WBZ356" s="35"/>
      <c r="WCA356" s="35"/>
      <c r="WCB356" s="35"/>
      <c r="WCC356" s="35"/>
      <c r="WCD356" s="35"/>
      <c r="WCE356" s="35"/>
      <c r="WCF356" s="35"/>
      <c r="WCG356" s="35"/>
      <c r="WCH356" s="35"/>
      <c r="WCI356" s="35"/>
      <c r="WCJ356" s="35"/>
      <c r="WCK356" s="35"/>
      <c r="WCL356" s="35"/>
      <c r="WCM356" s="35"/>
      <c r="WCN356" s="35"/>
      <c r="WCO356" s="35"/>
      <c r="WCP356" s="35"/>
      <c r="WCQ356" s="35"/>
      <c r="WCR356" s="35"/>
      <c r="WCS356" s="35"/>
      <c r="WCT356" s="35"/>
      <c r="WCU356" s="35"/>
      <c r="WCV356" s="35"/>
      <c r="WCW356" s="35"/>
      <c r="WCX356" s="35"/>
      <c r="WCY356" s="35"/>
      <c r="WCZ356" s="35"/>
      <c r="WDA356" s="35"/>
      <c r="WDB356" s="35"/>
      <c r="WDC356" s="35"/>
      <c r="WDD356" s="35"/>
      <c r="WDE356" s="35"/>
      <c r="WDF356" s="35"/>
      <c r="WDG356" s="35"/>
      <c r="WDH356" s="35"/>
      <c r="WDI356" s="35"/>
      <c r="WDJ356" s="35"/>
      <c r="WDK356" s="35"/>
      <c r="WDL356" s="35"/>
      <c r="WDM356" s="35"/>
      <c r="WDN356" s="35"/>
      <c r="WDO356" s="35"/>
      <c r="WDP356" s="35"/>
      <c r="WDQ356" s="35"/>
      <c r="WDR356" s="35"/>
      <c r="WDS356" s="35"/>
      <c r="WDT356" s="35"/>
      <c r="WDU356" s="35"/>
      <c r="WDV356" s="35"/>
      <c r="WDW356" s="35"/>
      <c r="WDX356" s="35"/>
      <c r="WDY356" s="35"/>
      <c r="WDZ356" s="35"/>
      <c r="WEA356" s="35"/>
      <c r="WEB356" s="35"/>
      <c r="WEC356" s="35"/>
      <c r="WED356" s="35"/>
      <c r="WEE356" s="35"/>
      <c r="WEF356" s="35"/>
      <c r="WEG356" s="35"/>
      <c r="WEH356" s="35"/>
      <c r="WEI356" s="35"/>
      <c r="WEJ356" s="35"/>
      <c r="WEK356" s="35"/>
      <c r="WEL356" s="35"/>
      <c r="WEM356" s="35"/>
      <c r="WEN356" s="35"/>
      <c r="WEO356" s="35"/>
      <c r="WEP356" s="35"/>
      <c r="WEQ356" s="35"/>
      <c r="WER356" s="35"/>
      <c r="WES356" s="35"/>
      <c r="WET356" s="35"/>
      <c r="WEU356" s="35"/>
      <c r="WEV356" s="35"/>
      <c r="WEW356" s="35"/>
      <c r="WEX356" s="35"/>
      <c r="WEY356" s="35"/>
      <c r="WEZ356" s="35"/>
      <c r="WFA356" s="35"/>
      <c r="WFB356" s="35"/>
      <c r="WFC356" s="35"/>
      <c r="WFD356" s="35"/>
      <c r="WFE356" s="35"/>
      <c r="WFF356" s="35"/>
      <c r="WFG356" s="35"/>
      <c r="WFH356" s="35"/>
      <c r="WFI356" s="35"/>
      <c r="WFJ356" s="35"/>
      <c r="WFK356" s="35"/>
      <c r="WFL356" s="35"/>
      <c r="WFM356" s="35"/>
      <c r="WFN356" s="35"/>
      <c r="WFO356" s="35"/>
      <c r="WFP356" s="35"/>
      <c r="WFQ356" s="35"/>
      <c r="WFR356" s="35"/>
      <c r="WFS356" s="35"/>
      <c r="WFT356" s="35"/>
      <c r="WFU356" s="35"/>
      <c r="WFV356" s="35"/>
      <c r="WFW356" s="35"/>
      <c r="WFX356" s="35"/>
      <c r="WFY356" s="35"/>
      <c r="WFZ356" s="35"/>
      <c r="WGA356" s="35"/>
      <c r="WGB356" s="35"/>
      <c r="WGC356" s="35"/>
      <c r="WGD356" s="35"/>
      <c r="WGE356" s="35"/>
      <c r="WGF356" s="35"/>
      <c r="WGG356" s="35"/>
      <c r="WGH356" s="35"/>
      <c r="WGI356" s="35"/>
      <c r="WGJ356" s="35"/>
      <c r="WGK356" s="35"/>
      <c r="WGL356" s="35"/>
      <c r="WGM356" s="35"/>
      <c r="WGN356" s="35"/>
      <c r="WGO356" s="35"/>
      <c r="WGP356" s="35"/>
      <c r="WGQ356" s="35"/>
      <c r="WGR356" s="35"/>
      <c r="WGS356" s="35"/>
      <c r="WGT356" s="35"/>
      <c r="WGU356" s="35"/>
      <c r="WGV356" s="35"/>
      <c r="WGW356" s="35"/>
      <c r="WGX356" s="35"/>
      <c r="WGY356" s="35"/>
      <c r="WGZ356" s="35"/>
      <c r="WHA356" s="35"/>
      <c r="WHB356" s="35"/>
      <c r="WHC356" s="35"/>
      <c r="WHD356" s="35"/>
      <c r="WHE356" s="35"/>
      <c r="WHF356" s="35"/>
      <c r="WHG356" s="35"/>
      <c r="WHH356" s="35"/>
      <c r="WHI356" s="35"/>
      <c r="WHJ356" s="35"/>
      <c r="WHK356" s="35"/>
      <c r="WHL356" s="35"/>
      <c r="WHM356" s="35"/>
      <c r="WHN356" s="35"/>
      <c r="WHO356" s="35"/>
      <c r="WHP356" s="35"/>
      <c r="WHQ356" s="35"/>
      <c r="WHR356" s="35"/>
      <c r="WHS356" s="35"/>
      <c r="WHT356" s="35"/>
      <c r="WHU356" s="35"/>
      <c r="WHV356" s="35"/>
      <c r="WHW356" s="35"/>
      <c r="WHX356" s="35"/>
      <c r="WHY356" s="35"/>
      <c r="WHZ356" s="35"/>
      <c r="WIA356" s="35"/>
      <c r="WIB356" s="35"/>
      <c r="WIC356" s="35"/>
      <c r="WID356" s="35"/>
      <c r="WIE356" s="35"/>
      <c r="WIF356" s="35"/>
      <c r="WIG356" s="35"/>
      <c r="WIH356" s="35"/>
      <c r="WII356" s="35"/>
      <c r="WIJ356" s="35"/>
      <c r="WIK356" s="35"/>
      <c r="WIL356" s="35"/>
      <c r="WIM356" s="35"/>
      <c r="WIN356" s="35"/>
      <c r="WIO356" s="35"/>
      <c r="WIP356" s="35"/>
      <c r="WIQ356" s="35"/>
      <c r="WIR356" s="35"/>
      <c r="WIS356" s="35"/>
      <c r="WIT356" s="35"/>
      <c r="WIU356" s="35"/>
      <c r="WIV356" s="35"/>
      <c r="WIW356" s="35"/>
      <c r="WIX356" s="35"/>
      <c r="WIY356" s="35"/>
      <c r="WIZ356" s="35"/>
      <c r="WJA356" s="35"/>
      <c r="WJB356" s="35"/>
      <c r="WJC356" s="35"/>
      <c r="WJD356" s="35"/>
      <c r="WJE356" s="35"/>
      <c r="WJF356" s="35"/>
      <c r="WJG356" s="35"/>
      <c r="WJH356" s="35"/>
      <c r="WJI356" s="35"/>
      <c r="WJJ356" s="35"/>
      <c r="WJK356" s="35"/>
      <c r="WJL356" s="35"/>
      <c r="WJM356" s="35"/>
      <c r="WJN356" s="35"/>
      <c r="WJO356" s="35"/>
      <c r="WJP356" s="35"/>
      <c r="WJQ356" s="35"/>
      <c r="WJR356" s="35"/>
      <c r="WJS356" s="35"/>
      <c r="WJT356" s="35"/>
      <c r="WJU356" s="35"/>
      <c r="WJV356" s="35"/>
      <c r="WJW356" s="35"/>
      <c r="WJX356" s="35"/>
      <c r="WJY356" s="35"/>
      <c r="WJZ356" s="35"/>
      <c r="WKA356" s="35"/>
      <c r="WKB356" s="35"/>
      <c r="WKC356" s="35"/>
      <c r="WKD356" s="35"/>
      <c r="WKE356" s="35"/>
      <c r="WKF356" s="35"/>
      <c r="WKG356" s="35"/>
      <c r="WKH356" s="35"/>
      <c r="WKI356" s="35"/>
      <c r="WKJ356" s="35"/>
      <c r="WKK356" s="35"/>
      <c r="WKL356" s="35"/>
      <c r="WKM356" s="35"/>
      <c r="WKN356" s="35"/>
      <c r="WKO356" s="35"/>
      <c r="WKP356" s="35"/>
      <c r="WKQ356" s="35"/>
      <c r="WKR356" s="35"/>
      <c r="WKS356" s="35"/>
      <c r="WKT356" s="35"/>
      <c r="WKU356" s="35"/>
      <c r="WKV356" s="35"/>
      <c r="WKW356" s="35"/>
      <c r="WKX356" s="35"/>
      <c r="WKY356" s="35"/>
      <c r="WKZ356" s="35"/>
      <c r="WLA356" s="35"/>
      <c r="WLB356" s="35"/>
      <c r="WLC356" s="35"/>
      <c r="WLD356" s="35"/>
      <c r="WLE356" s="35"/>
      <c r="WLF356" s="35"/>
      <c r="WLG356" s="35"/>
      <c r="WLH356" s="35"/>
      <c r="WLI356" s="35"/>
      <c r="WLJ356" s="35"/>
      <c r="WLK356" s="35"/>
      <c r="WLL356" s="35"/>
      <c r="WLM356" s="35"/>
      <c r="WLN356" s="35"/>
      <c r="WLO356" s="35"/>
      <c r="WLP356" s="35"/>
      <c r="WLQ356" s="35"/>
      <c r="WLR356" s="35"/>
      <c r="WLS356" s="35"/>
      <c r="WLT356" s="35"/>
      <c r="WLU356" s="35"/>
      <c r="WLV356" s="35"/>
      <c r="WLW356" s="35"/>
      <c r="WLX356" s="35"/>
      <c r="WLY356" s="35"/>
      <c r="WLZ356" s="35"/>
      <c r="WMA356" s="35"/>
      <c r="WMB356" s="35"/>
      <c r="WMC356" s="35"/>
      <c r="WMD356" s="35"/>
      <c r="WME356" s="35"/>
      <c r="WMF356" s="35"/>
      <c r="WMG356" s="35"/>
      <c r="WMH356" s="35"/>
      <c r="WMI356" s="35"/>
      <c r="WMJ356" s="35"/>
      <c r="WMK356" s="35"/>
      <c r="WML356" s="35"/>
      <c r="WMM356" s="35"/>
      <c r="WMN356" s="35"/>
      <c r="WMO356" s="35"/>
      <c r="WMP356" s="35"/>
      <c r="WMQ356" s="35"/>
      <c r="WMR356" s="35"/>
      <c r="WMS356" s="35"/>
      <c r="WMT356" s="35"/>
      <c r="WMU356" s="35"/>
      <c r="WMV356" s="35"/>
      <c r="WMW356" s="35"/>
      <c r="WMX356" s="35"/>
      <c r="WMY356" s="35"/>
      <c r="WMZ356" s="35"/>
      <c r="WNA356" s="35"/>
      <c r="WNB356" s="35"/>
      <c r="WNC356" s="35"/>
      <c r="WND356" s="35"/>
      <c r="WNE356" s="35"/>
      <c r="WNF356" s="35"/>
      <c r="WNG356" s="35"/>
      <c r="WNH356" s="35"/>
      <c r="WNI356" s="35"/>
      <c r="WNJ356" s="35"/>
      <c r="WNK356" s="35"/>
      <c r="WNL356" s="35"/>
      <c r="WNM356" s="35"/>
      <c r="WNN356" s="35"/>
      <c r="WNO356" s="35"/>
      <c r="WNP356" s="35"/>
      <c r="WNQ356" s="35"/>
      <c r="WNR356" s="35"/>
      <c r="WNS356" s="35"/>
      <c r="WNT356" s="35"/>
      <c r="WNU356" s="35"/>
      <c r="WNV356" s="35"/>
      <c r="WNW356" s="35"/>
      <c r="WNX356" s="35"/>
      <c r="WNY356" s="35"/>
      <c r="WNZ356" s="35"/>
      <c r="WOA356" s="35"/>
      <c r="WOB356" s="35"/>
      <c r="WOC356" s="35"/>
      <c r="WOD356" s="36"/>
      <c r="WOE356" s="36"/>
      <c r="WOF356" s="36"/>
      <c r="WOG356" s="36"/>
      <c r="WOH356" s="36"/>
      <c r="WOI356" s="36"/>
      <c r="WOJ356" s="36"/>
      <c r="WOK356" s="36"/>
      <c r="WOL356" s="36"/>
      <c r="WOM356" s="36"/>
      <c r="WON356" s="36"/>
      <c r="WOO356" s="36"/>
      <c r="WOP356" s="36"/>
      <c r="WOQ356" s="36"/>
      <c r="WOR356" s="36"/>
      <c r="WOS356" s="36"/>
      <c r="WOT356" s="36"/>
      <c r="WOU356" s="36"/>
      <c r="WOV356" s="36"/>
      <c r="WOW356" s="36"/>
      <c r="WOX356" s="36"/>
      <c r="WOY356" s="36"/>
      <c r="WOZ356" s="36"/>
      <c r="WPA356" s="36"/>
      <c r="WPB356" s="36"/>
      <c r="WPC356" s="36"/>
      <c r="WPD356" s="36"/>
      <c r="WPE356" s="36"/>
      <c r="WPF356" s="36"/>
      <c r="WPG356" s="36"/>
      <c r="WPH356" s="36"/>
      <c r="WPI356" s="36"/>
      <c r="WPJ356" s="36"/>
      <c r="WPK356" s="36"/>
      <c r="WPL356" s="36"/>
      <c r="WPM356" s="36"/>
      <c r="WPN356" s="36"/>
      <c r="WPO356" s="36"/>
      <c r="WPP356" s="36"/>
      <c r="WPQ356" s="36"/>
      <c r="WPR356" s="36"/>
      <c r="WPS356" s="36"/>
      <c r="WPT356" s="36"/>
      <c r="WPU356" s="36"/>
      <c r="WPV356" s="36"/>
      <c r="WPW356" s="36"/>
      <c r="WPX356" s="36"/>
      <c r="WPY356" s="36"/>
      <c r="WPZ356" s="36"/>
      <c r="WQA356" s="36"/>
      <c r="WQB356" s="36"/>
      <c r="WQC356" s="36"/>
      <c r="WQD356" s="36"/>
      <c r="WQE356" s="36"/>
      <c r="WQF356" s="36"/>
      <c r="WQG356" s="36"/>
      <c r="WQH356" s="36"/>
      <c r="WQI356" s="36"/>
      <c r="WQJ356" s="36"/>
      <c r="WQK356" s="36"/>
      <c r="WQL356" s="36"/>
      <c r="WQM356" s="36"/>
      <c r="WQN356" s="36"/>
      <c r="WQO356" s="36"/>
      <c r="WQP356" s="36"/>
      <c r="WQQ356" s="36"/>
      <c r="WQR356" s="36"/>
      <c r="WQS356" s="36"/>
      <c r="WQT356" s="36"/>
      <c r="WQU356" s="36"/>
      <c r="WQV356" s="36"/>
      <c r="WQW356" s="36"/>
      <c r="WQX356" s="36"/>
      <c r="WQY356" s="36"/>
      <c r="WQZ356" s="36"/>
      <c r="WRA356" s="36"/>
      <c r="WRB356" s="36"/>
      <c r="WRC356" s="36"/>
      <c r="WRD356" s="36"/>
      <c r="WRE356" s="36"/>
      <c r="WRF356" s="36"/>
      <c r="WRG356" s="4"/>
    </row>
    <row r="357" spans="1:67 15591:16023" x14ac:dyDescent="0.25">
      <c r="A357" s="147"/>
      <c r="B357" s="69"/>
      <c r="C357" s="28" t="s">
        <v>99</v>
      </c>
      <c r="D357" s="29">
        <f>SUM(D350:D356)</f>
        <v>674</v>
      </c>
      <c r="E357" s="30"/>
      <c r="F357" s="30"/>
      <c r="G357" s="30"/>
      <c r="H357" s="30"/>
      <c r="I357" s="30"/>
      <c r="J357" s="29"/>
      <c r="K357" s="29"/>
      <c r="L357" s="30"/>
      <c r="M357" s="30"/>
      <c r="N357" s="30"/>
      <c r="O357" s="30"/>
      <c r="P357" s="30"/>
    </row>
    <row r="358" spans="1:67 15591:16023" x14ac:dyDescent="0.25">
      <c r="A358" s="141" t="s">
        <v>100</v>
      </c>
      <c r="B358" s="141"/>
      <c r="C358" s="141"/>
      <c r="D358" s="141"/>
      <c r="E358" s="30">
        <f t="shared" ref="E358:P358" si="221">SUM(E350:E357)</f>
        <v>20.56638095238095</v>
      </c>
      <c r="F358" s="30">
        <f t="shared" si="221"/>
        <v>26.211666666666666</v>
      </c>
      <c r="G358" s="30">
        <f t="shared" si="221"/>
        <v>131.48916666666668</v>
      </c>
      <c r="H358" s="30">
        <f t="shared" si="221"/>
        <v>839.54750000000001</v>
      </c>
      <c r="I358" s="30">
        <f t="shared" si="221"/>
        <v>119</v>
      </c>
      <c r="J358" s="30">
        <f t="shared" si="221"/>
        <v>0.36916666666666664</v>
      </c>
      <c r="K358" s="30">
        <f t="shared" si="221"/>
        <v>0.45916666666666672</v>
      </c>
      <c r="L358" s="30">
        <f t="shared" si="221"/>
        <v>17.82</v>
      </c>
      <c r="M358" s="30">
        <f t="shared" si="221"/>
        <v>343.1225</v>
      </c>
      <c r="N358" s="30">
        <f t="shared" si="221"/>
        <v>122.56916666666667</v>
      </c>
      <c r="O358" s="30">
        <f t="shared" si="221"/>
        <v>443.15166666666664</v>
      </c>
      <c r="P358" s="30">
        <f t="shared" si="221"/>
        <v>6.9824999999999999</v>
      </c>
    </row>
    <row r="359" spans="1:67 15591:16023" x14ac:dyDescent="0.25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</row>
    <row r="360" spans="1:67 15591:16023" ht="12.75" customHeight="1" x14ac:dyDescent="0.25">
      <c r="A360" s="150" t="s">
        <v>38</v>
      </c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</row>
    <row r="361" spans="1:67 15591:16023" x14ac:dyDescent="0.25">
      <c r="A361" s="150"/>
      <c r="B361" s="19" t="s">
        <v>83</v>
      </c>
      <c r="C361" s="24" t="s">
        <v>101</v>
      </c>
      <c r="D361" s="19">
        <v>100</v>
      </c>
      <c r="E361" s="25">
        <f t="shared" ref="E361:P361" si="222">BD361*100/50</f>
        <v>0.7</v>
      </c>
      <c r="F361" s="25">
        <f t="shared" si="222"/>
        <v>0.1</v>
      </c>
      <c r="G361" s="25">
        <f t="shared" si="222"/>
        <v>1.9</v>
      </c>
      <c r="H361" s="25">
        <f t="shared" si="222"/>
        <v>12</v>
      </c>
      <c r="I361" s="25">
        <f t="shared" si="222"/>
        <v>0</v>
      </c>
      <c r="J361" s="25">
        <f t="shared" si="222"/>
        <v>0.04</v>
      </c>
      <c r="K361" s="25">
        <f t="shared" si="222"/>
        <v>0.02</v>
      </c>
      <c r="L361" s="25">
        <f t="shared" si="222"/>
        <v>4.9000000000000004</v>
      </c>
      <c r="M361" s="25">
        <f t="shared" si="222"/>
        <v>17</v>
      </c>
      <c r="N361" s="25">
        <f t="shared" si="222"/>
        <v>14</v>
      </c>
      <c r="O361" s="25">
        <f t="shared" si="222"/>
        <v>30</v>
      </c>
      <c r="P361" s="25">
        <f t="shared" si="222"/>
        <v>0.5</v>
      </c>
      <c r="AC361" s="25">
        <v>0.48</v>
      </c>
      <c r="AD361" s="25">
        <v>0.06</v>
      </c>
      <c r="AE361" s="25">
        <v>1.02</v>
      </c>
      <c r="AF361" s="25">
        <v>6</v>
      </c>
      <c r="AG361" s="25"/>
      <c r="AH361" s="25">
        <v>0.01</v>
      </c>
      <c r="AI361" s="25">
        <v>0.06</v>
      </c>
      <c r="AJ361" s="25">
        <v>2.1</v>
      </c>
      <c r="AK361" s="25">
        <v>13.8</v>
      </c>
      <c r="AL361" s="25">
        <v>8.4</v>
      </c>
      <c r="AM361" s="25">
        <v>14.4</v>
      </c>
      <c r="AN361" s="25">
        <v>0.36</v>
      </c>
      <c r="BD361" s="25">
        <v>0.35</v>
      </c>
      <c r="BE361" s="25">
        <v>0.05</v>
      </c>
      <c r="BF361" s="25">
        <v>0.95</v>
      </c>
      <c r="BG361" s="25">
        <v>6</v>
      </c>
      <c r="BH361" s="25"/>
      <c r="BI361" s="25">
        <v>0.02</v>
      </c>
      <c r="BJ361" s="25">
        <v>0.01</v>
      </c>
      <c r="BK361" s="25">
        <v>2.4500000000000002</v>
      </c>
      <c r="BL361" s="25">
        <v>8.5</v>
      </c>
      <c r="BM361" s="25">
        <v>7</v>
      </c>
      <c r="BN361" s="25">
        <v>15</v>
      </c>
      <c r="BO361" s="25">
        <v>0.25</v>
      </c>
    </row>
    <row r="362" spans="1:67 15591:16023" s="34" customFormat="1" x14ac:dyDescent="0.25">
      <c r="A362" s="150"/>
      <c r="B362" s="19" t="s">
        <v>102</v>
      </c>
      <c r="C362" s="24" t="s">
        <v>103</v>
      </c>
      <c r="D362" s="19">
        <v>250</v>
      </c>
      <c r="E362" s="19">
        <f t="shared" ref="E362:P362" si="223">BD362*250/100</f>
        <v>1.6</v>
      </c>
      <c r="F362" s="19">
        <f t="shared" si="223"/>
        <v>4.9749999999999996</v>
      </c>
      <c r="G362" s="19">
        <f t="shared" si="223"/>
        <v>9.15</v>
      </c>
      <c r="H362" s="19">
        <f t="shared" si="223"/>
        <v>95</v>
      </c>
      <c r="I362" s="19">
        <f t="shared" si="223"/>
        <v>0</v>
      </c>
      <c r="J362" s="19">
        <f t="shared" si="223"/>
        <v>7.4999999999999997E-2</v>
      </c>
      <c r="K362" s="19">
        <f t="shared" si="223"/>
        <v>0.05</v>
      </c>
      <c r="L362" s="19">
        <f t="shared" si="223"/>
        <v>10.375</v>
      </c>
      <c r="M362" s="19">
        <f t="shared" si="223"/>
        <v>34.85</v>
      </c>
      <c r="N362" s="19">
        <f t="shared" si="223"/>
        <v>20.75</v>
      </c>
      <c r="O362" s="19">
        <f t="shared" si="223"/>
        <v>49.274999999999999</v>
      </c>
      <c r="P362" s="19">
        <f t="shared" si="223"/>
        <v>0.77500000000000002</v>
      </c>
      <c r="BD362" s="19">
        <v>0.64</v>
      </c>
      <c r="BE362" s="19">
        <v>1.99</v>
      </c>
      <c r="BF362" s="19">
        <v>3.66</v>
      </c>
      <c r="BG362" s="19">
        <v>38</v>
      </c>
      <c r="BH362" s="19"/>
      <c r="BI362" s="19">
        <v>0.03</v>
      </c>
      <c r="BJ362" s="19">
        <v>0.02</v>
      </c>
      <c r="BK362" s="19">
        <v>4.1500000000000004</v>
      </c>
      <c r="BL362" s="19">
        <v>13.94</v>
      </c>
      <c r="BM362" s="19">
        <v>8.3000000000000007</v>
      </c>
      <c r="BN362" s="19">
        <v>19.71</v>
      </c>
      <c r="BO362" s="19">
        <v>0.31</v>
      </c>
      <c r="WOV362" s="36"/>
      <c r="WOW362" s="36"/>
      <c r="WOX362" s="36"/>
      <c r="WOY362" s="36"/>
      <c r="WOZ362" s="36"/>
      <c r="WPA362" s="36"/>
      <c r="WPB362" s="36"/>
      <c r="WPC362" s="36"/>
      <c r="WPD362" s="36"/>
      <c r="WPE362" s="36"/>
      <c r="WPF362" s="36"/>
      <c r="WPG362" s="36"/>
      <c r="WPH362" s="36"/>
      <c r="WPI362" s="36"/>
      <c r="WPJ362" s="36"/>
      <c r="WPK362" s="36"/>
      <c r="WPL362" s="36"/>
      <c r="WPM362" s="36"/>
      <c r="WPN362" s="36"/>
      <c r="WPO362" s="36"/>
      <c r="WPP362" s="36"/>
      <c r="WPQ362" s="36"/>
      <c r="WPR362" s="36"/>
      <c r="WPS362" s="36"/>
      <c r="WPT362" s="36"/>
      <c r="WPU362" s="36"/>
      <c r="WPV362" s="36"/>
      <c r="WPW362" s="36"/>
      <c r="WPX362" s="36"/>
      <c r="WPY362" s="36"/>
      <c r="WPZ362" s="36"/>
      <c r="WQA362" s="36"/>
      <c r="WQB362" s="36"/>
      <c r="WQC362" s="36"/>
      <c r="WQD362" s="36"/>
      <c r="WQE362" s="36"/>
      <c r="WQF362" s="36"/>
      <c r="WQG362" s="36"/>
      <c r="WQH362" s="36"/>
      <c r="WQI362" s="36"/>
      <c r="WQJ362" s="36"/>
      <c r="WQK362" s="36"/>
      <c r="WQL362" s="36"/>
      <c r="WQM362" s="36"/>
      <c r="WQN362" s="36"/>
      <c r="WQO362" s="36"/>
      <c r="WQP362" s="36"/>
      <c r="WQQ362" s="36"/>
      <c r="WQR362" s="36"/>
      <c r="WQS362" s="36"/>
      <c r="WQT362" s="36"/>
      <c r="WQU362" s="36"/>
      <c r="WQV362" s="36"/>
      <c r="WQW362" s="36"/>
      <c r="WQX362" s="36"/>
      <c r="WQY362" s="36"/>
      <c r="WQZ362" s="36"/>
      <c r="WRA362" s="36"/>
      <c r="WRB362" s="36"/>
      <c r="WRC362" s="36"/>
      <c r="WRD362" s="36"/>
      <c r="WRE362" s="36"/>
      <c r="WRF362" s="36"/>
      <c r="WRG362" s="4"/>
    </row>
    <row r="363" spans="1:67 15591:16023" s="1" customFormat="1" x14ac:dyDescent="0.25">
      <c r="A363" s="150"/>
      <c r="B363" s="19" t="s">
        <v>54</v>
      </c>
      <c r="C363" s="13" t="s">
        <v>55</v>
      </c>
      <c r="D363" s="19">
        <v>100</v>
      </c>
      <c r="E363" s="25">
        <f t="shared" ref="E363:P363" si="224">BD363*100/90</f>
        <v>8.2444444444444436</v>
      </c>
      <c r="F363" s="25">
        <f t="shared" si="224"/>
        <v>8</v>
      </c>
      <c r="G363" s="25">
        <f t="shared" si="224"/>
        <v>8.4777777777777779</v>
      </c>
      <c r="H363" s="25">
        <f t="shared" si="224"/>
        <v>202</v>
      </c>
      <c r="I363" s="25">
        <f t="shared" si="224"/>
        <v>19.8</v>
      </c>
      <c r="J363" s="25">
        <f t="shared" si="224"/>
        <v>0.12222222222222222</v>
      </c>
      <c r="K363" s="25">
        <f t="shared" si="224"/>
        <v>0.12222222222222222</v>
      </c>
      <c r="L363" s="25">
        <f t="shared" si="224"/>
        <v>6.3</v>
      </c>
      <c r="M363" s="25">
        <f t="shared" si="224"/>
        <v>63.077777777777776</v>
      </c>
      <c r="N363" s="25">
        <f t="shared" si="224"/>
        <v>58.144444444444446</v>
      </c>
      <c r="O363" s="25">
        <f t="shared" si="224"/>
        <v>245.02222222222221</v>
      </c>
      <c r="P363" s="25">
        <f t="shared" si="224"/>
        <v>1.3</v>
      </c>
      <c r="BD363" s="25">
        <v>7.42</v>
      </c>
      <c r="BE363" s="25">
        <v>7.2</v>
      </c>
      <c r="BF363" s="25">
        <v>7.63</v>
      </c>
      <c r="BG363" s="25">
        <v>181.8</v>
      </c>
      <c r="BH363" s="25">
        <v>17.82</v>
      </c>
      <c r="BI363" s="19">
        <v>0.11</v>
      </c>
      <c r="BJ363" s="19">
        <v>0.11</v>
      </c>
      <c r="BK363" s="25">
        <v>5.67</v>
      </c>
      <c r="BL363" s="25">
        <v>56.77</v>
      </c>
      <c r="BM363" s="25">
        <v>52.33</v>
      </c>
      <c r="BN363" s="25">
        <v>220.52</v>
      </c>
      <c r="BO363" s="25">
        <v>1.17</v>
      </c>
      <c r="WRG363" s="4"/>
    </row>
    <row r="364" spans="1:67 15591:16023" s="1" customFormat="1" x14ac:dyDescent="0.25">
      <c r="A364" s="150"/>
      <c r="B364" s="19">
        <v>334</v>
      </c>
      <c r="C364" s="13" t="s">
        <v>137</v>
      </c>
      <c r="D364" s="19">
        <v>180</v>
      </c>
      <c r="E364" s="25">
        <f t="shared" ref="E364:P364" si="225">AC364*180/180</f>
        <v>4.0999999999999996</v>
      </c>
      <c r="F364" s="25">
        <f t="shared" si="225"/>
        <v>5.95</v>
      </c>
      <c r="G364" s="25">
        <f t="shared" si="225"/>
        <v>37.5</v>
      </c>
      <c r="H364" s="25">
        <f t="shared" si="225"/>
        <v>220.5</v>
      </c>
      <c r="I364" s="25">
        <f t="shared" si="225"/>
        <v>0</v>
      </c>
      <c r="J364" s="25">
        <f t="shared" si="225"/>
        <v>0.05</v>
      </c>
      <c r="K364" s="25">
        <f t="shared" si="225"/>
        <v>2.9999999999999995E-2</v>
      </c>
      <c r="L364" s="25">
        <f t="shared" si="225"/>
        <v>1.08</v>
      </c>
      <c r="M364" s="25">
        <f t="shared" si="225"/>
        <v>15.66</v>
      </c>
      <c r="N364" s="25">
        <f t="shared" si="225"/>
        <v>35.1</v>
      </c>
      <c r="O364" s="25">
        <f t="shared" si="225"/>
        <v>99.72</v>
      </c>
      <c r="P364" s="25">
        <f t="shared" si="225"/>
        <v>0.79000000000000015</v>
      </c>
      <c r="AC364" s="25">
        <v>4.0999999999999996</v>
      </c>
      <c r="AD364" s="25">
        <v>5.95</v>
      </c>
      <c r="AE364" s="25">
        <v>37.5</v>
      </c>
      <c r="AF364" s="25">
        <v>220.5</v>
      </c>
      <c r="AG364" s="25"/>
      <c r="AH364" s="19">
        <v>0.05</v>
      </c>
      <c r="AI364" s="19">
        <v>0.03</v>
      </c>
      <c r="AJ364" s="25">
        <v>1.08</v>
      </c>
      <c r="AK364" s="25">
        <v>15.66</v>
      </c>
      <c r="AL364" s="25">
        <v>35.1</v>
      </c>
      <c r="AM364" s="25">
        <v>99.72</v>
      </c>
      <c r="AN364" s="25">
        <v>0.79</v>
      </c>
      <c r="WRG364" s="4"/>
    </row>
    <row r="365" spans="1:67 15591:16023" x14ac:dyDescent="0.25">
      <c r="A365" s="150"/>
      <c r="B365" s="19" t="s">
        <v>31</v>
      </c>
      <c r="C365" s="24" t="s">
        <v>32</v>
      </c>
      <c r="D365" s="19">
        <v>23</v>
      </c>
      <c r="E365" s="25">
        <f t="shared" ref="E365:P365" si="226">BD365*23/20</f>
        <v>1.5640000000000001</v>
      </c>
      <c r="F365" s="25">
        <f t="shared" si="226"/>
        <v>0.27599999999999997</v>
      </c>
      <c r="G365" s="25">
        <f t="shared" si="226"/>
        <v>7.7279999999999998</v>
      </c>
      <c r="H365" s="25">
        <f t="shared" si="226"/>
        <v>39.283999999999999</v>
      </c>
      <c r="I365" s="25">
        <f t="shared" si="226"/>
        <v>0</v>
      </c>
      <c r="J365" s="25">
        <f t="shared" si="226"/>
        <v>3.4499999999999996E-2</v>
      </c>
      <c r="K365" s="25">
        <f t="shared" si="226"/>
        <v>2.3E-2</v>
      </c>
      <c r="L365" s="25">
        <f t="shared" si="226"/>
        <v>0</v>
      </c>
      <c r="M365" s="25">
        <f t="shared" si="226"/>
        <v>10.361499999999999</v>
      </c>
      <c r="N365" s="25">
        <f t="shared" si="226"/>
        <v>10.8215</v>
      </c>
      <c r="O365" s="25">
        <f t="shared" si="226"/>
        <v>34.661000000000001</v>
      </c>
      <c r="P365" s="25">
        <f t="shared" si="226"/>
        <v>0.86250000000000004</v>
      </c>
      <c r="Q365" s="25">
        <v>1.7</v>
      </c>
      <c r="R365" s="25">
        <v>0.3</v>
      </c>
      <c r="S365" s="25">
        <v>8.4</v>
      </c>
      <c r="T365" s="25">
        <v>42.7</v>
      </c>
      <c r="U365" s="25"/>
      <c r="V365" s="25">
        <v>0.04</v>
      </c>
      <c r="W365" s="25">
        <v>0.02</v>
      </c>
      <c r="X365" s="25"/>
      <c r="Y365" s="25">
        <v>11.26</v>
      </c>
      <c r="Z365" s="25">
        <v>11.76</v>
      </c>
      <c r="AA365" s="25">
        <v>37.68</v>
      </c>
      <c r="AB365" s="25">
        <v>0.94</v>
      </c>
      <c r="BD365" s="25">
        <v>1.36</v>
      </c>
      <c r="BE365" s="25">
        <v>0.24</v>
      </c>
      <c r="BF365" s="25">
        <v>6.72</v>
      </c>
      <c r="BG365" s="25">
        <v>34.159999999999997</v>
      </c>
      <c r="BH365" s="25"/>
      <c r="BI365" s="25">
        <v>0.03</v>
      </c>
      <c r="BJ365" s="25">
        <v>0.02</v>
      </c>
      <c r="BK365" s="25"/>
      <c r="BL365" s="25">
        <v>9.01</v>
      </c>
      <c r="BM365" s="25">
        <v>9.41</v>
      </c>
      <c r="BN365" s="25">
        <v>30.14</v>
      </c>
      <c r="BO365" s="25">
        <v>0.75</v>
      </c>
    </row>
    <row r="366" spans="1:67 15591:16023" x14ac:dyDescent="0.25">
      <c r="A366" s="150"/>
      <c r="B366" s="19" t="s">
        <v>31</v>
      </c>
      <c r="C366" s="13" t="s">
        <v>33</v>
      </c>
      <c r="D366" s="19">
        <v>55</v>
      </c>
      <c r="E366" s="25">
        <f t="shared" ref="E366:P366" si="227">BD366*55/40</f>
        <v>4.07</v>
      </c>
      <c r="F366" s="25">
        <f t="shared" si="227"/>
        <v>0.495</v>
      </c>
      <c r="G366" s="25">
        <f t="shared" si="227"/>
        <v>29.012499999999999</v>
      </c>
      <c r="H366" s="25">
        <f t="shared" si="227"/>
        <v>128.94749999999999</v>
      </c>
      <c r="I366" s="25">
        <f t="shared" si="227"/>
        <v>0</v>
      </c>
      <c r="J366" s="25">
        <f t="shared" si="227"/>
        <v>0</v>
      </c>
      <c r="K366" s="25">
        <f t="shared" si="227"/>
        <v>2.7500000000000004E-2</v>
      </c>
      <c r="L366" s="25">
        <f t="shared" si="227"/>
        <v>0</v>
      </c>
      <c r="M366" s="25">
        <f t="shared" si="227"/>
        <v>11</v>
      </c>
      <c r="N366" s="25">
        <f t="shared" si="227"/>
        <v>7.7</v>
      </c>
      <c r="O366" s="25">
        <f t="shared" si="227"/>
        <v>35.75</v>
      </c>
      <c r="P366" s="25">
        <f t="shared" si="227"/>
        <v>0.60499999999999998</v>
      </c>
      <c r="Q366" s="25">
        <v>3.03</v>
      </c>
      <c r="R366" s="25">
        <v>0.36</v>
      </c>
      <c r="S366" s="25">
        <v>19.64</v>
      </c>
      <c r="T366" s="25">
        <v>93.77</v>
      </c>
      <c r="U366" s="25"/>
      <c r="V366" s="25"/>
      <c r="W366" s="25">
        <v>1.2999999999999999E-2</v>
      </c>
      <c r="X366" s="25"/>
      <c r="Y366" s="25">
        <v>8</v>
      </c>
      <c r="Z366" s="25">
        <v>5.6</v>
      </c>
      <c r="AA366" s="25">
        <v>26</v>
      </c>
      <c r="AB366" s="25">
        <v>0.44</v>
      </c>
      <c r="AC366" s="25">
        <v>3</v>
      </c>
      <c r="AD366" s="25">
        <f t="shared" ref="AD366:AN366" si="228">AP366*40/40</f>
        <v>0</v>
      </c>
      <c r="AE366" s="25">
        <f t="shared" si="228"/>
        <v>0</v>
      </c>
      <c r="AF366" s="25">
        <f t="shared" si="228"/>
        <v>0</v>
      </c>
      <c r="AG366" s="25">
        <f t="shared" si="228"/>
        <v>0</v>
      </c>
      <c r="AH366" s="25">
        <f t="shared" si="228"/>
        <v>0</v>
      </c>
      <c r="AI366" s="25">
        <f t="shared" si="228"/>
        <v>0</v>
      </c>
      <c r="AJ366" s="25">
        <f t="shared" si="228"/>
        <v>0</v>
      </c>
      <c r="AK366" s="25">
        <f t="shared" si="228"/>
        <v>0</v>
      </c>
      <c r="AL366" s="25">
        <f t="shared" si="228"/>
        <v>0</v>
      </c>
      <c r="AM366" s="25">
        <f t="shared" si="228"/>
        <v>0</v>
      </c>
      <c r="AN366" s="25">
        <f t="shared" si="228"/>
        <v>0</v>
      </c>
      <c r="BD366" s="25">
        <v>2.96</v>
      </c>
      <c r="BE366" s="25">
        <v>0.36</v>
      </c>
      <c r="BF366" s="25">
        <v>21.1</v>
      </c>
      <c r="BG366" s="25">
        <v>93.78</v>
      </c>
      <c r="BH366" s="25"/>
      <c r="BI366" s="25"/>
      <c r="BJ366" s="25">
        <v>0.02</v>
      </c>
      <c r="BK366" s="25"/>
      <c r="BL366" s="25">
        <v>8</v>
      </c>
      <c r="BM366" s="25">
        <v>5.6</v>
      </c>
      <c r="BN366" s="25">
        <v>26</v>
      </c>
      <c r="BO366" s="25">
        <v>0.44</v>
      </c>
      <c r="WOD366" s="2"/>
      <c r="WOE366" s="2"/>
      <c r="WOF366" s="2"/>
      <c r="WOG366" s="2"/>
      <c r="WOH366" s="2"/>
      <c r="WOI366" s="2"/>
      <c r="WOJ366" s="2"/>
      <c r="WOK366" s="2"/>
      <c r="WOL366" s="2"/>
      <c r="WOM366" s="2"/>
      <c r="WON366" s="2"/>
      <c r="WOO366" s="2"/>
      <c r="WOP366" s="2"/>
      <c r="WOQ366" s="2"/>
      <c r="WOR366" s="2"/>
      <c r="WOS366" s="2"/>
      <c r="WOT366" s="2"/>
      <c r="WOU366" s="2"/>
      <c r="WOV366" s="2"/>
      <c r="WOW366" s="2"/>
      <c r="WOX366" s="2"/>
      <c r="WOY366" s="2"/>
      <c r="WOZ366" s="2"/>
      <c r="WPA366" s="2"/>
      <c r="WPB366" s="2"/>
      <c r="WPC366" s="2"/>
      <c r="WPD366" s="2"/>
      <c r="WPE366" s="2"/>
      <c r="WPF366" s="2"/>
      <c r="WPG366" s="2"/>
      <c r="WPH366" s="2"/>
      <c r="WPI366" s="2"/>
      <c r="WPJ366" s="2"/>
      <c r="WPK366" s="2"/>
      <c r="WPL366" s="2"/>
      <c r="WPM366" s="2"/>
      <c r="WPN366" s="2"/>
      <c r="WPO366" s="2"/>
      <c r="WPP366" s="2"/>
      <c r="WPQ366" s="2"/>
      <c r="WPR366" s="2"/>
      <c r="WPS366" s="2"/>
      <c r="WPT366" s="2"/>
      <c r="WPU366" s="2"/>
      <c r="WPV366" s="2"/>
      <c r="WPW366" s="2"/>
      <c r="WPX366" s="2"/>
      <c r="WPY366" s="2"/>
      <c r="WPZ366" s="2"/>
      <c r="WQA366" s="2"/>
      <c r="WQB366" s="2"/>
      <c r="WQC366" s="2"/>
      <c r="WQD366" s="2"/>
      <c r="WQE366" s="2"/>
      <c r="WQF366" s="2"/>
      <c r="WQG366" s="2"/>
      <c r="WQH366" s="2"/>
      <c r="WQI366" s="2"/>
      <c r="WQJ366" s="2"/>
      <c r="WQK366" s="2"/>
      <c r="WQL366" s="2"/>
      <c r="WQM366" s="2"/>
      <c r="WQN366" s="2"/>
      <c r="WQO366" s="2"/>
      <c r="WQP366" s="2"/>
      <c r="WQQ366" s="2"/>
      <c r="WQR366" s="2"/>
      <c r="WQS366" s="2"/>
      <c r="WQT366" s="2"/>
      <c r="WQU366" s="2"/>
      <c r="WQV366" s="2"/>
      <c r="WQW366" s="2"/>
      <c r="WQX366" s="2"/>
      <c r="WQY366" s="2"/>
      <c r="WQZ366" s="2"/>
      <c r="WRA366" s="2"/>
      <c r="WRB366" s="2"/>
      <c r="WRC366" s="2"/>
      <c r="WRD366" s="2"/>
      <c r="WRE366" s="2"/>
      <c r="WRF366" s="2"/>
    </row>
    <row r="367" spans="1:67 15591:16023" s="2" customFormat="1" ht="18.75" customHeight="1" x14ac:dyDescent="0.25">
      <c r="A367" s="150"/>
      <c r="B367" s="12" t="s">
        <v>31</v>
      </c>
      <c r="C367" s="51" t="s">
        <v>190</v>
      </c>
      <c r="D367" s="19">
        <v>200</v>
      </c>
      <c r="E367" s="25">
        <v>6</v>
      </c>
      <c r="F367" s="25">
        <v>6.4</v>
      </c>
      <c r="G367" s="25">
        <v>9.4</v>
      </c>
      <c r="H367" s="25">
        <v>120</v>
      </c>
      <c r="I367" s="25"/>
      <c r="J367" s="19">
        <v>3</v>
      </c>
      <c r="K367" s="19">
        <v>14</v>
      </c>
      <c r="L367" s="25">
        <v>2</v>
      </c>
      <c r="M367" s="25">
        <v>240</v>
      </c>
      <c r="N367" s="25">
        <v>7</v>
      </c>
      <c r="O367" s="25">
        <v>18</v>
      </c>
      <c r="P367" s="25">
        <v>1</v>
      </c>
      <c r="WNL367" s="3"/>
      <c r="WNM367" s="3"/>
      <c r="WNN367" s="3"/>
      <c r="WNO367" s="3"/>
      <c r="WNP367" s="3"/>
      <c r="WNQ367" s="3"/>
      <c r="WNR367" s="3"/>
      <c r="WNS367" s="3"/>
      <c r="WNT367" s="3"/>
      <c r="WNU367" s="3"/>
      <c r="WNV367" s="3"/>
      <c r="WNW367" s="3"/>
      <c r="WNX367" s="3"/>
      <c r="WNY367" s="3"/>
      <c r="WNZ367" s="3"/>
      <c r="WOA367" s="3"/>
      <c r="WOB367" s="3"/>
      <c r="WOC367" s="3"/>
      <c r="WOD367" s="3"/>
      <c r="WOE367" s="3"/>
      <c r="WOF367" s="3"/>
      <c r="WOG367" s="3"/>
      <c r="WOH367" s="3"/>
      <c r="WOI367" s="3"/>
      <c r="WOJ367" s="3"/>
      <c r="WOK367" s="3"/>
      <c r="WOL367" s="3"/>
      <c r="WOM367" s="3"/>
      <c r="WON367" s="3"/>
      <c r="WOO367" s="3"/>
      <c r="WOP367" s="3"/>
      <c r="WOQ367" s="3"/>
      <c r="WOR367" s="3"/>
      <c r="WOS367" s="3"/>
      <c r="WOT367" s="3"/>
      <c r="WOU367" s="3"/>
      <c r="WOV367" s="3"/>
      <c r="WOW367" s="3"/>
      <c r="WOX367" s="3"/>
      <c r="WOY367" s="3"/>
      <c r="WOZ367" s="3"/>
      <c r="WPA367" s="3"/>
      <c r="WPB367" s="3"/>
      <c r="WPC367" s="3"/>
      <c r="WPD367" s="3"/>
      <c r="WPE367" s="3"/>
      <c r="WPF367" s="3"/>
      <c r="WPG367" s="3"/>
      <c r="WPH367" s="3"/>
      <c r="WPI367" s="3"/>
      <c r="WPJ367" s="3"/>
      <c r="WPK367" s="3"/>
      <c r="WPL367" s="3"/>
      <c r="WPM367" s="3"/>
      <c r="WPN367" s="3"/>
      <c r="WPO367" s="3"/>
      <c r="WPP367" s="3"/>
      <c r="WPQ367" s="3"/>
      <c r="WPR367" s="3"/>
      <c r="WPS367" s="3"/>
      <c r="WPT367" s="3"/>
      <c r="WPU367" s="3"/>
      <c r="WPV367" s="3"/>
      <c r="WPW367" s="3"/>
      <c r="WPX367" s="3"/>
      <c r="WPY367" s="3"/>
      <c r="WPZ367" s="3"/>
      <c r="WQA367" s="3"/>
      <c r="WQB367" s="3"/>
      <c r="WQC367" s="3"/>
      <c r="WQD367" s="3"/>
      <c r="WQE367" s="3"/>
      <c r="WQF367" s="3"/>
      <c r="WQG367" s="3"/>
      <c r="WQH367" s="3"/>
      <c r="WQI367" s="3"/>
      <c r="WQJ367" s="3"/>
      <c r="WQK367" s="3"/>
      <c r="WQL367" s="3"/>
      <c r="WQM367" s="3"/>
      <c r="WQN367" s="3"/>
      <c r="WQO367" s="3"/>
      <c r="WQP367" s="3"/>
      <c r="WQQ367" s="3"/>
      <c r="WQR367" s="3"/>
      <c r="WQS367" s="3"/>
      <c r="WQT367" s="3"/>
      <c r="WQU367" s="3"/>
      <c r="WQV367" s="3"/>
      <c r="WQW367" s="3"/>
      <c r="WQX367" s="3"/>
      <c r="WQY367" s="3"/>
      <c r="WQZ367" s="3"/>
      <c r="WRA367" s="3"/>
      <c r="WRB367" s="3"/>
      <c r="WRC367" s="3"/>
      <c r="WRD367" s="3"/>
      <c r="WRE367" s="3"/>
      <c r="WRF367" s="3"/>
      <c r="WRG367" s="4"/>
    </row>
    <row r="368" spans="1:67 15591:16023" x14ac:dyDescent="0.25">
      <c r="A368" s="150"/>
      <c r="B368" s="19" t="s">
        <v>31</v>
      </c>
      <c r="C368" s="13" t="s">
        <v>60</v>
      </c>
      <c r="D368" s="19">
        <v>200</v>
      </c>
      <c r="E368" s="25">
        <f t="shared" ref="E368:O368" si="229">BD368*200/200</f>
        <v>0.5</v>
      </c>
      <c r="F368" s="25">
        <f t="shared" si="229"/>
        <v>0</v>
      </c>
      <c r="G368" s="25">
        <f t="shared" si="229"/>
        <v>10.1</v>
      </c>
      <c r="H368" s="25">
        <f t="shared" si="229"/>
        <v>42</v>
      </c>
      <c r="I368" s="25">
        <f t="shared" si="229"/>
        <v>0</v>
      </c>
      <c r="J368" s="25">
        <f t="shared" si="229"/>
        <v>0.01</v>
      </c>
      <c r="K368" s="25">
        <f t="shared" si="229"/>
        <v>0.01</v>
      </c>
      <c r="L368" s="25">
        <f t="shared" si="229"/>
        <v>2</v>
      </c>
      <c r="M368" s="25">
        <f t="shared" si="229"/>
        <v>7</v>
      </c>
      <c r="N368" s="25">
        <f t="shared" si="229"/>
        <v>4</v>
      </c>
      <c r="O368" s="25">
        <f t="shared" si="229"/>
        <v>7</v>
      </c>
      <c r="P368" s="25">
        <f>BO368*180/200</f>
        <v>1.2599999999999998</v>
      </c>
      <c r="Q368" s="50">
        <v>1</v>
      </c>
      <c r="R368" s="50"/>
      <c r="S368" s="50">
        <v>20.2</v>
      </c>
      <c r="T368" s="50">
        <v>84.8</v>
      </c>
      <c r="U368" s="50"/>
      <c r="V368" s="13">
        <v>0.02</v>
      </c>
      <c r="W368" s="13">
        <v>0.02</v>
      </c>
      <c r="X368" s="50">
        <v>4</v>
      </c>
      <c r="Y368" s="50">
        <v>14</v>
      </c>
      <c r="Z368" s="50">
        <v>14</v>
      </c>
      <c r="AA368" s="50">
        <v>14</v>
      </c>
      <c r="AB368" s="50">
        <v>2.8</v>
      </c>
      <c r="BD368" s="25">
        <v>0.5</v>
      </c>
      <c r="BE368" s="25">
        <f>BQ368*200/200</f>
        <v>0</v>
      </c>
      <c r="BF368" s="25">
        <v>10.1</v>
      </c>
      <c r="BG368" s="25">
        <v>42</v>
      </c>
      <c r="BH368" s="25">
        <f>BT368*200/200</f>
        <v>0</v>
      </c>
      <c r="BI368" s="25">
        <v>0.01</v>
      </c>
      <c r="BJ368" s="25">
        <v>0.01</v>
      </c>
      <c r="BK368" s="25">
        <v>2</v>
      </c>
      <c r="BL368" s="25">
        <v>7</v>
      </c>
      <c r="BM368" s="25">
        <v>4</v>
      </c>
      <c r="BN368" s="25">
        <v>7</v>
      </c>
      <c r="BO368" s="25">
        <v>1.4</v>
      </c>
      <c r="WOD368" s="2"/>
      <c r="WOE368" s="2"/>
      <c r="WOF368" s="2"/>
      <c r="WOG368" s="2"/>
      <c r="WOH368" s="2"/>
      <c r="WOI368" s="2"/>
      <c r="WOJ368" s="2"/>
      <c r="WOK368" s="2"/>
      <c r="WOL368" s="2"/>
      <c r="WOM368" s="2"/>
      <c r="WON368" s="2"/>
      <c r="WOO368" s="2"/>
      <c r="WOP368" s="2"/>
      <c r="WOQ368" s="2"/>
      <c r="WOR368" s="2"/>
      <c r="WOS368" s="2"/>
      <c r="WOT368" s="2"/>
      <c r="WOU368" s="2"/>
      <c r="WOV368" s="2"/>
      <c r="WOW368" s="2"/>
      <c r="WOX368" s="2"/>
      <c r="WOY368" s="2"/>
      <c r="WOZ368" s="2"/>
      <c r="WPA368" s="2"/>
      <c r="WPB368" s="2"/>
      <c r="WPC368" s="2"/>
      <c r="WPD368" s="2"/>
      <c r="WPE368" s="2"/>
      <c r="WPF368" s="2"/>
      <c r="WPG368" s="2"/>
      <c r="WPH368" s="2"/>
      <c r="WPI368" s="2"/>
      <c r="WPJ368" s="2"/>
      <c r="WPK368" s="2"/>
      <c r="WPL368" s="2"/>
      <c r="WPM368" s="2"/>
      <c r="WPN368" s="2"/>
      <c r="WPO368" s="2"/>
      <c r="WPP368" s="2"/>
      <c r="WPQ368" s="2"/>
      <c r="WPR368" s="2"/>
      <c r="WPS368" s="2"/>
      <c r="WPT368" s="2"/>
      <c r="WPU368" s="2"/>
      <c r="WPV368" s="2"/>
      <c r="WPW368" s="2"/>
      <c r="WPX368" s="2"/>
      <c r="WPY368" s="2"/>
      <c r="WPZ368" s="2"/>
      <c r="WQA368" s="2"/>
      <c r="WQB368" s="2"/>
      <c r="WQC368" s="2"/>
      <c r="WQD368" s="2"/>
      <c r="WQE368" s="2"/>
      <c r="WQF368" s="2"/>
      <c r="WQG368" s="2"/>
      <c r="WQH368" s="2"/>
      <c r="WQI368" s="2"/>
      <c r="WQJ368" s="2"/>
      <c r="WQK368" s="2"/>
      <c r="WQL368" s="2"/>
      <c r="WQM368" s="2"/>
      <c r="WQN368" s="2"/>
      <c r="WQO368" s="2"/>
      <c r="WQP368" s="2"/>
      <c r="WQQ368" s="2"/>
      <c r="WQR368" s="2"/>
      <c r="WQS368" s="2"/>
      <c r="WQT368" s="2"/>
      <c r="WQU368" s="2"/>
      <c r="WQV368" s="2"/>
      <c r="WQW368" s="2"/>
      <c r="WQX368" s="2"/>
      <c r="WQY368" s="2"/>
      <c r="WQZ368" s="2"/>
      <c r="WRA368" s="2"/>
      <c r="WRB368" s="2"/>
      <c r="WRC368" s="2"/>
      <c r="WRD368" s="2"/>
      <c r="WRE368" s="2"/>
      <c r="WRF368" s="2"/>
    </row>
    <row r="369" spans="1:67 15942:16023" ht="15.75" x14ac:dyDescent="0.25">
      <c r="A369" s="150"/>
      <c r="B369" s="69"/>
      <c r="C369" s="28" t="s">
        <v>106</v>
      </c>
      <c r="D369" s="29">
        <f>SUM(D361:D368)</f>
        <v>1108</v>
      </c>
      <c r="E369" s="41"/>
      <c r="F369" s="41"/>
      <c r="G369" s="41"/>
      <c r="H369" s="41"/>
      <c r="I369" s="41"/>
      <c r="J369" s="42"/>
      <c r="K369" s="42"/>
      <c r="L369" s="41"/>
      <c r="M369" s="41"/>
      <c r="N369" s="41"/>
      <c r="O369" s="41"/>
      <c r="P369" s="41"/>
    </row>
    <row r="370" spans="1:67 15942:16023" ht="15.75" x14ac:dyDescent="0.25">
      <c r="A370" s="150" t="s">
        <v>72</v>
      </c>
      <c r="B370" s="32"/>
      <c r="C370" s="32" t="s">
        <v>72</v>
      </c>
      <c r="D370" s="32"/>
      <c r="E370" s="70">
        <f t="shared" ref="E370:P370" si="230">SUM(E361:E369)</f>
        <v>26.778444444444446</v>
      </c>
      <c r="F370" s="70">
        <f t="shared" si="230"/>
        <v>26.195999999999998</v>
      </c>
      <c r="G370" s="70">
        <f t="shared" si="230"/>
        <v>113.26827777777778</v>
      </c>
      <c r="H370" s="70">
        <f t="shared" si="230"/>
        <v>859.73149999999998</v>
      </c>
      <c r="I370" s="70">
        <f t="shared" si="230"/>
        <v>19.8</v>
      </c>
      <c r="J370" s="70">
        <f t="shared" si="230"/>
        <v>3.331722222222222</v>
      </c>
      <c r="K370" s="70">
        <f t="shared" si="230"/>
        <v>14.282722222222223</v>
      </c>
      <c r="L370" s="70">
        <f t="shared" si="230"/>
        <v>26.655000000000001</v>
      </c>
      <c r="M370" s="70">
        <f t="shared" si="230"/>
        <v>398.94927777777775</v>
      </c>
      <c r="N370" s="70">
        <f t="shared" si="230"/>
        <v>157.51594444444441</v>
      </c>
      <c r="O370" s="70">
        <f t="shared" si="230"/>
        <v>519.4282222222223</v>
      </c>
      <c r="P370" s="70">
        <f t="shared" si="230"/>
        <v>7.0924999999999994</v>
      </c>
    </row>
    <row r="371" spans="1:67 15942:16023" x14ac:dyDescent="0.25">
      <c r="A371" s="11"/>
      <c r="B371" s="32"/>
      <c r="C371" s="32"/>
      <c r="D371" s="32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</row>
    <row r="372" spans="1:67 15942:16023" x14ac:dyDescent="0.25">
      <c r="A372" s="150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</row>
    <row r="373" spans="1:67 15942:16023" x14ac:dyDescent="0.25">
      <c r="A373" s="150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</row>
    <row r="374" spans="1:67 15942:16023" x14ac:dyDescent="0.25">
      <c r="A374" s="150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</row>
    <row r="375" spans="1:67 15942:16023" ht="12.75" customHeight="1" x14ac:dyDescent="0.25">
      <c r="A375" s="151" t="s">
        <v>0</v>
      </c>
      <c r="B375" s="151" t="s">
        <v>1</v>
      </c>
      <c r="C375" s="148" t="s">
        <v>2</v>
      </c>
      <c r="D375" s="151" t="s">
        <v>3</v>
      </c>
      <c r="E375" s="152" t="s">
        <v>4</v>
      </c>
      <c r="F375" s="152"/>
      <c r="G375" s="152"/>
      <c r="H375" s="134" t="s">
        <v>5</v>
      </c>
      <c r="I375" s="152" t="s">
        <v>6</v>
      </c>
      <c r="J375" s="152"/>
      <c r="K375" s="152"/>
      <c r="L375" s="152"/>
      <c r="M375" s="152" t="s">
        <v>7</v>
      </c>
      <c r="N375" s="152"/>
      <c r="O375" s="152"/>
      <c r="P375" s="152"/>
    </row>
    <row r="376" spans="1:67 15942:16023" x14ac:dyDescent="0.25">
      <c r="A376" s="151"/>
      <c r="B376" s="151"/>
      <c r="C376" s="148"/>
      <c r="D376" s="151"/>
      <c r="E376" s="152"/>
      <c r="F376" s="152"/>
      <c r="G376" s="152"/>
      <c r="H376" s="134"/>
      <c r="I376" s="152"/>
      <c r="J376" s="152"/>
      <c r="K376" s="152"/>
      <c r="L376" s="152"/>
      <c r="M376" s="152"/>
      <c r="N376" s="152"/>
      <c r="O376" s="152"/>
      <c r="P376" s="152"/>
    </row>
    <row r="377" spans="1:67 15942:16023" ht="55.15" customHeight="1" x14ac:dyDescent="0.25">
      <c r="A377" s="151"/>
      <c r="B377" s="151"/>
      <c r="C377" s="148"/>
      <c r="D377" s="151"/>
      <c r="E377" s="6" t="s">
        <v>8</v>
      </c>
      <c r="F377" s="6" t="s">
        <v>9</v>
      </c>
      <c r="G377" s="6" t="s">
        <v>10</v>
      </c>
      <c r="H377" s="134"/>
      <c r="I377" s="10" t="s">
        <v>11</v>
      </c>
      <c r="J377" s="10" t="s">
        <v>12</v>
      </c>
      <c r="K377" s="10" t="s">
        <v>13</v>
      </c>
      <c r="L377" s="10" t="s">
        <v>14</v>
      </c>
      <c r="M377" s="6" t="s">
        <v>15</v>
      </c>
      <c r="N377" s="6" t="s">
        <v>16</v>
      </c>
      <c r="O377" s="6" t="s">
        <v>17</v>
      </c>
      <c r="P377" s="6" t="s">
        <v>18</v>
      </c>
    </row>
    <row r="378" spans="1:67 15942:16023" ht="21.2" customHeight="1" x14ac:dyDescent="0.25">
      <c r="A378" s="137" t="s">
        <v>191</v>
      </c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</row>
    <row r="379" spans="1:67 15942:16023" ht="15" customHeight="1" x14ac:dyDescent="0.25">
      <c r="A379" s="138" t="s">
        <v>20</v>
      </c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</row>
    <row r="380" spans="1:67 15942:16023" s="3" customFormat="1" x14ac:dyDescent="0.25">
      <c r="A380" s="138"/>
      <c r="B380" s="16" t="s">
        <v>23</v>
      </c>
      <c r="C380" s="17" t="s">
        <v>24</v>
      </c>
      <c r="D380" s="16">
        <v>10</v>
      </c>
      <c r="E380" s="18">
        <v>0.08</v>
      </c>
      <c r="F380" s="18">
        <v>7.25</v>
      </c>
      <c r="G380" s="18">
        <v>0.13</v>
      </c>
      <c r="H380" s="18">
        <v>66</v>
      </c>
      <c r="I380" s="18">
        <v>40</v>
      </c>
      <c r="J380" s="18"/>
      <c r="K380" s="18">
        <v>0.01</v>
      </c>
      <c r="L380" s="18"/>
      <c r="M380" s="18">
        <v>2.4</v>
      </c>
      <c r="N380" s="18"/>
      <c r="O380" s="18">
        <v>3</v>
      </c>
      <c r="P380" s="18">
        <v>0.02</v>
      </c>
      <c r="Q380" s="2"/>
      <c r="WRG380" s="4"/>
    </row>
    <row r="381" spans="1:67 15942:16023" x14ac:dyDescent="0.25">
      <c r="A381" s="138"/>
      <c r="B381" s="12" t="s">
        <v>21</v>
      </c>
      <c r="C381" s="13" t="s">
        <v>22</v>
      </c>
      <c r="D381" s="14">
        <v>15</v>
      </c>
      <c r="E381" s="15">
        <v>3.48</v>
      </c>
      <c r="F381" s="15">
        <v>4.43</v>
      </c>
      <c r="G381" s="15"/>
      <c r="H381" s="15">
        <v>54</v>
      </c>
      <c r="I381" s="15">
        <v>39</v>
      </c>
      <c r="J381" s="14">
        <v>5.0000000000000001E-3</v>
      </c>
      <c r="K381" s="14">
        <v>4.4999999999999998E-2</v>
      </c>
      <c r="L381" s="15">
        <v>0.11</v>
      </c>
      <c r="M381" s="15">
        <v>132</v>
      </c>
      <c r="N381" s="15">
        <v>5.25</v>
      </c>
      <c r="O381" s="15">
        <v>75</v>
      </c>
      <c r="P381" s="15">
        <v>0.15</v>
      </c>
      <c r="WOD381" s="2"/>
      <c r="WOE381" s="2"/>
      <c r="WOF381" s="2"/>
      <c r="WOG381" s="2"/>
      <c r="WOH381" s="2"/>
      <c r="WOI381" s="2"/>
      <c r="WOJ381" s="2"/>
      <c r="WOK381" s="2"/>
      <c r="WOL381" s="2"/>
      <c r="WOM381" s="2"/>
      <c r="WON381" s="2"/>
      <c r="WOO381" s="2"/>
      <c r="WOP381" s="2"/>
      <c r="WOQ381" s="2"/>
      <c r="WOR381" s="2"/>
      <c r="WOS381" s="2"/>
      <c r="WOT381" s="2"/>
      <c r="WOU381" s="2"/>
      <c r="WOV381" s="2"/>
      <c r="WOW381" s="2"/>
      <c r="WOX381" s="2"/>
      <c r="WOY381" s="2"/>
      <c r="WOZ381" s="2"/>
      <c r="WPA381" s="2"/>
      <c r="WPB381" s="2"/>
      <c r="WPC381" s="2"/>
      <c r="WPD381" s="2"/>
      <c r="WPE381" s="2"/>
      <c r="WPF381" s="2"/>
      <c r="WPG381" s="2"/>
      <c r="WPH381" s="2"/>
      <c r="WPI381" s="2"/>
      <c r="WPJ381" s="2"/>
      <c r="WPK381" s="2"/>
      <c r="WPL381" s="2"/>
      <c r="WPM381" s="2"/>
      <c r="WPN381" s="2"/>
      <c r="WPO381" s="2"/>
      <c r="WPP381" s="2"/>
      <c r="WPQ381" s="2"/>
      <c r="WPR381" s="2"/>
      <c r="WPS381" s="2"/>
      <c r="WPT381" s="2"/>
      <c r="WPU381" s="2"/>
      <c r="WPV381" s="2"/>
      <c r="WPW381" s="2"/>
      <c r="WPX381" s="2"/>
      <c r="WPY381" s="2"/>
      <c r="WPZ381" s="2"/>
      <c r="WQA381" s="2"/>
      <c r="WQB381" s="2"/>
      <c r="WQC381" s="2"/>
      <c r="WQD381" s="2"/>
      <c r="WQE381" s="2"/>
      <c r="WQF381" s="2"/>
      <c r="WQG381" s="2"/>
      <c r="WQH381" s="2"/>
      <c r="WQI381" s="2"/>
      <c r="WQJ381" s="2"/>
      <c r="WQK381" s="2"/>
      <c r="WQL381" s="2"/>
      <c r="WQM381" s="2"/>
      <c r="WQN381" s="2"/>
      <c r="WQO381" s="2"/>
      <c r="WQP381" s="2"/>
      <c r="WQQ381" s="2"/>
      <c r="WQR381" s="2"/>
      <c r="WQS381" s="2"/>
      <c r="WQT381" s="2"/>
      <c r="WQU381" s="2"/>
      <c r="WQV381" s="2"/>
      <c r="WQW381" s="2"/>
      <c r="WQX381" s="2"/>
      <c r="WQY381" s="2"/>
      <c r="WQZ381" s="2"/>
      <c r="WRA381" s="2"/>
      <c r="WRB381" s="2"/>
      <c r="WRC381" s="2"/>
      <c r="WRD381" s="2"/>
      <c r="WRE381" s="2"/>
      <c r="WRF381" s="2"/>
    </row>
    <row r="382" spans="1:67 15942:16023" x14ac:dyDescent="0.25">
      <c r="A382" s="138"/>
      <c r="B382" s="19" t="s">
        <v>97</v>
      </c>
      <c r="C382" s="24" t="s">
        <v>98</v>
      </c>
      <c r="D382" s="19">
        <v>200</v>
      </c>
      <c r="E382" s="25">
        <f t="shared" ref="E382:P382" si="231">BD382*200/55</f>
        <v>20.181818181818183</v>
      </c>
      <c r="F382" s="25">
        <f t="shared" si="231"/>
        <v>30.472727272727276</v>
      </c>
      <c r="G382" s="25">
        <f t="shared" si="231"/>
        <v>3.6727272727272728</v>
      </c>
      <c r="H382" s="25">
        <f t="shared" si="231"/>
        <v>367.27272727272725</v>
      </c>
      <c r="I382" s="25">
        <f t="shared" si="231"/>
        <v>457.63636363636363</v>
      </c>
      <c r="J382" s="25">
        <f t="shared" si="231"/>
        <v>0.10909090909090909</v>
      </c>
      <c r="K382" s="25">
        <f t="shared" si="231"/>
        <v>0.69090909090909092</v>
      </c>
      <c r="L382" s="25">
        <f t="shared" si="231"/>
        <v>0.32727272727272727</v>
      </c>
      <c r="M382" s="25">
        <f t="shared" si="231"/>
        <v>149.74545454545455</v>
      </c>
      <c r="N382" s="25">
        <f t="shared" si="231"/>
        <v>25.2</v>
      </c>
      <c r="O382" s="25">
        <f t="shared" si="231"/>
        <v>332.07272727272726</v>
      </c>
      <c r="P382" s="25">
        <f t="shared" si="231"/>
        <v>3.709090909090909</v>
      </c>
      <c r="Q382" s="25">
        <v>8.6</v>
      </c>
      <c r="R382" s="25">
        <v>11.3</v>
      </c>
      <c r="S382" s="25">
        <v>34.299999999999997</v>
      </c>
      <c r="T382" s="25">
        <v>272.89999999999998</v>
      </c>
      <c r="U382" s="25">
        <v>40.200000000000003</v>
      </c>
      <c r="V382" s="19">
        <v>0.21</v>
      </c>
      <c r="W382" s="19">
        <v>0.17</v>
      </c>
      <c r="X382" s="25">
        <v>0.52</v>
      </c>
      <c r="Y382" s="25">
        <v>139</v>
      </c>
      <c r="Z382" s="25">
        <v>63</v>
      </c>
      <c r="AA382" s="25">
        <v>233</v>
      </c>
      <c r="AB382" s="25">
        <v>1.85</v>
      </c>
      <c r="BD382" s="25">
        <v>5.55</v>
      </c>
      <c r="BE382" s="25">
        <v>8.3800000000000008</v>
      </c>
      <c r="BF382" s="25">
        <v>1.01</v>
      </c>
      <c r="BG382" s="25">
        <v>101</v>
      </c>
      <c r="BH382" s="25">
        <v>125.85</v>
      </c>
      <c r="BI382" s="25">
        <v>0.03</v>
      </c>
      <c r="BJ382" s="25">
        <v>0.19</v>
      </c>
      <c r="BK382" s="25">
        <v>0.09</v>
      </c>
      <c r="BL382" s="25">
        <v>41.18</v>
      </c>
      <c r="BM382" s="25">
        <v>6.93</v>
      </c>
      <c r="BN382" s="25">
        <v>91.32</v>
      </c>
      <c r="BO382" s="25">
        <v>1.02</v>
      </c>
    </row>
    <row r="383" spans="1:67 15942:16023" x14ac:dyDescent="0.25">
      <c r="A383" s="138"/>
      <c r="B383" s="19" t="s">
        <v>31</v>
      </c>
      <c r="C383" s="24" t="s">
        <v>32</v>
      </c>
      <c r="D383" s="19">
        <v>25</v>
      </c>
      <c r="E383" s="25">
        <f t="shared" ref="E383:P383" si="232">BD383*25/20</f>
        <v>1.7</v>
      </c>
      <c r="F383" s="25">
        <f t="shared" si="232"/>
        <v>0.3</v>
      </c>
      <c r="G383" s="25">
        <f t="shared" si="232"/>
        <v>8.4</v>
      </c>
      <c r="H383" s="25">
        <f t="shared" si="232"/>
        <v>42.699999999999996</v>
      </c>
      <c r="I383" s="25">
        <f t="shared" si="232"/>
        <v>0</v>
      </c>
      <c r="J383" s="25">
        <f t="shared" si="232"/>
        <v>3.7499999999999999E-2</v>
      </c>
      <c r="K383" s="25">
        <f t="shared" si="232"/>
        <v>2.5000000000000001E-2</v>
      </c>
      <c r="L383" s="25">
        <f t="shared" si="232"/>
        <v>0</v>
      </c>
      <c r="M383" s="25">
        <f t="shared" si="232"/>
        <v>11.262499999999999</v>
      </c>
      <c r="N383" s="25">
        <f t="shared" si="232"/>
        <v>11.762499999999999</v>
      </c>
      <c r="O383" s="25">
        <f t="shared" si="232"/>
        <v>37.674999999999997</v>
      </c>
      <c r="P383" s="25">
        <f t="shared" si="232"/>
        <v>0.9375</v>
      </c>
      <c r="Q383" s="25">
        <v>1.7</v>
      </c>
      <c r="R383" s="25">
        <v>0.3</v>
      </c>
      <c r="S383" s="25">
        <v>8.4</v>
      </c>
      <c r="T383" s="25">
        <v>42.7</v>
      </c>
      <c r="U383" s="25"/>
      <c r="V383" s="25">
        <v>0.04</v>
      </c>
      <c r="W383" s="25">
        <v>0.02</v>
      </c>
      <c r="X383" s="25"/>
      <c r="Y383" s="25">
        <v>11.26</v>
      </c>
      <c r="Z383" s="25">
        <v>11.76</v>
      </c>
      <c r="AA383" s="25">
        <v>37.68</v>
      </c>
      <c r="AB383" s="25">
        <v>0.94</v>
      </c>
      <c r="BD383" s="25">
        <v>1.36</v>
      </c>
      <c r="BE383" s="25">
        <v>0.24</v>
      </c>
      <c r="BF383" s="25">
        <v>6.72</v>
      </c>
      <c r="BG383" s="25">
        <v>34.159999999999997</v>
      </c>
      <c r="BH383" s="25"/>
      <c r="BI383" s="25">
        <v>0.03</v>
      </c>
      <c r="BJ383" s="25">
        <v>0.02</v>
      </c>
      <c r="BK383" s="25"/>
      <c r="BL383" s="25">
        <v>9.01</v>
      </c>
      <c r="BM383" s="25">
        <v>9.41</v>
      </c>
      <c r="BN383" s="25">
        <v>30.14</v>
      </c>
      <c r="BO383" s="25">
        <v>0.75</v>
      </c>
    </row>
    <row r="384" spans="1:67 15942:16023" x14ac:dyDescent="0.25">
      <c r="A384" s="138"/>
      <c r="B384" s="19" t="s">
        <v>31</v>
      </c>
      <c r="C384" s="13" t="s">
        <v>33</v>
      </c>
      <c r="D384" s="19">
        <v>55</v>
      </c>
      <c r="E384" s="25">
        <f t="shared" ref="E384:P384" si="233">BD384*55/40</f>
        <v>4.07</v>
      </c>
      <c r="F384" s="25">
        <f t="shared" si="233"/>
        <v>0.495</v>
      </c>
      <c r="G384" s="25">
        <f t="shared" si="233"/>
        <v>29.012499999999999</v>
      </c>
      <c r="H384" s="25">
        <f t="shared" si="233"/>
        <v>128.94749999999999</v>
      </c>
      <c r="I384" s="25">
        <f t="shared" si="233"/>
        <v>0</v>
      </c>
      <c r="J384" s="25">
        <f t="shared" si="233"/>
        <v>0</v>
      </c>
      <c r="K384" s="25">
        <f t="shared" si="233"/>
        <v>2.7500000000000004E-2</v>
      </c>
      <c r="L384" s="25">
        <f t="shared" si="233"/>
        <v>0</v>
      </c>
      <c r="M384" s="25">
        <f t="shared" si="233"/>
        <v>11</v>
      </c>
      <c r="N384" s="25">
        <f t="shared" si="233"/>
        <v>7.7</v>
      </c>
      <c r="O384" s="25">
        <f t="shared" si="233"/>
        <v>35.75</v>
      </c>
      <c r="P384" s="25">
        <f t="shared" si="233"/>
        <v>0.60499999999999998</v>
      </c>
      <c r="Q384" s="25">
        <v>3.03</v>
      </c>
      <c r="R384" s="25">
        <v>0.36</v>
      </c>
      <c r="S384" s="25">
        <v>19.64</v>
      </c>
      <c r="T384" s="25">
        <v>93.77</v>
      </c>
      <c r="U384" s="25"/>
      <c r="V384" s="25"/>
      <c r="W384" s="25">
        <v>1.2999999999999999E-2</v>
      </c>
      <c r="X384" s="25"/>
      <c r="Y384" s="25">
        <v>8</v>
      </c>
      <c r="Z384" s="25">
        <v>5.6</v>
      </c>
      <c r="AA384" s="25">
        <v>26</v>
      </c>
      <c r="AB384" s="25">
        <v>0.44</v>
      </c>
      <c r="AC384" s="25">
        <v>3</v>
      </c>
      <c r="AD384" s="25">
        <f t="shared" ref="AD384:AN384" si="234">AP384*40/40</f>
        <v>0</v>
      </c>
      <c r="AE384" s="25">
        <f t="shared" si="234"/>
        <v>0</v>
      </c>
      <c r="AF384" s="25">
        <f t="shared" si="234"/>
        <v>0</v>
      </c>
      <c r="AG384" s="25">
        <f t="shared" si="234"/>
        <v>0</v>
      </c>
      <c r="AH384" s="25">
        <f t="shared" si="234"/>
        <v>0</v>
      </c>
      <c r="AI384" s="25">
        <f t="shared" si="234"/>
        <v>0</v>
      </c>
      <c r="AJ384" s="25">
        <f t="shared" si="234"/>
        <v>0</v>
      </c>
      <c r="AK384" s="25">
        <f t="shared" si="234"/>
        <v>0</v>
      </c>
      <c r="AL384" s="25">
        <f t="shared" si="234"/>
        <v>0</v>
      </c>
      <c r="AM384" s="25">
        <f t="shared" si="234"/>
        <v>0</v>
      </c>
      <c r="AN384" s="25">
        <f t="shared" si="234"/>
        <v>0</v>
      </c>
      <c r="BD384" s="25">
        <v>2.96</v>
      </c>
      <c r="BE384" s="25">
        <v>0.36</v>
      </c>
      <c r="BF384" s="25">
        <v>21.1</v>
      </c>
      <c r="BG384" s="25">
        <v>93.78</v>
      </c>
      <c r="BH384" s="25"/>
      <c r="BI384" s="25"/>
      <c r="BJ384" s="25">
        <v>0.02</v>
      </c>
      <c r="BK384" s="25"/>
      <c r="BL384" s="25">
        <v>8</v>
      </c>
      <c r="BM384" s="25">
        <v>5.6</v>
      </c>
      <c r="BN384" s="25">
        <v>26</v>
      </c>
      <c r="BO384" s="25">
        <v>0.44</v>
      </c>
      <c r="WOD384" s="2"/>
      <c r="WOE384" s="2"/>
      <c r="WOF384" s="2"/>
      <c r="WOG384" s="2"/>
      <c r="WOH384" s="2"/>
      <c r="WOI384" s="2"/>
      <c r="WOJ384" s="2"/>
      <c r="WOK384" s="2"/>
      <c r="WOL384" s="2"/>
      <c r="WOM384" s="2"/>
      <c r="WON384" s="2"/>
      <c r="WOO384" s="2"/>
      <c r="WOP384" s="2"/>
      <c r="WOQ384" s="2"/>
      <c r="WOR384" s="2"/>
      <c r="WOS384" s="2"/>
      <c r="WOT384" s="2"/>
      <c r="WOU384" s="2"/>
      <c r="WOV384" s="2"/>
      <c r="WOW384" s="2"/>
      <c r="WOX384" s="2"/>
      <c r="WOY384" s="2"/>
      <c r="WOZ384" s="2"/>
      <c r="WPA384" s="2"/>
      <c r="WPB384" s="2"/>
      <c r="WPC384" s="2"/>
      <c r="WPD384" s="2"/>
      <c r="WPE384" s="2"/>
      <c r="WPF384" s="2"/>
      <c r="WPG384" s="2"/>
      <c r="WPH384" s="2"/>
      <c r="WPI384" s="2"/>
      <c r="WPJ384" s="2"/>
      <c r="WPK384" s="2"/>
      <c r="WPL384" s="2"/>
      <c r="WPM384" s="2"/>
      <c r="WPN384" s="2"/>
      <c r="WPO384" s="2"/>
      <c r="WPP384" s="2"/>
      <c r="WPQ384" s="2"/>
      <c r="WPR384" s="2"/>
      <c r="WPS384" s="2"/>
      <c r="WPT384" s="2"/>
      <c r="WPU384" s="2"/>
      <c r="WPV384" s="2"/>
      <c r="WPW384" s="2"/>
      <c r="WPX384" s="2"/>
      <c r="WPY384" s="2"/>
      <c r="WPZ384" s="2"/>
      <c r="WQA384" s="2"/>
      <c r="WQB384" s="2"/>
      <c r="WQC384" s="2"/>
      <c r="WQD384" s="2"/>
      <c r="WQE384" s="2"/>
      <c r="WQF384" s="2"/>
      <c r="WQG384" s="2"/>
      <c r="WQH384" s="2"/>
      <c r="WQI384" s="2"/>
      <c r="WQJ384" s="2"/>
      <c r="WQK384" s="2"/>
      <c r="WQL384" s="2"/>
      <c r="WQM384" s="2"/>
      <c r="WQN384" s="2"/>
      <c r="WQO384" s="2"/>
      <c r="WQP384" s="2"/>
      <c r="WQQ384" s="2"/>
      <c r="WQR384" s="2"/>
      <c r="WQS384" s="2"/>
      <c r="WQT384" s="2"/>
      <c r="WQU384" s="2"/>
      <c r="WQV384" s="2"/>
      <c r="WQW384" s="2"/>
      <c r="WQX384" s="2"/>
      <c r="WQY384" s="2"/>
      <c r="WQZ384" s="2"/>
      <c r="WRA384" s="2"/>
      <c r="WRB384" s="2"/>
      <c r="WRC384" s="2"/>
      <c r="WRD384" s="2"/>
      <c r="WRE384" s="2"/>
      <c r="WRF384" s="2"/>
    </row>
    <row r="385" spans="1:67 15924:16023" x14ac:dyDescent="0.25">
      <c r="A385" s="138"/>
      <c r="B385" s="19" t="s">
        <v>29</v>
      </c>
      <c r="C385" s="24" t="s">
        <v>154</v>
      </c>
      <c r="D385" s="19">
        <v>150</v>
      </c>
      <c r="E385" s="25">
        <f t="shared" ref="E385:P385" si="235">BD385*150/100</f>
        <v>1.35</v>
      </c>
      <c r="F385" s="25">
        <f t="shared" si="235"/>
        <v>0.15</v>
      </c>
      <c r="G385" s="25">
        <f t="shared" si="235"/>
        <v>14.25</v>
      </c>
      <c r="H385" s="25">
        <f t="shared" si="235"/>
        <v>67.5</v>
      </c>
      <c r="I385" s="25">
        <f t="shared" si="235"/>
        <v>0</v>
      </c>
      <c r="J385" s="25">
        <f t="shared" si="235"/>
        <v>0.06</v>
      </c>
      <c r="K385" s="25">
        <f t="shared" si="235"/>
        <v>0.12</v>
      </c>
      <c r="L385" s="25">
        <f t="shared" si="235"/>
        <v>15</v>
      </c>
      <c r="M385" s="25">
        <f t="shared" si="235"/>
        <v>30</v>
      </c>
      <c r="N385" s="25">
        <f t="shared" si="235"/>
        <v>24</v>
      </c>
      <c r="O385" s="25">
        <f t="shared" si="235"/>
        <v>51</v>
      </c>
      <c r="P385" s="25">
        <f t="shared" si="235"/>
        <v>0.9</v>
      </c>
      <c r="BD385" s="25">
        <v>0.9</v>
      </c>
      <c r="BE385" s="25">
        <v>0.1</v>
      </c>
      <c r="BF385" s="25">
        <v>9.5</v>
      </c>
      <c r="BG385" s="25">
        <v>45</v>
      </c>
      <c r="BH385" s="49"/>
      <c r="BI385" s="19">
        <v>0.04</v>
      </c>
      <c r="BJ385" s="19">
        <v>0.08</v>
      </c>
      <c r="BK385" s="25">
        <v>10</v>
      </c>
      <c r="BL385" s="25">
        <v>20</v>
      </c>
      <c r="BM385" s="25">
        <v>16</v>
      </c>
      <c r="BN385" s="25">
        <v>34</v>
      </c>
      <c r="BO385" s="25">
        <v>0.6</v>
      </c>
    </row>
    <row r="386" spans="1:67 15924:16023" x14ac:dyDescent="0.25">
      <c r="A386" s="138"/>
      <c r="B386" s="19" t="s">
        <v>114</v>
      </c>
      <c r="C386" s="13" t="s">
        <v>115</v>
      </c>
      <c r="D386" s="19">
        <v>180</v>
      </c>
      <c r="E386" s="25">
        <f t="shared" ref="E386:P386" si="236">BD386*180/200</f>
        <v>6.3E-2</v>
      </c>
      <c r="F386" s="25">
        <f t="shared" si="236"/>
        <v>0.18</v>
      </c>
      <c r="G386" s="25">
        <f t="shared" si="236"/>
        <v>9.0090000000000003</v>
      </c>
      <c r="H386" s="25">
        <f t="shared" si="236"/>
        <v>36</v>
      </c>
      <c r="I386" s="25">
        <f t="shared" si="236"/>
        <v>0</v>
      </c>
      <c r="J386" s="25">
        <f t="shared" si="236"/>
        <v>0</v>
      </c>
      <c r="K386" s="25">
        <f t="shared" si="236"/>
        <v>0</v>
      </c>
      <c r="L386" s="25">
        <f t="shared" si="236"/>
        <v>2.6999999999999996E-2</v>
      </c>
      <c r="M386" s="25">
        <f t="shared" si="236"/>
        <v>9.8549999999999986</v>
      </c>
      <c r="N386" s="25">
        <f t="shared" si="236"/>
        <v>1.2599999999999998</v>
      </c>
      <c r="O386" s="25">
        <f t="shared" si="236"/>
        <v>2.5199999999999996</v>
      </c>
      <c r="P386" s="25">
        <f t="shared" si="236"/>
        <v>0.20699999999999999</v>
      </c>
      <c r="Q386" s="25">
        <v>3.8</v>
      </c>
      <c r="R386" s="25">
        <v>2.9</v>
      </c>
      <c r="S386" s="25">
        <v>11.3</v>
      </c>
      <c r="T386" s="25">
        <v>86</v>
      </c>
      <c r="U386" s="25">
        <v>13.3</v>
      </c>
      <c r="V386" s="25">
        <v>0.03</v>
      </c>
      <c r="W386" s="25">
        <v>0.13</v>
      </c>
      <c r="X386" s="25">
        <v>0.52</v>
      </c>
      <c r="Y386" s="25">
        <v>111</v>
      </c>
      <c r="Z386" s="25">
        <v>31</v>
      </c>
      <c r="AA386" s="25">
        <v>107</v>
      </c>
      <c r="AB386" s="25">
        <v>1.07</v>
      </c>
      <c r="AC386" s="25">
        <v>0.2</v>
      </c>
      <c r="AD386" s="25">
        <v>0.1</v>
      </c>
      <c r="AE386" s="25">
        <v>12.3</v>
      </c>
      <c r="AF386" s="25">
        <v>50.5</v>
      </c>
      <c r="AG386" s="25">
        <v>2.4500000000000002</v>
      </c>
      <c r="AH386" s="25">
        <v>0.01</v>
      </c>
      <c r="AI386" s="25">
        <v>0.01</v>
      </c>
      <c r="AJ386" s="25">
        <v>19.2</v>
      </c>
      <c r="AK386" s="25">
        <v>9.8000000000000007</v>
      </c>
      <c r="AL386" s="25">
        <v>6.5</v>
      </c>
      <c r="AM386" s="25">
        <v>11</v>
      </c>
      <c r="AN386" s="25">
        <v>0.28999999999999998</v>
      </c>
      <c r="BD386" s="25">
        <v>7.0000000000000007E-2</v>
      </c>
      <c r="BE386" s="25">
        <v>0.2</v>
      </c>
      <c r="BF386" s="25">
        <v>10.01</v>
      </c>
      <c r="BG386" s="25">
        <v>40</v>
      </c>
      <c r="BH386" s="25"/>
      <c r="BI386" s="25"/>
      <c r="BJ386" s="25"/>
      <c r="BK386" s="25">
        <v>0.03</v>
      </c>
      <c r="BL386" s="25">
        <v>10.95</v>
      </c>
      <c r="BM386" s="25">
        <v>1.4</v>
      </c>
      <c r="BN386" s="25">
        <v>2.8</v>
      </c>
      <c r="BO386" s="25">
        <v>0.23</v>
      </c>
    </row>
    <row r="387" spans="1:67 15924:16023" x14ac:dyDescent="0.25">
      <c r="A387" s="140" t="s">
        <v>36</v>
      </c>
      <c r="B387" s="140"/>
      <c r="C387" s="140"/>
      <c r="D387" s="29">
        <f>SUM(D380:D386)</f>
        <v>635</v>
      </c>
      <c r="E387" s="30"/>
      <c r="F387" s="30"/>
      <c r="G387" s="30"/>
      <c r="H387" s="30"/>
      <c r="I387" s="30"/>
      <c r="J387" s="29"/>
      <c r="K387" s="29"/>
      <c r="L387" s="30"/>
      <c r="M387" s="30"/>
      <c r="N387" s="30"/>
      <c r="O387" s="30"/>
      <c r="P387" s="30"/>
    </row>
    <row r="388" spans="1:67 15924:16023" x14ac:dyDescent="0.25">
      <c r="A388" s="141" t="s">
        <v>37</v>
      </c>
      <c r="B388" s="141"/>
      <c r="C388" s="141"/>
      <c r="D388" s="141"/>
      <c r="E388" s="30">
        <f t="shared" ref="E388:P388" si="237">SUM(E380:E387)</f>
        <v>30.924818181818182</v>
      </c>
      <c r="F388" s="30">
        <f t="shared" si="237"/>
        <v>43.277727272727269</v>
      </c>
      <c r="G388" s="30">
        <f t="shared" si="237"/>
        <v>64.474227272727276</v>
      </c>
      <c r="H388" s="30">
        <f t="shared" si="237"/>
        <v>762.42022727272729</v>
      </c>
      <c r="I388" s="30">
        <f t="shared" si="237"/>
        <v>536.63636363636363</v>
      </c>
      <c r="J388" s="30">
        <f t="shared" si="237"/>
        <v>0.21159090909090908</v>
      </c>
      <c r="K388" s="30">
        <f t="shared" si="237"/>
        <v>0.91840909090909095</v>
      </c>
      <c r="L388" s="30">
        <f t="shared" si="237"/>
        <v>15.464272727272727</v>
      </c>
      <c r="M388" s="30">
        <f t="shared" si="237"/>
        <v>346.26295454545453</v>
      </c>
      <c r="N388" s="30">
        <f t="shared" si="237"/>
        <v>75.172499999999999</v>
      </c>
      <c r="O388" s="30">
        <f t="shared" si="237"/>
        <v>537.01772727272726</v>
      </c>
      <c r="P388" s="30">
        <f t="shared" si="237"/>
        <v>6.5285909090909096</v>
      </c>
    </row>
    <row r="389" spans="1:67 15924:16023" ht="15" customHeight="1" x14ac:dyDescent="0.25">
      <c r="A389" s="142" t="s">
        <v>38</v>
      </c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</row>
    <row r="390" spans="1:67 15924:16023" x14ac:dyDescent="0.25">
      <c r="A390" s="142"/>
      <c r="B390" s="19" t="s">
        <v>39</v>
      </c>
      <c r="C390" s="24" t="s">
        <v>40</v>
      </c>
      <c r="D390" s="19">
        <v>100</v>
      </c>
      <c r="E390" s="25">
        <f t="shared" ref="E390:P390" si="238">BD390*100/60</f>
        <v>1.1000000000000001</v>
      </c>
      <c r="F390" s="25">
        <f t="shared" si="238"/>
        <v>6.1166666666666663</v>
      </c>
      <c r="G390" s="25">
        <f t="shared" si="238"/>
        <v>4.5666666666666664</v>
      </c>
      <c r="H390" s="25">
        <f t="shared" si="238"/>
        <v>77</v>
      </c>
      <c r="I390" s="25">
        <f t="shared" si="238"/>
        <v>0</v>
      </c>
      <c r="J390" s="25">
        <f t="shared" si="238"/>
        <v>3.3333333333333333E-2</v>
      </c>
      <c r="K390" s="25">
        <f t="shared" si="238"/>
        <v>3.3333333333333333E-2</v>
      </c>
      <c r="L390" s="25">
        <f t="shared" si="238"/>
        <v>18.5</v>
      </c>
      <c r="M390" s="25">
        <f t="shared" si="238"/>
        <v>17.733333333333334</v>
      </c>
      <c r="N390" s="25">
        <f t="shared" si="238"/>
        <v>17.45</v>
      </c>
      <c r="O390" s="25">
        <f t="shared" si="238"/>
        <v>31.833333333333336</v>
      </c>
      <c r="P390" s="25">
        <f t="shared" si="238"/>
        <v>0.83333333333333337</v>
      </c>
      <c r="AC390" s="25">
        <v>0.48</v>
      </c>
      <c r="AD390" s="25">
        <v>0.06</v>
      </c>
      <c r="AE390" s="25">
        <v>1.02</v>
      </c>
      <c r="AF390" s="25">
        <v>6</v>
      </c>
      <c r="AG390" s="25"/>
      <c r="AH390" s="25">
        <v>0.01</v>
      </c>
      <c r="AI390" s="25">
        <v>0.06</v>
      </c>
      <c r="AJ390" s="25">
        <v>2.1</v>
      </c>
      <c r="AK390" s="25">
        <v>13.8</v>
      </c>
      <c r="AL390" s="25">
        <v>8.4</v>
      </c>
      <c r="AM390" s="25">
        <v>14.4</v>
      </c>
      <c r="AN390" s="25">
        <v>0.36</v>
      </c>
      <c r="BD390" s="25">
        <v>0.66</v>
      </c>
      <c r="BE390" s="25">
        <v>3.67</v>
      </c>
      <c r="BF390" s="25">
        <v>2.74</v>
      </c>
      <c r="BG390" s="25">
        <v>46.2</v>
      </c>
      <c r="BH390" s="25">
        <f>CF390*60/60</f>
        <v>0</v>
      </c>
      <c r="BI390" s="25">
        <v>0.02</v>
      </c>
      <c r="BJ390" s="25">
        <v>0.02</v>
      </c>
      <c r="BK390" s="25">
        <v>11.1</v>
      </c>
      <c r="BL390" s="25">
        <v>10.64</v>
      </c>
      <c r="BM390" s="25">
        <v>10.47</v>
      </c>
      <c r="BN390" s="25">
        <v>19.100000000000001</v>
      </c>
      <c r="BO390" s="25">
        <v>0.5</v>
      </c>
    </row>
    <row r="391" spans="1:67 15924:16023" s="34" customFormat="1" x14ac:dyDescent="0.25">
      <c r="A391" s="142"/>
      <c r="B391" s="19" t="s">
        <v>116</v>
      </c>
      <c r="C391" s="24" t="s">
        <v>117</v>
      </c>
      <c r="D391" s="19">
        <v>250</v>
      </c>
      <c r="E391" s="19">
        <f t="shared" ref="E391:P391" si="239">BD391*250/100</f>
        <v>2.0499999999999998</v>
      </c>
      <c r="F391" s="19">
        <f t="shared" si="239"/>
        <v>6.6</v>
      </c>
      <c r="G391" s="19">
        <f t="shared" si="239"/>
        <v>10.3</v>
      </c>
      <c r="H391" s="19">
        <f t="shared" si="239"/>
        <v>107.5</v>
      </c>
      <c r="I391" s="19">
        <f t="shared" si="239"/>
        <v>10</v>
      </c>
      <c r="J391" s="19">
        <f t="shared" si="239"/>
        <v>2.5000000000000001E-2</v>
      </c>
      <c r="K391" s="19">
        <f t="shared" si="239"/>
        <v>0.05</v>
      </c>
      <c r="L391" s="19">
        <f t="shared" si="239"/>
        <v>26.425000000000001</v>
      </c>
      <c r="M391" s="19">
        <f t="shared" si="239"/>
        <v>65.375</v>
      </c>
      <c r="N391" s="19">
        <f t="shared" si="239"/>
        <v>28.05</v>
      </c>
      <c r="O391" s="19">
        <f t="shared" si="239"/>
        <v>52.3</v>
      </c>
      <c r="P391" s="19">
        <f t="shared" si="239"/>
        <v>1.125</v>
      </c>
      <c r="BD391" s="19">
        <v>0.82</v>
      </c>
      <c r="BE391" s="19">
        <v>2.64</v>
      </c>
      <c r="BF391" s="19">
        <v>4.12</v>
      </c>
      <c r="BG391" s="19">
        <v>43</v>
      </c>
      <c r="BH391" s="19">
        <v>4</v>
      </c>
      <c r="BI391" s="19">
        <v>0.01</v>
      </c>
      <c r="BJ391" s="19">
        <v>0.02</v>
      </c>
      <c r="BK391" s="19">
        <v>10.57</v>
      </c>
      <c r="BL391" s="19">
        <v>26.15</v>
      </c>
      <c r="BM391" s="19">
        <v>11.22</v>
      </c>
      <c r="BN391" s="19">
        <v>20.92</v>
      </c>
      <c r="BO391" s="19">
        <v>0.45</v>
      </c>
      <c r="WOC391" s="36"/>
      <c r="WOD391" s="36"/>
      <c r="WOE391" s="36"/>
      <c r="WOF391" s="36"/>
      <c r="WOG391" s="36"/>
      <c r="WOH391" s="36"/>
      <c r="WOI391" s="36"/>
      <c r="WOJ391" s="36"/>
      <c r="WOK391" s="36"/>
      <c r="WOL391" s="36"/>
      <c r="WOM391" s="36"/>
      <c r="WON391" s="36"/>
      <c r="WOO391" s="36"/>
      <c r="WOP391" s="36"/>
      <c r="WOQ391" s="36"/>
      <c r="WOR391" s="36"/>
      <c r="WOS391" s="36"/>
      <c r="WOT391" s="36"/>
      <c r="WOU391" s="36"/>
      <c r="WOV391" s="36"/>
      <c r="WOW391" s="36"/>
      <c r="WOX391" s="36"/>
      <c r="WOY391" s="36"/>
      <c r="WOZ391" s="36"/>
      <c r="WPA391" s="36"/>
      <c r="WPB391" s="36"/>
      <c r="WPC391" s="36"/>
      <c r="WPD391" s="36"/>
      <c r="WPE391" s="36"/>
      <c r="WPF391" s="36"/>
      <c r="WPG391" s="36"/>
      <c r="WPH391" s="36"/>
      <c r="WPI391" s="36"/>
      <c r="WPJ391" s="36"/>
      <c r="WPK391" s="36"/>
      <c r="WPL391" s="36"/>
      <c r="WPM391" s="36"/>
      <c r="WPN391" s="36"/>
      <c r="WPO391" s="36"/>
      <c r="WPP391" s="36"/>
      <c r="WPQ391" s="36"/>
      <c r="WPR391" s="36"/>
      <c r="WPS391" s="36"/>
      <c r="WPT391" s="36"/>
      <c r="WPU391" s="36"/>
      <c r="WPV391" s="36"/>
      <c r="WPW391" s="36"/>
      <c r="WPX391" s="36"/>
      <c r="WPY391" s="36"/>
      <c r="WPZ391" s="36"/>
      <c r="WQA391" s="36"/>
      <c r="WQB391" s="36"/>
      <c r="WQC391" s="36"/>
      <c r="WQD391" s="36"/>
      <c r="WQE391" s="36"/>
      <c r="WQF391" s="36"/>
      <c r="WQG391" s="36"/>
      <c r="WQH391" s="36"/>
      <c r="WQI391" s="36"/>
      <c r="WQJ391" s="36"/>
      <c r="WQK391" s="36"/>
      <c r="WQL391" s="36"/>
      <c r="WQM391" s="36"/>
      <c r="WQN391" s="36"/>
      <c r="WQO391" s="36"/>
      <c r="WQP391" s="36"/>
      <c r="WQQ391" s="36"/>
      <c r="WQR391" s="36"/>
      <c r="WQS391" s="36"/>
      <c r="WQT391" s="36"/>
      <c r="WQU391" s="36"/>
      <c r="WQV391" s="36"/>
      <c r="WQW391" s="36"/>
      <c r="WQX391" s="36"/>
      <c r="WQY391" s="36"/>
      <c r="WQZ391" s="36"/>
      <c r="WRA391" s="36"/>
      <c r="WRB391" s="36"/>
      <c r="WRC391" s="36"/>
      <c r="WRD391" s="36"/>
      <c r="WRE391" s="36"/>
      <c r="WRF391" s="36"/>
      <c r="WRG391" s="4"/>
    </row>
    <row r="392" spans="1:67 15924:16023" s="1" customFormat="1" x14ac:dyDescent="0.25">
      <c r="A392" s="142"/>
      <c r="B392" s="16" t="s">
        <v>104</v>
      </c>
      <c r="C392" s="37" t="s">
        <v>105</v>
      </c>
      <c r="D392" s="18">
        <v>250</v>
      </c>
      <c r="E392" s="38">
        <f t="shared" ref="E392:P392" si="240">BD392*250/150</f>
        <v>21.183333333333334</v>
      </c>
      <c r="F392" s="38">
        <f t="shared" si="240"/>
        <v>13.083333333333334</v>
      </c>
      <c r="G392" s="38">
        <f t="shared" si="240"/>
        <v>44.666666666666664</v>
      </c>
      <c r="H392" s="38">
        <f t="shared" si="240"/>
        <v>381.66666666666669</v>
      </c>
      <c r="I392" s="38">
        <f t="shared" si="240"/>
        <v>24.333333333333332</v>
      </c>
      <c r="J392" s="38">
        <f t="shared" si="240"/>
        <v>0.13333333333333333</v>
      </c>
      <c r="K392" s="38">
        <f t="shared" si="240"/>
        <v>0.16666666666666666</v>
      </c>
      <c r="L392" s="38">
        <f t="shared" si="240"/>
        <v>7.5333333333333332</v>
      </c>
      <c r="M392" s="38">
        <f t="shared" si="240"/>
        <v>57.93333333333333</v>
      </c>
      <c r="N392" s="38">
        <f t="shared" si="240"/>
        <v>67.55</v>
      </c>
      <c r="O392" s="38">
        <f t="shared" si="240"/>
        <v>219.16666666666666</v>
      </c>
      <c r="P392" s="38">
        <f t="shared" si="240"/>
        <v>2.4666666666666668</v>
      </c>
      <c r="Q392" s="39">
        <v>7.46</v>
      </c>
      <c r="R392" s="39">
        <v>8.2899999999999991</v>
      </c>
      <c r="S392" s="39">
        <v>9.44</v>
      </c>
      <c r="T392" s="39">
        <v>142</v>
      </c>
      <c r="U392" s="39">
        <v>33</v>
      </c>
      <c r="V392" s="40">
        <v>0.05</v>
      </c>
      <c r="W392" s="40">
        <v>7.0000000000000007E-2</v>
      </c>
      <c r="X392" s="39">
        <v>0.41</v>
      </c>
      <c r="Y392" s="39">
        <v>23.65</v>
      </c>
      <c r="Z392" s="39">
        <v>16.5</v>
      </c>
      <c r="AA392" s="39">
        <v>83.14</v>
      </c>
      <c r="AB392" s="39">
        <v>0.68</v>
      </c>
      <c r="BD392" s="38">
        <v>12.71</v>
      </c>
      <c r="BE392" s="38">
        <v>7.85</v>
      </c>
      <c r="BF392" s="38">
        <v>26.8</v>
      </c>
      <c r="BG392" s="38">
        <v>229</v>
      </c>
      <c r="BH392" s="38">
        <v>14.6</v>
      </c>
      <c r="BI392" s="38">
        <v>0.08</v>
      </c>
      <c r="BJ392" s="38">
        <v>0.1</v>
      </c>
      <c r="BK392" s="38">
        <v>4.5199999999999996</v>
      </c>
      <c r="BL392" s="38">
        <v>34.76</v>
      </c>
      <c r="BM392" s="38">
        <v>40.53</v>
      </c>
      <c r="BN392" s="38">
        <v>131.5</v>
      </c>
      <c r="BO392" s="38">
        <v>1.48</v>
      </c>
      <c r="WRG392" s="4"/>
    </row>
    <row r="393" spans="1:67 15924:16023" x14ac:dyDescent="0.25">
      <c r="A393" s="142"/>
      <c r="B393" s="19" t="s">
        <v>31</v>
      </c>
      <c r="C393" s="24" t="s">
        <v>32</v>
      </c>
      <c r="D393" s="19">
        <v>25</v>
      </c>
      <c r="E393" s="25">
        <f t="shared" ref="E393:P393" si="241">BD393*25/20</f>
        <v>1.7</v>
      </c>
      <c r="F393" s="25">
        <f t="shared" si="241"/>
        <v>0.3</v>
      </c>
      <c r="G393" s="25">
        <f t="shared" si="241"/>
        <v>8.4</v>
      </c>
      <c r="H393" s="25">
        <f t="shared" si="241"/>
        <v>42.699999999999996</v>
      </c>
      <c r="I393" s="25">
        <f t="shared" si="241"/>
        <v>0</v>
      </c>
      <c r="J393" s="25">
        <f t="shared" si="241"/>
        <v>3.7499999999999999E-2</v>
      </c>
      <c r="K393" s="25">
        <f t="shared" si="241"/>
        <v>2.5000000000000001E-2</v>
      </c>
      <c r="L393" s="25">
        <f t="shared" si="241"/>
        <v>0</v>
      </c>
      <c r="M393" s="25">
        <f t="shared" si="241"/>
        <v>11.262499999999999</v>
      </c>
      <c r="N393" s="25">
        <f t="shared" si="241"/>
        <v>11.762499999999999</v>
      </c>
      <c r="O393" s="25">
        <f t="shared" si="241"/>
        <v>37.674999999999997</v>
      </c>
      <c r="P393" s="25">
        <f t="shared" si="241"/>
        <v>0.9375</v>
      </c>
      <c r="Q393" s="25">
        <v>1.7</v>
      </c>
      <c r="R393" s="25">
        <v>0.3</v>
      </c>
      <c r="S393" s="25">
        <v>8.4</v>
      </c>
      <c r="T393" s="25">
        <v>42.7</v>
      </c>
      <c r="U393" s="25"/>
      <c r="V393" s="25">
        <v>0.04</v>
      </c>
      <c r="W393" s="25">
        <v>0.02</v>
      </c>
      <c r="X393" s="25"/>
      <c r="Y393" s="25">
        <v>11.26</v>
      </c>
      <c r="Z393" s="25">
        <v>11.76</v>
      </c>
      <c r="AA393" s="25">
        <v>37.68</v>
      </c>
      <c r="AB393" s="25">
        <v>0.94</v>
      </c>
      <c r="BD393" s="25">
        <v>1.36</v>
      </c>
      <c r="BE393" s="25">
        <v>0.24</v>
      </c>
      <c r="BF393" s="25">
        <v>6.72</v>
      </c>
      <c r="BG393" s="25">
        <v>34.159999999999997</v>
      </c>
      <c r="BH393" s="25"/>
      <c r="BI393" s="25">
        <v>0.03</v>
      </c>
      <c r="BJ393" s="25">
        <v>0.02</v>
      </c>
      <c r="BK393" s="25"/>
      <c r="BL393" s="25">
        <v>9.01</v>
      </c>
      <c r="BM393" s="25">
        <v>9.41</v>
      </c>
      <c r="BN393" s="25">
        <v>30.14</v>
      </c>
      <c r="BO393" s="25">
        <v>0.75</v>
      </c>
    </row>
    <row r="394" spans="1:67 15924:16023" x14ac:dyDescent="0.25">
      <c r="A394" s="142"/>
      <c r="B394" s="19" t="s">
        <v>31</v>
      </c>
      <c r="C394" s="13" t="s">
        <v>33</v>
      </c>
      <c r="D394" s="19">
        <v>55</v>
      </c>
      <c r="E394" s="25">
        <f t="shared" ref="E394:P394" si="242">BD394*55/40</f>
        <v>4.07</v>
      </c>
      <c r="F394" s="25">
        <f t="shared" si="242"/>
        <v>0.495</v>
      </c>
      <c r="G394" s="25">
        <f t="shared" si="242"/>
        <v>29.012499999999999</v>
      </c>
      <c r="H394" s="25">
        <f t="shared" si="242"/>
        <v>128.94749999999999</v>
      </c>
      <c r="I394" s="25">
        <f t="shared" si="242"/>
        <v>0</v>
      </c>
      <c r="J394" s="25">
        <f t="shared" si="242"/>
        <v>0</v>
      </c>
      <c r="K394" s="25">
        <f t="shared" si="242"/>
        <v>2.7500000000000004E-2</v>
      </c>
      <c r="L394" s="25">
        <f t="shared" si="242"/>
        <v>0</v>
      </c>
      <c r="M394" s="25">
        <f t="shared" si="242"/>
        <v>11</v>
      </c>
      <c r="N394" s="25">
        <f t="shared" si="242"/>
        <v>7.7</v>
      </c>
      <c r="O394" s="25">
        <f t="shared" si="242"/>
        <v>35.75</v>
      </c>
      <c r="P394" s="25">
        <f t="shared" si="242"/>
        <v>0.60499999999999998</v>
      </c>
      <c r="Q394" s="25">
        <v>3.03</v>
      </c>
      <c r="R394" s="25">
        <v>0.36</v>
      </c>
      <c r="S394" s="25">
        <v>19.64</v>
      </c>
      <c r="T394" s="25">
        <v>93.77</v>
      </c>
      <c r="U394" s="25"/>
      <c r="V394" s="25"/>
      <c r="W394" s="25">
        <v>1.2999999999999999E-2</v>
      </c>
      <c r="X394" s="25"/>
      <c r="Y394" s="25">
        <v>8</v>
      </c>
      <c r="Z394" s="25">
        <v>5.6</v>
      </c>
      <c r="AA394" s="25">
        <v>26</v>
      </c>
      <c r="AB394" s="25">
        <v>0.44</v>
      </c>
      <c r="AC394" s="25">
        <v>3</v>
      </c>
      <c r="AD394" s="25">
        <f t="shared" ref="AD394:AN394" si="243">AP394*40/40</f>
        <v>0</v>
      </c>
      <c r="AE394" s="25">
        <f t="shared" si="243"/>
        <v>0</v>
      </c>
      <c r="AF394" s="25">
        <f t="shared" si="243"/>
        <v>0</v>
      </c>
      <c r="AG394" s="25">
        <f t="shared" si="243"/>
        <v>0</v>
      </c>
      <c r="AH394" s="25">
        <f t="shared" si="243"/>
        <v>0</v>
      </c>
      <c r="AI394" s="25">
        <f t="shared" si="243"/>
        <v>0</v>
      </c>
      <c r="AJ394" s="25">
        <f t="shared" si="243"/>
        <v>0</v>
      </c>
      <c r="AK394" s="25">
        <f t="shared" si="243"/>
        <v>0</v>
      </c>
      <c r="AL394" s="25">
        <f t="shared" si="243"/>
        <v>0</v>
      </c>
      <c r="AM394" s="25">
        <f t="shared" si="243"/>
        <v>0</v>
      </c>
      <c r="AN394" s="25">
        <f t="shared" si="243"/>
        <v>0</v>
      </c>
      <c r="BD394" s="25">
        <v>2.96</v>
      </c>
      <c r="BE394" s="25">
        <v>0.36</v>
      </c>
      <c r="BF394" s="25">
        <v>21.1</v>
      </c>
      <c r="BG394" s="25">
        <v>93.78</v>
      </c>
      <c r="BH394" s="25"/>
      <c r="BI394" s="25"/>
      <c r="BJ394" s="25">
        <v>0.02</v>
      </c>
      <c r="BK394" s="25"/>
      <c r="BL394" s="25">
        <v>8</v>
      </c>
      <c r="BM394" s="25">
        <v>5.6</v>
      </c>
      <c r="BN394" s="25">
        <v>26</v>
      </c>
      <c r="BO394" s="25">
        <v>0.44</v>
      </c>
      <c r="WOD394" s="2"/>
      <c r="WOE394" s="2"/>
      <c r="WOF394" s="2"/>
      <c r="WOG394" s="2"/>
      <c r="WOH394" s="2"/>
      <c r="WOI394" s="2"/>
      <c r="WOJ394" s="2"/>
      <c r="WOK394" s="2"/>
      <c r="WOL394" s="2"/>
      <c r="WOM394" s="2"/>
      <c r="WON394" s="2"/>
      <c r="WOO394" s="2"/>
      <c r="WOP394" s="2"/>
      <c r="WOQ394" s="2"/>
      <c r="WOR394" s="2"/>
      <c r="WOS394" s="2"/>
      <c r="WOT394" s="2"/>
      <c r="WOU394" s="2"/>
      <c r="WOV394" s="2"/>
      <c r="WOW394" s="2"/>
      <c r="WOX394" s="2"/>
      <c r="WOY394" s="2"/>
      <c r="WOZ394" s="2"/>
      <c r="WPA394" s="2"/>
      <c r="WPB394" s="2"/>
      <c r="WPC394" s="2"/>
      <c r="WPD394" s="2"/>
      <c r="WPE394" s="2"/>
      <c r="WPF394" s="2"/>
      <c r="WPG394" s="2"/>
      <c r="WPH394" s="2"/>
      <c r="WPI394" s="2"/>
      <c r="WPJ394" s="2"/>
      <c r="WPK394" s="2"/>
      <c r="WPL394" s="2"/>
      <c r="WPM394" s="2"/>
      <c r="WPN394" s="2"/>
      <c r="WPO394" s="2"/>
      <c r="WPP394" s="2"/>
      <c r="WPQ394" s="2"/>
      <c r="WPR394" s="2"/>
      <c r="WPS394" s="2"/>
      <c r="WPT394" s="2"/>
      <c r="WPU394" s="2"/>
      <c r="WPV394" s="2"/>
      <c r="WPW394" s="2"/>
      <c r="WPX394" s="2"/>
      <c r="WPY394" s="2"/>
      <c r="WPZ394" s="2"/>
      <c r="WQA394" s="2"/>
      <c r="WQB394" s="2"/>
      <c r="WQC394" s="2"/>
      <c r="WQD394" s="2"/>
      <c r="WQE394" s="2"/>
      <c r="WQF394" s="2"/>
      <c r="WQG394" s="2"/>
      <c r="WQH394" s="2"/>
      <c r="WQI394" s="2"/>
      <c r="WQJ394" s="2"/>
      <c r="WQK394" s="2"/>
      <c r="WQL394" s="2"/>
      <c r="WQM394" s="2"/>
      <c r="WQN394" s="2"/>
      <c r="WQO394" s="2"/>
      <c r="WQP394" s="2"/>
      <c r="WQQ394" s="2"/>
      <c r="WQR394" s="2"/>
      <c r="WQS394" s="2"/>
      <c r="WQT394" s="2"/>
      <c r="WQU394" s="2"/>
      <c r="WQV394" s="2"/>
      <c r="WQW394" s="2"/>
      <c r="WQX394" s="2"/>
      <c r="WQY394" s="2"/>
      <c r="WQZ394" s="2"/>
      <c r="WRA394" s="2"/>
      <c r="WRB394" s="2"/>
      <c r="WRC394" s="2"/>
      <c r="WRD394" s="2"/>
      <c r="WRE394" s="2"/>
      <c r="WRF394" s="2"/>
    </row>
    <row r="395" spans="1:67 15924:16023" ht="25.35" customHeight="1" x14ac:dyDescent="0.25">
      <c r="A395" s="142"/>
      <c r="B395" s="12" t="s">
        <v>91</v>
      </c>
      <c r="C395" s="27" t="s">
        <v>92</v>
      </c>
      <c r="D395" s="19">
        <v>200</v>
      </c>
      <c r="E395" s="25">
        <v>5.8</v>
      </c>
      <c r="F395" s="25">
        <v>5</v>
      </c>
      <c r="G395" s="25">
        <v>8</v>
      </c>
      <c r="H395" s="25">
        <v>100</v>
      </c>
      <c r="I395" s="25">
        <v>40</v>
      </c>
      <c r="J395" s="25">
        <v>0.08</v>
      </c>
      <c r="K395" s="25">
        <v>0.34</v>
      </c>
      <c r="L395" s="25">
        <v>1.4</v>
      </c>
      <c r="M395" s="25">
        <v>240</v>
      </c>
      <c r="N395" s="25">
        <v>28</v>
      </c>
      <c r="O395" s="25">
        <v>180</v>
      </c>
      <c r="P395" s="25">
        <v>0.2</v>
      </c>
    </row>
    <row r="396" spans="1:67 15924:16023" s="2" customFormat="1" x14ac:dyDescent="0.25">
      <c r="A396" s="142"/>
      <c r="B396" s="19" t="s">
        <v>93</v>
      </c>
      <c r="C396" s="64" t="s">
        <v>94</v>
      </c>
      <c r="D396" s="19">
        <v>200</v>
      </c>
      <c r="E396" s="25">
        <f t="shared" ref="E396:P396" si="244">BD396*200/100</f>
        <v>0.16</v>
      </c>
      <c r="F396" s="25">
        <f t="shared" si="244"/>
        <v>0.16</v>
      </c>
      <c r="G396" s="25">
        <f t="shared" si="244"/>
        <v>27.88</v>
      </c>
      <c r="H396" s="25">
        <f t="shared" si="244"/>
        <v>114</v>
      </c>
      <c r="I396" s="25">
        <f t="shared" si="244"/>
        <v>0</v>
      </c>
      <c r="J396" s="25">
        <f t="shared" si="244"/>
        <v>2E-3</v>
      </c>
      <c r="K396" s="25">
        <f t="shared" si="244"/>
        <v>0.02</v>
      </c>
      <c r="L396" s="25">
        <f t="shared" si="244"/>
        <v>0.9</v>
      </c>
      <c r="M396" s="25">
        <f t="shared" si="244"/>
        <v>14.18</v>
      </c>
      <c r="N396" s="25">
        <f t="shared" si="244"/>
        <v>5.14</v>
      </c>
      <c r="O396" s="25">
        <f t="shared" si="244"/>
        <v>4.4000000000000004</v>
      </c>
      <c r="P396" s="25">
        <f t="shared" si="244"/>
        <v>0.94</v>
      </c>
      <c r="AC396" s="25">
        <v>0.5</v>
      </c>
      <c r="AD396" s="25">
        <v>0</v>
      </c>
      <c r="AE396" s="25">
        <v>19.8</v>
      </c>
      <c r="AF396" s="25">
        <v>81</v>
      </c>
      <c r="AG396" s="25">
        <v>15</v>
      </c>
      <c r="AH396" s="25">
        <v>0</v>
      </c>
      <c r="AI396" s="25">
        <v>0</v>
      </c>
      <c r="AJ396" s="25">
        <v>0.02</v>
      </c>
      <c r="AK396" s="25">
        <v>50</v>
      </c>
      <c r="AL396" s="25">
        <v>2.1</v>
      </c>
      <c r="AM396" s="25">
        <v>4.3</v>
      </c>
      <c r="AN396" s="25">
        <v>0.09</v>
      </c>
      <c r="AQ396" s="65">
        <v>0.6</v>
      </c>
      <c r="AR396" s="65">
        <v>0.08</v>
      </c>
      <c r="AS396" s="65">
        <v>28.81</v>
      </c>
      <c r="AT396" s="65">
        <v>119.52</v>
      </c>
      <c r="AU396" s="66"/>
      <c r="AV396" s="67">
        <v>1.4E-2</v>
      </c>
      <c r="AW396" s="67">
        <v>0.02</v>
      </c>
      <c r="AX396" s="67">
        <v>0.65</v>
      </c>
      <c r="AY396" s="65">
        <v>29.23</v>
      </c>
      <c r="AZ396" s="65">
        <v>15.71</v>
      </c>
      <c r="BA396" s="65">
        <v>21.1</v>
      </c>
      <c r="BB396" s="65">
        <v>0.63</v>
      </c>
      <c r="BD396" s="25">
        <v>0.08</v>
      </c>
      <c r="BE396" s="25">
        <v>0.08</v>
      </c>
      <c r="BF396" s="25">
        <v>13.94</v>
      </c>
      <c r="BG396" s="25">
        <v>57</v>
      </c>
      <c r="BH396" s="25"/>
      <c r="BI396" s="25">
        <v>1E-3</v>
      </c>
      <c r="BJ396" s="25">
        <v>0.01</v>
      </c>
      <c r="BK396" s="68">
        <v>0.45</v>
      </c>
      <c r="BL396" s="25">
        <v>7.09</v>
      </c>
      <c r="BM396" s="25">
        <v>2.57</v>
      </c>
      <c r="BN396" s="25">
        <v>2.2000000000000002</v>
      </c>
      <c r="BO396" s="25">
        <v>0.47</v>
      </c>
      <c r="WNL396" s="3"/>
      <c r="WNM396" s="3"/>
      <c r="WNN396" s="3"/>
      <c r="WNO396" s="3"/>
      <c r="WNP396" s="3"/>
      <c r="WNQ396" s="3"/>
      <c r="WNR396" s="3"/>
      <c r="WNS396" s="3"/>
      <c r="WNT396" s="3"/>
      <c r="WNU396" s="3"/>
      <c r="WNV396" s="3"/>
      <c r="WNW396" s="3"/>
      <c r="WNX396" s="3"/>
      <c r="WNY396" s="3"/>
      <c r="WNZ396" s="3"/>
      <c r="WOA396" s="3"/>
      <c r="WOB396" s="3"/>
      <c r="WOC396" s="3"/>
      <c r="WOD396" s="3"/>
      <c r="WOE396" s="3"/>
      <c r="WOF396" s="3"/>
      <c r="WOG396" s="3"/>
      <c r="WOH396" s="3"/>
      <c r="WOI396" s="3"/>
      <c r="WOJ396" s="3"/>
      <c r="WOK396" s="3"/>
      <c r="WOL396" s="3"/>
      <c r="WOM396" s="3"/>
      <c r="WON396" s="3"/>
      <c r="WOO396" s="3"/>
      <c r="WOP396" s="3"/>
      <c r="WOQ396" s="3"/>
      <c r="WOR396" s="3"/>
      <c r="WOS396" s="3"/>
      <c r="WOT396" s="3"/>
      <c r="WOU396" s="3"/>
      <c r="WOV396" s="3"/>
      <c r="WOW396" s="3"/>
      <c r="WOX396" s="3"/>
      <c r="WOY396" s="3"/>
      <c r="WOZ396" s="3"/>
      <c r="WPA396" s="3"/>
      <c r="WPB396" s="3"/>
      <c r="WPC396" s="3"/>
      <c r="WPD396" s="3"/>
      <c r="WPE396" s="3"/>
      <c r="WPF396" s="3"/>
      <c r="WPG396" s="3"/>
      <c r="WPH396" s="3"/>
      <c r="WPI396" s="3"/>
      <c r="WPJ396" s="3"/>
      <c r="WPK396" s="3"/>
      <c r="WPL396" s="3"/>
      <c r="WPM396" s="3"/>
      <c r="WPN396" s="3"/>
      <c r="WPO396" s="3"/>
      <c r="WPP396" s="3"/>
      <c r="WPQ396" s="3"/>
      <c r="WPR396" s="3"/>
      <c r="WPS396" s="3"/>
      <c r="WPT396" s="3"/>
      <c r="WPU396" s="3"/>
      <c r="WPV396" s="3"/>
      <c r="WPW396" s="3"/>
      <c r="WPX396" s="3"/>
      <c r="WPY396" s="3"/>
      <c r="WPZ396" s="3"/>
      <c r="WQA396" s="3"/>
      <c r="WQB396" s="3"/>
      <c r="WQC396" s="3"/>
      <c r="WQD396" s="3"/>
      <c r="WQE396" s="3"/>
      <c r="WQF396" s="3"/>
      <c r="WQG396" s="3"/>
      <c r="WQH396" s="3"/>
      <c r="WQI396" s="3"/>
      <c r="WQJ396" s="3"/>
      <c r="WQK396" s="3"/>
      <c r="WQL396" s="3"/>
      <c r="WQM396" s="3"/>
      <c r="WQN396" s="3"/>
      <c r="WQO396" s="3"/>
      <c r="WQP396" s="3"/>
      <c r="WQQ396" s="3"/>
      <c r="WQR396" s="3"/>
      <c r="WQS396" s="3"/>
      <c r="WQT396" s="3"/>
      <c r="WQU396" s="3"/>
      <c r="WQV396" s="3"/>
      <c r="WQW396" s="3"/>
      <c r="WQX396" s="3"/>
      <c r="WQY396" s="3"/>
      <c r="WQZ396" s="3"/>
      <c r="WRA396" s="3"/>
      <c r="WRB396" s="3"/>
      <c r="WRC396" s="3"/>
      <c r="WRD396" s="3"/>
      <c r="WRE396" s="3"/>
      <c r="WRF396" s="3"/>
      <c r="WRG396" s="4"/>
    </row>
    <row r="397" spans="1:67 15924:16023" ht="15.75" x14ac:dyDescent="0.25">
      <c r="A397" s="142"/>
      <c r="B397" s="69"/>
      <c r="C397" s="28" t="s">
        <v>120</v>
      </c>
      <c r="D397" s="29">
        <f>SUM(D390:D396)</f>
        <v>1080</v>
      </c>
      <c r="E397" s="41"/>
      <c r="F397" s="41"/>
      <c r="G397" s="41"/>
      <c r="H397" s="41"/>
      <c r="I397" s="41"/>
      <c r="J397" s="42"/>
      <c r="K397" s="42"/>
      <c r="L397" s="41"/>
      <c r="M397" s="41"/>
      <c r="N397" s="41"/>
      <c r="O397" s="41"/>
      <c r="P397" s="41"/>
    </row>
    <row r="398" spans="1:67 15924:16023" ht="15.75" x14ac:dyDescent="0.25">
      <c r="A398" s="143" t="s">
        <v>121</v>
      </c>
      <c r="B398" s="143"/>
      <c r="C398" s="143"/>
      <c r="D398" s="143"/>
      <c r="E398" s="30">
        <f t="shared" ref="E398:P398" si="245">SUM(E390:E397)</f>
        <v>36.063333333333325</v>
      </c>
      <c r="F398" s="30">
        <f t="shared" si="245"/>
        <v>31.754999999999999</v>
      </c>
      <c r="G398" s="30">
        <f t="shared" si="245"/>
        <v>132.82583333333335</v>
      </c>
      <c r="H398" s="30">
        <f t="shared" si="245"/>
        <v>951.81416666666678</v>
      </c>
      <c r="I398" s="30">
        <f t="shared" si="245"/>
        <v>74.333333333333329</v>
      </c>
      <c r="J398" s="30">
        <f t="shared" si="245"/>
        <v>0.31116666666666665</v>
      </c>
      <c r="K398" s="30">
        <f t="shared" si="245"/>
        <v>0.66250000000000009</v>
      </c>
      <c r="L398" s="30">
        <f t="shared" si="245"/>
        <v>54.758333333333326</v>
      </c>
      <c r="M398" s="30">
        <f t="shared" si="245"/>
        <v>417.48416666666668</v>
      </c>
      <c r="N398" s="30">
        <f t="shared" si="245"/>
        <v>165.65249999999997</v>
      </c>
      <c r="O398" s="30">
        <f t="shared" si="245"/>
        <v>561.12499999999989</v>
      </c>
      <c r="P398" s="30">
        <f t="shared" si="245"/>
        <v>7.1075000000000017</v>
      </c>
    </row>
    <row r="399" spans="1:67 15924:16023" ht="15.75" x14ac:dyDescent="0.25">
      <c r="A399" s="77"/>
      <c r="B399" s="77"/>
      <c r="C399" s="77"/>
      <c r="D399" s="77"/>
      <c r="E399" s="78"/>
      <c r="F399" s="78"/>
      <c r="G399" s="78"/>
      <c r="H399" s="78"/>
      <c r="I399" s="78"/>
      <c r="J399" s="79"/>
      <c r="K399" s="79"/>
      <c r="L399" s="78"/>
      <c r="M399" s="78"/>
      <c r="N399" s="78"/>
      <c r="O399" s="78"/>
      <c r="P399" s="78"/>
    </row>
    <row r="400" spans="1:67 15924:16023" ht="15.75" hidden="1" x14ac:dyDescent="0.25">
      <c r="A400" s="77"/>
      <c r="B400" s="77"/>
      <c r="C400" s="77"/>
      <c r="D400" s="77"/>
      <c r="E400" s="78"/>
      <c r="F400" s="78"/>
      <c r="G400" s="78"/>
      <c r="H400" s="78"/>
      <c r="I400" s="78"/>
      <c r="J400" s="79"/>
      <c r="K400" s="79"/>
      <c r="L400" s="78"/>
      <c r="M400" s="78"/>
      <c r="N400" s="78"/>
      <c r="O400" s="78"/>
      <c r="P400" s="78"/>
    </row>
    <row r="401" spans="1:16 15492:16023" s="43" customFormat="1" ht="16.149999999999999" hidden="1" customHeight="1" x14ac:dyDescent="0.25">
      <c r="A401" s="80"/>
      <c r="B401" s="80"/>
      <c r="C401" s="80"/>
      <c r="D401" s="80"/>
      <c r="E401" s="81" t="s">
        <v>192</v>
      </c>
      <c r="F401" s="81" t="s">
        <v>193</v>
      </c>
      <c r="G401" s="81" t="s">
        <v>194</v>
      </c>
      <c r="H401" s="81" t="s">
        <v>195</v>
      </c>
      <c r="I401" s="81" t="s">
        <v>196</v>
      </c>
      <c r="J401" s="82" t="s">
        <v>197</v>
      </c>
      <c r="K401" s="82" t="s">
        <v>198</v>
      </c>
      <c r="L401" s="81" t="s">
        <v>199</v>
      </c>
      <c r="M401" s="81" t="s">
        <v>15</v>
      </c>
      <c r="N401" s="81" t="s">
        <v>16</v>
      </c>
      <c r="O401" s="81" t="s">
        <v>17</v>
      </c>
      <c r="P401" s="81" t="s">
        <v>200</v>
      </c>
      <c r="VWV401" s="1"/>
      <c r="VWW401" s="1"/>
      <c r="VWX401" s="1"/>
      <c r="VWY401" s="1"/>
      <c r="VWZ401" s="1"/>
      <c r="VXA401" s="1"/>
      <c r="VXB401" s="1"/>
      <c r="VXC401" s="1"/>
      <c r="VXD401" s="1"/>
      <c r="VXE401" s="1"/>
      <c r="VXF401" s="1"/>
      <c r="VXG401" s="1"/>
      <c r="VXH401" s="1"/>
      <c r="VXI401" s="1"/>
      <c r="VXJ401" s="1"/>
      <c r="VXK401" s="1"/>
      <c r="VXL401" s="1"/>
      <c r="VXM401" s="1"/>
      <c r="VXN401" s="1"/>
      <c r="VXO401" s="1"/>
      <c r="VXP401" s="1"/>
      <c r="VXQ401" s="1"/>
      <c r="VXR401" s="1"/>
      <c r="VXS401" s="1"/>
      <c r="VXT401" s="1"/>
      <c r="VXU401" s="1"/>
      <c r="VXV401" s="1"/>
      <c r="VXW401" s="1"/>
      <c r="VXX401" s="1"/>
      <c r="VXY401" s="1"/>
      <c r="VXZ401" s="1"/>
      <c r="VYA401" s="1"/>
      <c r="VYB401" s="1"/>
      <c r="VYC401" s="1"/>
      <c r="VYD401" s="1"/>
      <c r="VYE401" s="1"/>
      <c r="VYF401" s="1"/>
      <c r="VYG401" s="1"/>
      <c r="VYH401" s="1"/>
      <c r="VYI401" s="1"/>
      <c r="VYJ401" s="1"/>
      <c r="VYK401" s="1"/>
      <c r="VYL401" s="1"/>
      <c r="VYM401" s="1"/>
      <c r="VYN401" s="1"/>
      <c r="VYO401" s="1"/>
      <c r="VYP401" s="1"/>
      <c r="VYQ401" s="1"/>
      <c r="VYR401" s="1"/>
      <c r="VYS401" s="1"/>
      <c r="VYT401" s="1"/>
      <c r="VYU401" s="1"/>
      <c r="VYV401" s="1"/>
      <c r="VYW401" s="1"/>
      <c r="VYX401" s="1"/>
      <c r="VYY401" s="1"/>
      <c r="VYZ401" s="1"/>
      <c r="VZA401" s="1"/>
      <c r="VZB401" s="1"/>
      <c r="VZC401" s="1"/>
      <c r="VZD401" s="1"/>
      <c r="VZE401" s="1"/>
      <c r="VZF401" s="1"/>
      <c r="VZG401" s="1"/>
      <c r="VZH401" s="1"/>
      <c r="VZI401" s="1"/>
      <c r="VZJ401" s="1"/>
      <c r="VZK401" s="1"/>
      <c r="VZL401" s="1"/>
      <c r="VZM401" s="1"/>
      <c r="VZN401" s="1"/>
      <c r="VZO401" s="1"/>
      <c r="VZP401" s="1"/>
      <c r="VZQ401" s="1"/>
      <c r="VZR401" s="1"/>
      <c r="VZS401" s="1"/>
      <c r="VZT401" s="1"/>
      <c r="VZU401" s="1"/>
      <c r="VZV401" s="1"/>
      <c r="VZW401" s="1"/>
      <c r="VZX401" s="1"/>
      <c r="VZY401" s="1"/>
      <c r="VZZ401" s="1"/>
      <c r="WAA401" s="1"/>
      <c r="WAB401" s="1"/>
      <c r="WAC401" s="1"/>
      <c r="WAD401" s="1"/>
      <c r="WAE401" s="1"/>
      <c r="WAF401" s="1"/>
      <c r="WAG401" s="1"/>
      <c r="WAH401" s="1"/>
      <c r="WAI401" s="1"/>
      <c r="WAJ401" s="1"/>
      <c r="WAK401" s="1"/>
      <c r="WAL401" s="1"/>
      <c r="WAM401" s="1"/>
      <c r="WAN401" s="1"/>
      <c r="WAO401" s="1"/>
      <c r="WAP401" s="1"/>
      <c r="WAQ401" s="2"/>
      <c r="WAR401" s="2"/>
      <c r="WAS401" s="2"/>
      <c r="WAT401" s="2"/>
      <c r="WAU401" s="2"/>
      <c r="WAV401" s="2"/>
      <c r="WAW401" s="2"/>
      <c r="WAX401" s="2"/>
      <c r="WAY401" s="2"/>
      <c r="WAZ401" s="2"/>
      <c r="WBA401" s="2"/>
      <c r="WBB401" s="2"/>
      <c r="WBC401" s="2"/>
      <c r="WBD401" s="2"/>
      <c r="WBE401" s="2"/>
      <c r="WBF401" s="2"/>
      <c r="WBG401" s="2"/>
      <c r="WBH401" s="2"/>
      <c r="WBI401" s="2"/>
      <c r="WBJ401" s="2"/>
      <c r="WBK401" s="2"/>
      <c r="WBL401" s="2"/>
      <c r="WBM401" s="2"/>
      <c r="WBN401" s="2"/>
      <c r="WBO401" s="2"/>
      <c r="WBP401" s="2"/>
      <c r="WBQ401" s="2"/>
      <c r="WBR401" s="2"/>
      <c r="WBS401" s="2"/>
      <c r="WBT401" s="2"/>
      <c r="WBU401" s="2"/>
      <c r="WBV401" s="2"/>
      <c r="WBW401" s="2"/>
      <c r="WBX401" s="2"/>
      <c r="WBY401" s="2"/>
      <c r="WBZ401" s="2"/>
      <c r="WCA401" s="2"/>
      <c r="WCB401" s="2"/>
      <c r="WCC401" s="2"/>
      <c r="WCD401" s="2"/>
      <c r="WCE401" s="2"/>
      <c r="WCF401" s="2"/>
      <c r="WCG401" s="2"/>
      <c r="WCH401" s="2"/>
      <c r="WCI401" s="2"/>
      <c r="WCJ401" s="2"/>
      <c r="WCK401" s="2"/>
      <c r="WCL401" s="2"/>
      <c r="WCM401" s="2"/>
      <c r="WCN401" s="2"/>
      <c r="WCO401" s="2"/>
      <c r="WCP401" s="2"/>
      <c r="WCQ401" s="2"/>
      <c r="WCR401" s="2"/>
      <c r="WCS401" s="2"/>
      <c r="WCT401" s="2"/>
      <c r="WCU401" s="2"/>
      <c r="WCV401" s="2"/>
      <c r="WCW401" s="2"/>
      <c r="WCX401" s="2"/>
      <c r="WCY401" s="2"/>
      <c r="WCZ401" s="2"/>
      <c r="WDA401" s="2"/>
      <c r="WDB401" s="2"/>
      <c r="WDC401" s="2"/>
      <c r="WDD401" s="2"/>
      <c r="WDE401" s="2"/>
      <c r="WDF401" s="2"/>
      <c r="WDG401" s="2"/>
      <c r="WDH401" s="2"/>
      <c r="WDI401" s="2"/>
      <c r="WDJ401" s="2"/>
      <c r="WDK401" s="2"/>
      <c r="WDL401" s="2"/>
      <c r="WDM401" s="2"/>
      <c r="WDN401" s="2"/>
      <c r="WDO401" s="2"/>
      <c r="WDP401" s="2"/>
      <c r="WDQ401" s="2"/>
      <c r="WDR401" s="2"/>
      <c r="WDS401" s="2"/>
      <c r="WDT401" s="2"/>
      <c r="WDU401" s="2"/>
      <c r="WDV401" s="2"/>
      <c r="WDW401" s="2"/>
      <c r="WDX401" s="2"/>
      <c r="WDY401" s="2"/>
      <c r="WDZ401" s="2"/>
      <c r="WEA401" s="2"/>
      <c r="WEB401" s="2"/>
      <c r="WEC401" s="2"/>
      <c r="WED401" s="2"/>
      <c r="WEE401" s="2"/>
      <c r="WEF401" s="2"/>
      <c r="WEG401" s="2"/>
      <c r="WEH401" s="2"/>
      <c r="WEI401" s="2"/>
      <c r="WEJ401" s="2"/>
      <c r="WEK401" s="2"/>
      <c r="WEL401" s="2"/>
      <c r="WEM401" s="2"/>
      <c r="WEN401" s="2"/>
      <c r="WEO401" s="2"/>
      <c r="WEP401" s="2"/>
      <c r="WEQ401" s="2"/>
      <c r="WER401" s="2"/>
      <c r="WES401" s="2"/>
      <c r="WET401" s="2"/>
      <c r="WEU401" s="2"/>
      <c r="WEV401" s="2"/>
      <c r="WEW401" s="2"/>
      <c r="WEX401" s="2"/>
      <c r="WEY401" s="2"/>
      <c r="WEZ401" s="2"/>
      <c r="WFA401" s="2"/>
      <c r="WFB401" s="2"/>
      <c r="WFC401" s="2"/>
      <c r="WFD401" s="2"/>
      <c r="WFE401" s="2"/>
      <c r="WFF401" s="2"/>
      <c r="WFG401" s="2"/>
      <c r="WFH401" s="2"/>
      <c r="WFI401" s="2"/>
      <c r="WFJ401" s="2"/>
      <c r="WFK401" s="2"/>
      <c r="WFL401" s="2"/>
      <c r="WFM401" s="2"/>
      <c r="WFN401" s="2"/>
      <c r="WFO401" s="2"/>
      <c r="WFP401" s="2"/>
      <c r="WFQ401" s="2"/>
      <c r="WFR401" s="2"/>
      <c r="WFS401" s="2"/>
      <c r="WFT401" s="2"/>
      <c r="WFU401" s="2"/>
      <c r="WFV401" s="2"/>
      <c r="WFW401" s="2"/>
      <c r="WFX401" s="2"/>
      <c r="WFY401" s="2"/>
      <c r="WFZ401" s="2"/>
      <c r="WGA401" s="2"/>
      <c r="WGB401" s="2"/>
      <c r="WGC401" s="2"/>
      <c r="WGD401" s="2"/>
      <c r="WGE401" s="2"/>
      <c r="WGF401" s="2"/>
      <c r="WGG401" s="2"/>
      <c r="WGH401" s="2"/>
      <c r="WGI401" s="2"/>
      <c r="WGJ401" s="2"/>
      <c r="WGK401" s="2"/>
      <c r="WGL401" s="2"/>
      <c r="WGM401" s="2"/>
      <c r="WGN401" s="2"/>
      <c r="WGO401" s="2"/>
      <c r="WGP401" s="2"/>
      <c r="WGQ401" s="2"/>
      <c r="WGR401" s="2"/>
      <c r="WGS401" s="2"/>
      <c r="WGT401" s="2"/>
      <c r="WGU401" s="2"/>
      <c r="WGV401" s="2"/>
      <c r="WGW401" s="2"/>
      <c r="WGX401" s="2"/>
      <c r="WGY401" s="2"/>
      <c r="WGZ401" s="2"/>
      <c r="WHA401" s="2"/>
      <c r="WHB401" s="2"/>
      <c r="WHC401" s="2"/>
      <c r="WHD401" s="2"/>
      <c r="WHE401" s="2"/>
      <c r="WHF401" s="2"/>
      <c r="WHG401" s="2"/>
      <c r="WHH401" s="2"/>
      <c r="WHI401" s="2"/>
      <c r="WHJ401" s="2"/>
      <c r="WHK401" s="2"/>
      <c r="WHL401" s="2"/>
      <c r="WHM401" s="2"/>
      <c r="WHN401" s="2"/>
      <c r="WHO401" s="2"/>
      <c r="WHP401" s="2"/>
      <c r="WHQ401" s="2"/>
      <c r="WHR401" s="2"/>
      <c r="WHS401" s="2"/>
      <c r="WHT401" s="2"/>
      <c r="WHU401" s="2"/>
      <c r="WHV401" s="2"/>
      <c r="WHW401" s="2"/>
      <c r="WHX401" s="2"/>
      <c r="WHY401" s="2"/>
      <c r="WHZ401" s="2"/>
      <c r="WIA401" s="2"/>
      <c r="WIB401" s="2"/>
      <c r="WIC401" s="2"/>
      <c r="WID401" s="2"/>
      <c r="WIE401" s="2"/>
      <c r="WIF401" s="2"/>
      <c r="WIG401" s="2"/>
      <c r="WIH401" s="2"/>
      <c r="WII401" s="2"/>
      <c r="WIJ401" s="2"/>
      <c r="WIK401" s="2"/>
      <c r="WIL401" s="2"/>
      <c r="WIM401" s="2"/>
      <c r="WIN401" s="2"/>
      <c r="WIO401" s="2"/>
      <c r="WIP401" s="2"/>
      <c r="WIQ401" s="2"/>
      <c r="WIR401" s="2"/>
      <c r="WIS401" s="2"/>
      <c r="WIT401" s="2"/>
      <c r="WIU401" s="2"/>
      <c r="WIV401" s="2"/>
      <c r="WIW401" s="2"/>
      <c r="WIX401" s="2"/>
      <c r="WIY401" s="2"/>
      <c r="WIZ401" s="2"/>
      <c r="WJA401" s="2"/>
      <c r="WJB401" s="2"/>
      <c r="WJC401" s="2"/>
      <c r="WJD401" s="2"/>
      <c r="WJE401" s="2"/>
      <c r="WJF401" s="2"/>
      <c r="WJG401" s="2"/>
      <c r="WJH401" s="2"/>
      <c r="WJI401" s="2"/>
      <c r="WJJ401" s="2"/>
      <c r="WJK401" s="2"/>
      <c r="WJL401" s="2"/>
      <c r="WJM401" s="2"/>
      <c r="WJN401" s="2"/>
      <c r="WJO401" s="2"/>
      <c r="WJP401" s="2"/>
      <c r="WJQ401" s="2"/>
      <c r="WJR401" s="2"/>
      <c r="WJS401" s="2"/>
      <c r="WJT401" s="2"/>
      <c r="WJU401" s="2"/>
      <c r="WJV401" s="2"/>
      <c r="WJW401" s="2"/>
      <c r="WJX401" s="2"/>
      <c r="WJY401" s="2"/>
      <c r="WJZ401" s="2"/>
      <c r="WKA401" s="2"/>
      <c r="WKB401" s="2"/>
      <c r="WKC401" s="2"/>
      <c r="WKD401" s="2"/>
      <c r="WKE401" s="2"/>
      <c r="WKF401" s="2"/>
      <c r="WKG401" s="2"/>
      <c r="WKH401" s="2"/>
      <c r="WKI401" s="2"/>
      <c r="WKJ401" s="2"/>
      <c r="WKK401" s="2"/>
      <c r="WKL401" s="2"/>
      <c r="WKM401" s="2"/>
      <c r="WKN401" s="2"/>
      <c r="WKO401" s="2"/>
      <c r="WKP401" s="2"/>
      <c r="WKQ401" s="2"/>
      <c r="WKR401" s="2"/>
      <c r="WKS401" s="2"/>
      <c r="WKT401" s="2"/>
      <c r="WKU401" s="2"/>
      <c r="WKV401" s="2"/>
      <c r="WKW401" s="2"/>
      <c r="WKX401" s="2"/>
      <c r="WKY401" s="2"/>
      <c r="WKZ401" s="2"/>
      <c r="WLA401" s="2"/>
      <c r="WLB401" s="2"/>
      <c r="WLC401" s="2"/>
      <c r="WLD401" s="2"/>
      <c r="WLE401" s="2"/>
      <c r="WLF401" s="2"/>
      <c r="WLG401" s="2"/>
      <c r="WLH401" s="2"/>
      <c r="WLI401" s="2"/>
      <c r="WLJ401" s="2"/>
      <c r="WLK401" s="2"/>
      <c r="WLL401" s="2"/>
      <c r="WLM401" s="2"/>
      <c r="WLN401" s="2"/>
      <c r="WLO401" s="2"/>
      <c r="WLP401" s="2"/>
      <c r="WLQ401" s="2"/>
      <c r="WLR401" s="2"/>
      <c r="WLS401" s="2"/>
      <c r="WLT401" s="2"/>
      <c r="WLU401" s="2"/>
      <c r="WLV401" s="2"/>
      <c r="WLW401" s="2"/>
      <c r="WLX401" s="2"/>
      <c r="WLY401" s="2"/>
      <c r="WLZ401" s="2"/>
      <c r="WMA401" s="2"/>
      <c r="WMB401" s="2"/>
      <c r="WMC401" s="2"/>
      <c r="WMD401" s="2"/>
      <c r="WME401" s="2"/>
      <c r="WMF401" s="2"/>
      <c r="WMG401" s="2"/>
      <c r="WMH401" s="2"/>
      <c r="WMI401" s="2"/>
      <c r="WMJ401" s="2"/>
      <c r="WMK401" s="2"/>
      <c r="WML401" s="2"/>
      <c r="WMM401" s="2"/>
      <c r="WMN401" s="2"/>
      <c r="WMO401" s="2"/>
      <c r="WMP401" s="2"/>
      <c r="WMQ401" s="2"/>
      <c r="WMR401" s="2"/>
      <c r="WMS401" s="2"/>
      <c r="WMT401" s="2"/>
      <c r="WMU401" s="2"/>
      <c r="WMV401" s="2"/>
      <c r="WMW401" s="2"/>
      <c r="WMX401" s="2"/>
      <c r="WMY401" s="2"/>
      <c r="WMZ401" s="2"/>
      <c r="WNA401" s="2"/>
      <c r="WNB401" s="2"/>
      <c r="WNC401" s="2"/>
      <c r="WND401" s="2"/>
      <c r="WNE401" s="2"/>
      <c r="WNF401" s="2"/>
      <c r="WNG401" s="2"/>
      <c r="WNH401" s="2"/>
      <c r="WNI401" s="2"/>
      <c r="WNJ401" s="2"/>
      <c r="WNK401" s="2"/>
      <c r="WNL401" s="2"/>
      <c r="WNM401" s="2"/>
      <c r="WNN401" s="2"/>
      <c r="WNO401" s="2"/>
      <c r="WNP401" s="2"/>
      <c r="WNQ401" s="2"/>
      <c r="WNR401" s="2"/>
      <c r="WNS401" s="2"/>
      <c r="WNT401" s="2"/>
      <c r="WNU401" s="2"/>
      <c r="WNV401" s="2"/>
      <c r="WNW401" s="2"/>
      <c r="WNX401" s="2"/>
      <c r="WNY401" s="2"/>
      <c r="WNZ401" s="2"/>
      <c r="WOA401" s="2"/>
      <c r="WOB401" s="2"/>
      <c r="WOC401" s="2"/>
      <c r="WOD401" s="3"/>
      <c r="WOE401" s="3"/>
      <c r="WOF401" s="3"/>
      <c r="WOG401" s="3"/>
      <c r="WOH401" s="3"/>
      <c r="WOI401" s="3"/>
      <c r="WOJ401" s="3"/>
      <c r="WOK401" s="3"/>
      <c r="WOL401" s="3"/>
      <c r="WOM401" s="3"/>
      <c r="WON401" s="3"/>
      <c r="WOO401" s="3"/>
      <c r="WOP401" s="3"/>
      <c r="WOQ401" s="3"/>
      <c r="WOR401" s="3"/>
      <c r="WOS401" s="3"/>
      <c r="WOT401" s="3"/>
      <c r="WOU401" s="3"/>
      <c r="WOV401" s="3"/>
      <c r="WOW401" s="3"/>
      <c r="WOX401" s="3"/>
      <c r="WOY401" s="3"/>
      <c r="WOZ401" s="3"/>
      <c r="WPA401" s="3"/>
      <c r="WPB401" s="3"/>
      <c r="WPC401" s="3"/>
      <c r="WPD401" s="3"/>
      <c r="WPE401" s="3"/>
      <c r="WPF401" s="3"/>
      <c r="WPG401" s="3"/>
      <c r="WPH401" s="3"/>
      <c r="WPI401" s="3"/>
      <c r="WPJ401" s="3"/>
      <c r="WPK401" s="3"/>
      <c r="WPL401" s="3"/>
      <c r="WPM401" s="3"/>
      <c r="WPN401" s="3"/>
      <c r="WPO401" s="3"/>
      <c r="WPP401" s="3"/>
      <c r="WPQ401" s="3"/>
      <c r="WPR401" s="3"/>
      <c r="WPS401" s="3"/>
      <c r="WPT401" s="3"/>
      <c r="WPU401" s="3"/>
      <c r="WPV401" s="3"/>
      <c r="WPW401" s="3"/>
      <c r="WPX401" s="3"/>
      <c r="WPY401" s="3"/>
      <c r="WPZ401" s="3"/>
      <c r="WQA401" s="3"/>
      <c r="WQB401" s="3"/>
      <c r="WQC401" s="3"/>
      <c r="WQD401" s="3"/>
      <c r="WQE401" s="3"/>
      <c r="WQF401" s="3"/>
      <c r="WQG401" s="3"/>
      <c r="WQH401" s="3"/>
      <c r="WQI401" s="3"/>
      <c r="WQJ401" s="3"/>
      <c r="WQK401" s="3"/>
      <c r="WQL401" s="3"/>
      <c r="WQM401" s="3"/>
      <c r="WQN401" s="3"/>
      <c r="WQO401" s="3"/>
      <c r="WQP401" s="3"/>
      <c r="WQQ401" s="3"/>
      <c r="WQR401" s="3"/>
      <c r="WQS401" s="3"/>
      <c r="WQT401" s="3"/>
      <c r="WQU401" s="3"/>
      <c r="WQV401" s="3"/>
      <c r="WQW401" s="3"/>
      <c r="WQX401" s="3"/>
      <c r="WQY401" s="3"/>
      <c r="WQZ401" s="3"/>
      <c r="WRA401" s="3"/>
      <c r="WRB401" s="3"/>
      <c r="WRC401" s="3"/>
      <c r="WRD401" s="3"/>
      <c r="WRE401" s="3"/>
      <c r="WRF401" s="3"/>
      <c r="WRG401" s="4"/>
    </row>
    <row r="402" spans="1:16 15492:16023" s="43" customFormat="1" ht="23.65" hidden="1" customHeight="1" x14ac:dyDescent="0.25">
      <c r="A402" s="80"/>
      <c r="B402" s="80"/>
      <c r="C402" s="80" t="s">
        <v>201</v>
      </c>
      <c r="D402" s="80"/>
      <c r="E402" s="81">
        <f>SUM(E17+E43+E68+E93+E122+E148+E174+E199+E225+E249+E275+E304+E330+E358+E388)/15</f>
        <v>23.64004583307192</v>
      </c>
      <c r="F402" s="81">
        <f>SUM(F17+F43+F68+F93+F122+F148+F174+F199+F225+F249+F275+F304+F330+F358+F388)/15</f>
        <v>23.805010891523931</v>
      </c>
      <c r="G402" s="81">
        <f>SUM(G17+G43+G68+G93+G122+G148+G174+G199+G225+G249+G275+G304+G330+G358+G388)/15</f>
        <v>102.72917796808666</v>
      </c>
      <c r="H402" s="81">
        <f>SUM(H17+H43+H68+H93+H122+H148+H174+H199+H225+H249+H275+H304+H330+H358+H388)/15</f>
        <v>726.39166425120777</v>
      </c>
      <c r="I402" s="81">
        <f>SUM(I17+I43+I68+I93+I122+I148+I174+I199+I225+I249+I275+I304+I330+I358+I388)/15</f>
        <v>544.46297643097648</v>
      </c>
      <c r="J402" s="81">
        <f>SUM(J17+J43+J68+J93+J122+J148+J174+J199+J225+J249+J275+J304+J330+J358+J388)/15</f>
        <v>0.29432835895183723</v>
      </c>
      <c r="K402" s="81">
        <f>SUM(K17+K43+K68+K93+K122+K148+K174+K199+K225+K249+K275+K304+K330+K358+K388)/15</f>
        <v>0.58434156346069377</v>
      </c>
      <c r="L402" s="81">
        <f>SUM(L17+L43+L68+L93+L122+L148+L174+L199+L225+L249+L275+L304+L330+L358+L388)/15</f>
        <v>44.627819048455571</v>
      </c>
      <c r="M402" s="81">
        <f>SUM(M17+M43+M68+M93+M122+M148+M174+M199+M225+M249+M275+M304+M330+M358+M388)/15</f>
        <v>295.11123442834133</v>
      </c>
      <c r="N402" s="81">
        <f>SUM(N17+N43+N68+N93+N122+N148+N174+N199+N225+N249+N275+N304+N330+N358+N388)/15</f>
        <v>115.71970392329088</v>
      </c>
      <c r="O402" s="81">
        <f>SUM(O17+O43+O68+O93+O122+O148+O174+O199+O225+O249+O275+O304+O330+O358+O388)/15</f>
        <v>455.93485562289567</v>
      </c>
      <c r="P402" s="81">
        <f>SUM(P17+P43+P68+P93+P122+P148+P174+P199+P225+P249+P275+P304+P330+P358+P388)/15</f>
        <v>7.352040553359684</v>
      </c>
      <c r="VWV402" s="1"/>
      <c r="VWW402" s="1"/>
      <c r="VWX402" s="1"/>
      <c r="VWY402" s="1"/>
      <c r="VWZ402" s="1"/>
      <c r="VXA402" s="1"/>
      <c r="VXB402" s="1"/>
      <c r="VXC402" s="1"/>
      <c r="VXD402" s="1"/>
      <c r="VXE402" s="1"/>
      <c r="VXF402" s="1"/>
      <c r="VXG402" s="1"/>
      <c r="VXH402" s="1"/>
      <c r="VXI402" s="1"/>
      <c r="VXJ402" s="1"/>
      <c r="VXK402" s="1"/>
      <c r="VXL402" s="1"/>
      <c r="VXM402" s="1"/>
      <c r="VXN402" s="1"/>
      <c r="VXO402" s="1"/>
      <c r="VXP402" s="1"/>
      <c r="VXQ402" s="1"/>
      <c r="VXR402" s="1"/>
      <c r="VXS402" s="1"/>
      <c r="VXT402" s="1"/>
      <c r="VXU402" s="1"/>
      <c r="VXV402" s="1"/>
      <c r="VXW402" s="1"/>
      <c r="VXX402" s="1"/>
      <c r="VXY402" s="1"/>
      <c r="VXZ402" s="1"/>
      <c r="VYA402" s="1"/>
      <c r="VYB402" s="1"/>
      <c r="VYC402" s="1"/>
      <c r="VYD402" s="1"/>
      <c r="VYE402" s="1"/>
      <c r="VYF402" s="1"/>
      <c r="VYG402" s="1"/>
      <c r="VYH402" s="1"/>
      <c r="VYI402" s="1"/>
      <c r="VYJ402" s="1"/>
      <c r="VYK402" s="1"/>
      <c r="VYL402" s="1"/>
      <c r="VYM402" s="1"/>
      <c r="VYN402" s="1"/>
      <c r="VYO402" s="1"/>
      <c r="VYP402" s="1"/>
      <c r="VYQ402" s="1"/>
      <c r="VYR402" s="1"/>
      <c r="VYS402" s="1"/>
      <c r="VYT402" s="1"/>
      <c r="VYU402" s="1"/>
      <c r="VYV402" s="1"/>
      <c r="VYW402" s="1"/>
      <c r="VYX402" s="1"/>
      <c r="VYY402" s="1"/>
      <c r="VYZ402" s="1"/>
      <c r="VZA402" s="1"/>
      <c r="VZB402" s="1"/>
      <c r="VZC402" s="1"/>
      <c r="VZD402" s="1"/>
      <c r="VZE402" s="1"/>
      <c r="VZF402" s="1"/>
      <c r="VZG402" s="1"/>
      <c r="VZH402" s="1"/>
      <c r="VZI402" s="1"/>
      <c r="VZJ402" s="1"/>
      <c r="VZK402" s="1"/>
      <c r="VZL402" s="1"/>
      <c r="VZM402" s="1"/>
      <c r="VZN402" s="1"/>
      <c r="VZO402" s="1"/>
      <c r="VZP402" s="1"/>
      <c r="VZQ402" s="1"/>
      <c r="VZR402" s="1"/>
      <c r="VZS402" s="1"/>
      <c r="VZT402" s="1"/>
      <c r="VZU402" s="1"/>
      <c r="VZV402" s="1"/>
      <c r="VZW402" s="1"/>
      <c r="VZX402" s="1"/>
      <c r="VZY402" s="1"/>
      <c r="VZZ402" s="1"/>
      <c r="WAA402" s="1"/>
      <c r="WAB402" s="1"/>
      <c r="WAC402" s="1"/>
      <c r="WAD402" s="1"/>
      <c r="WAE402" s="1"/>
      <c r="WAF402" s="1"/>
      <c r="WAG402" s="1"/>
      <c r="WAH402" s="1"/>
      <c r="WAI402" s="1"/>
      <c r="WAJ402" s="1"/>
      <c r="WAK402" s="1"/>
      <c r="WAL402" s="1"/>
      <c r="WAM402" s="1"/>
      <c r="WAN402" s="1"/>
      <c r="WAO402" s="1"/>
      <c r="WAP402" s="1"/>
      <c r="WAQ402" s="2"/>
      <c r="WAR402" s="2"/>
      <c r="WAS402" s="2"/>
      <c r="WAT402" s="2"/>
      <c r="WAU402" s="2"/>
      <c r="WAV402" s="2"/>
      <c r="WAW402" s="2"/>
      <c r="WAX402" s="2"/>
      <c r="WAY402" s="2"/>
      <c r="WAZ402" s="2"/>
      <c r="WBA402" s="2"/>
      <c r="WBB402" s="2"/>
      <c r="WBC402" s="2"/>
      <c r="WBD402" s="2"/>
      <c r="WBE402" s="2"/>
      <c r="WBF402" s="2"/>
      <c r="WBG402" s="2"/>
      <c r="WBH402" s="2"/>
      <c r="WBI402" s="2"/>
      <c r="WBJ402" s="2"/>
      <c r="WBK402" s="2"/>
      <c r="WBL402" s="2"/>
      <c r="WBM402" s="2"/>
      <c r="WBN402" s="2"/>
      <c r="WBO402" s="2"/>
      <c r="WBP402" s="2"/>
      <c r="WBQ402" s="2"/>
      <c r="WBR402" s="2"/>
      <c r="WBS402" s="2"/>
      <c r="WBT402" s="2"/>
      <c r="WBU402" s="2"/>
      <c r="WBV402" s="2"/>
      <c r="WBW402" s="2"/>
      <c r="WBX402" s="2"/>
      <c r="WBY402" s="2"/>
      <c r="WBZ402" s="2"/>
      <c r="WCA402" s="2"/>
      <c r="WCB402" s="2"/>
      <c r="WCC402" s="2"/>
      <c r="WCD402" s="2"/>
      <c r="WCE402" s="2"/>
      <c r="WCF402" s="2"/>
      <c r="WCG402" s="2"/>
      <c r="WCH402" s="2"/>
      <c r="WCI402" s="2"/>
      <c r="WCJ402" s="2"/>
      <c r="WCK402" s="2"/>
      <c r="WCL402" s="2"/>
      <c r="WCM402" s="2"/>
      <c r="WCN402" s="2"/>
      <c r="WCO402" s="2"/>
      <c r="WCP402" s="2"/>
      <c r="WCQ402" s="2"/>
      <c r="WCR402" s="2"/>
      <c r="WCS402" s="2"/>
      <c r="WCT402" s="2"/>
      <c r="WCU402" s="2"/>
      <c r="WCV402" s="2"/>
      <c r="WCW402" s="2"/>
      <c r="WCX402" s="2"/>
      <c r="WCY402" s="2"/>
      <c r="WCZ402" s="2"/>
      <c r="WDA402" s="2"/>
      <c r="WDB402" s="2"/>
      <c r="WDC402" s="2"/>
      <c r="WDD402" s="2"/>
      <c r="WDE402" s="2"/>
      <c r="WDF402" s="2"/>
      <c r="WDG402" s="2"/>
      <c r="WDH402" s="2"/>
      <c r="WDI402" s="2"/>
      <c r="WDJ402" s="2"/>
      <c r="WDK402" s="2"/>
      <c r="WDL402" s="2"/>
      <c r="WDM402" s="2"/>
      <c r="WDN402" s="2"/>
      <c r="WDO402" s="2"/>
      <c r="WDP402" s="2"/>
      <c r="WDQ402" s="2"/>
      <c r="WDR402" s="2"/>
      <c r="WDS402" s="2"/>
      <c r="WDT402" s="2"/>
      <c r="WDU402" s="2"/>
      <c r="WDV402" s="2"/>
      <c r="WDW402" s="2"/>
      <c r="WDX402" s="2"/>
      <c r="WDY402" s="2"/>
      <c r="WDZ402" s="2"/>
      <c r="WEA402" s="2"/>
      <c r="WEB402" s="2"/>
      <c r="WEC402" s="2"/>
      <c r="WED402" s="2"/>
      <c r="WEE402" s="2"/>
      <c r="WEF402" s="2"/>
      <c r="WEG402" s="2"/>
      <c r="WEH402" s="2"/>
      <c r="WEI402" s="2"/>
      <c r="WEJ402" s="2"/>
      <c r="WEK402" s="2"/>
      <c r="WEL402" s="2"/>
      <c r="WEM402" s="2"/>
      <c r="WEN402" s="2"/>
      <c r="WEO402" s="2"/>
      <c r="WEP402" s="2"/>
      <c r="WEQ402" s="2"/>
      <c r="WER402" s="2"/>
      <c r="WES402" s="2"/>
      <c r="WET402" s="2"/>
      <c r="WEU402" s="2"/>
      <c r="WEV402" s="2"/>
      <c r="WEW402" s="2"/>
      <c r="WEX402" s="2"/>
      <c r="WEY402" s="2"/>
      <c r="WEZ402" s="2"/>
      <c r="WFA402" s="2"/>
      <c r="WFB402" s="2"/>
      <c r="WFC402" s="2"/>
      <c r="WFD402" s="2"/>
      <c r="WFE402" s="2"/>
      <c r="WFF402" s="2"/>
      <c r="WFG402" s="2"/>
      <c r="WFH402" s="2"/>
      <c r="WFI402" s="2"/>
      <c r="WFJ402" s="2"/>
      <c r="WFK402" s="2"/>
      <c r="WFL402" s="2"/>
      <c r="WFM402" s="2"/>
      <c r="WFN402" s="2"/>
      <c r="WFO402" s="2"/>
      <c r="WFP402" s="2"/>
      <c r="WFQ402" s="2"/>
      <c r="WFR402" s="2"/>
      <c r="WFS402" s="2"/>
      <c r="WFT402" s="2"/>
      <c r="WFU402" s="2"/>
      <c r="WFV402" s="2"/>
      <c r="WFW402" s="2"/>
      <c r="WFX402" s="2"/>
      <c r="WFY402" s="2"/>
      <c r="WFZ402" s="2"/>
      <c r="WGA402" s="2"/>
      <c r="WGB402" s="2"/>
      <c r="WGC402" s="2"/>
      <c r="WGD402" s="2"/>
      <c r="WGE402" s="2"/>
      <c r="WGF402" s="2"/>
      <c r="WGG402" s="2"/>
      <c r="WGH402" s="2"/>
      <c r="WGI402" s="2"/>
      <c r="WGJ402" s="2"/>
      <c r="WGK402" s="2"/>
      <c r="WGL402" s="2"/>
      <c r="WGM402" s="2"/>
      <c r="WGN402" s="2"/>
      <c r="WGO402" s="2"/>
      <c r="WGP402" s="2"/>
      <c r="WGQ402" s="2"/>
      <c r="WGR402" s="2"/>
      <c r="WGS402" s="2"/>
      <c r="WGT402" s="2"/>
      <c r="WGU402" s="2"/>
      <c r="WGV402" s="2"/>
      <c r="WGW402" s="2"/>
      <c r="WGX402" s="2"/>
      <c r="WGY402" s="2"/>
      <c r="WGZ402" s="2"/>
      <c r="WHA402" s="2"/>
      <c r="WHB402" s="2"/>
      <c r="WHC402" s="2"/>
      <c r="WHD402" s="2"/>
      <c r="WHE402" s="2"/>
      <c r="WHF402" s="2"/>
      <c r="WHG402" s="2"/>
      <c r="WHH402" s="2"/>
      <c r="WHI402" s="2"/>
      <c r="WHJ402" s="2"/>
      <c r="WHK402" s="2"/>
      <c r="WHL402" s="2"/>
      <c r="WHM402" s="2"/>
      <c r="WHN402" s="2"/>
      <c r="WHO402" s="2"/>
      <c r="WHP402" s="2"/>
      <c r="WHQ402" s="2"/>
      <c r="WHR402" s="2"/>
      <c r="WHS402" s="2"/>
      <c r="WHT402" s="2"/>
      <c r="WHU402" s="2"/>
      <c r="WHV402" s="2"/>
      <c r="WHW402" s="2"/>
      <c r="WHX402" s="2"/>
      <c r="WHY402" s="2"/>
      <c r="WHZ402" s="2"/>
      <c r="WIA402" s="2"/>
      <c r="WIB402" s="2"/>
      <c r="WIC402" s="2"/>
      <c r="WID402" s="2"/>
      <c r="WIE402" s="2"/>
      <c r="WIF402" s="2"/>
      <c r="WIG402" s="2"/>
      <c r="WIH402" s="2"/>
      <c r="WII402" s="2"/>
      <c r="WIJ402" s="2"/>
      <c r="WIK402" s="2"/>
      <c r="WIL402" s="2"/>
      <c r="WIM402" s="2"/>
      <c r="WIN402" s="2"/>
      <c r="WIO402" s="2"/>
      <c r="WIP402" s="2"/>
      <c r="WIQ402" s="2"/>
      <c r="WIR402" s="2"/>
      <c r="WIS402" s="2"/>
      <c r="WIT402" s="2"/>
      <c r="WIU402" s="2"/>
      <c r="WIV402" s="2"/>
      <c r="WIW402" s="2"/>
      <c r="WIX402" s="2"/>
      <c r="WIY402" s="2"/>
      <c r="WIZ402" s="2"/>
      <c r="WJA402" s="2"/>
      <c r="WJB402" s="2"/>
      <c r="WJC402" s="2"/>
      <c r="WJD402" s="2"/>
      <c r="WJE402" s="2"/>
      <c r="WJF402" s="2"/>
      <c r="WJG402" s="2"/>
      <c r="WJH402" s="2"/>
      <c r="WJI402" s="2"/>
      <c r="WJJ402" s="2"/>
      <c r="WJK402" s="2"/>
      <c r="WJL402" s="2"/>
      <c r="WJM402" s="2"/>
      <c r="WJN402" s="2"/>
      <c r="WJO402" s="2"/>
      <c r="WJP402" s="2"/>
      <c r="WJQ402" s="2"/>
      <c r="WJR402" s="2"/>
      <c r="WJS402" s="2"/>
      <c r="WJT402" s="2"/>
      <c r="WJU402" s="2"/>
      <c r="WJV402" s="2"/>
      <c r="WJW402" s="2"/>
      <c r="WJX402" s="2"/>
      <c r="WJY402" s="2"/>
      <c r="WJZ402" s="2"/>
      <c r="WKA402" s="2"/>
      <c r="WKB402" s="2"/>
      <c r="WKC402" s="2"/>
      <c r="WKD402" s="2"/>
      <c r="WKE402" s="2"/>
      <c r="WKF402" s="2"/>
      <c r="WKG402" s="2"/>
      <c r="WKH402" s="2"/>
      <c r="WKI402" s="2"/>
      <c r="WKJ402" s="2"/>
      <c r="WKK402" s="2"/>
      <c r="WKL402" s="2"/>
      <c r="WKM402" s="2"/>
      <c r="WKN402" s="2"/>
      <c r="WKO402" s="2"/>
      <c r="WKP402" s="2"/>
      <c r="WKQ402" s="2"/>
      <c r="WKR402" s="2"/>
      <c r="WKS402" s="2"/>
      <c r="WKT402" s="2"/>
      <c r="WKU402" s="2"/>
      <c r="WKV402" s="2"/>
      <c r="WKW402" s="2"/>
      <c r="WKX402" s="2"/>
      <c r="WKY402" s="2"/>
      <c r="WKZ402" s="2"/>
      <c r="WLA402" s="2"/>
      <c r="WLB402" s="2"/>
      <c r="WLC402" s="2"/>
      <c r="WLD402" s="2"/>
      <c r="WLE402" s="2"/>
      <c r="WLF402" s="2"/>
      <c r="WLG402" s="2"/>
      <c r="WLH402" s="2"/>
      <c r="WLI402" s="2"/>
      <c r="WLJ402" s="2"/>
      <c r="WLK402" s="2"/>
      <c r="WLL402" s="2"/>
      <c r="WLM402" s="2"/>
      <c r="WLN402" s="2"/>
      <c r="WLO402" s="2"/>
      <c r="WLP402" s="2"/>
      <c r="WLQ402" s="2"/>
      <c r="WLR402" s="2"/>
      <c r="WLS402" s="2"/>
      <c r="WLT402" s="2"/>
      <c r="WLU402" s="2"/>
      <c r="WLV402" s="2"/>
      <c r="WLW402" s="2"/>
      <c r="WLX402" s="2"/>
      <c r="WLY402" s="2"/>
      <c r="WLZ402" s="2"/>
      <c r="WMA402" s="2"/>
      <c r="WMB402" s="2"/>
      <c r="WMC402" s="2"/>
      <c r="WMD402" s="2"/>
      <c r="WME402" s="2"/>
      <c r="WMF402" s="2"/>
      <c r="WMG402" s="2"/>
      <c r="WMH402" s="2"/>
      <c r="WMI402" s="2"/>
      <c r="WMJ402" s="2"/>
      <c r="WMK402" s="2"/>
      <c r="WML402" s="2"/>
      <c r="WMM402" s="2"/>
      <c r="WMN402" s="2"/>
      <c r="WMO402" s="2"/>
      <c r="WMP402" s="2"/>
      <c r="WMQ402" s="2"/>
      <c r="WMR402" s="2"/>
      <c r="WMS402" s="2"/>
      <c r="WMT402" s="2"/>
      <c r="WMU402" s="2"/>
      <c r="WMV402" s="2"/>
      <c r="WMW402" s="2"/>
      <c r="WMX402" s="2"/>
      <c r="WMY402" s="2"/>
      <c r="WMZ402" s="2"/>
      <c r="WNA402" s="2"/>
      <c r="WNB402" s="2"/>
      <c r="WNC402" s="2"/>
      <c r="WND402" s="2"/>
      <c r="WNE402" s="2"/>
      <c r="WNF402" s="2"/>
      <c r="WNG402" s="2"/>
      <c r="WNH402" s="2"/>
      <c r="WNI402" s="2"/>
      <c r="WNJ402" s="2"/>
      <c r="WNK402" s="2"/>
      <c r="WNL402" s="2"/>
      <c r="WNM402" s="2"/>
      <c r="WNN402" s="2"/>
      <c r="WNO402" s="2"/>
      <c r="WNP402" s="2"/>
      <c r="WNQ402" s="2"/>
      <c r="WNR402" s="2"/>
      <c r="WNS402" s="2"/>
      <c r="WNT402" s="2"/>
      <c r="WNU402" s="2"/>
      <c r="WNV402" s="2"/>
      <c r="WNW402" s="2"/>
      <c r="WNX402" s="2"/>
      <c r="WNY402" s="2"/>
      <c r="WNZ402" s="2"/>
      <c r="WOA402" s="2"/>
      <c r="WOB402" s="2"/>
      <c r="WOC402" s="2"/>
      <c r="WOD402" s="3"/>
      <c r="WOE402" s="3"/>
      <c r="WOF402" s="3"/>
      <c r="WOG402" s="3"/>
      <c r="WOH402" s="3"/>
      <c r="WOI402" s="3"/>
      <c r="WOJ402" s="3"/>
      <c r="WOK402" s="3"/>
      <c r="WOL402" s="3"/>
      <c r="WOM402" s="3"/>
      <c r="WON402" s="3"/>
      <c r="WOO402" s="3"/>
      <c r="WOP402" s="3"/>
      <c r="WOQ402" s="3"/>
      <c r="WOR402" s="3"/>
      <c r="WOS402" s="3"/>
      <c r="WOT402" s="3"/>
      <c r="WOU402" s="3"/>
      <c r="WOV402" s="3"/>
      <c r="WOW402" s="3"/>
      <c r="WOX402" s="3"/>
      <c r="WOY402" s="3"/>
      <c r="WOZ402" s="3"/>
      <c r="WPA402" s="3"/>
      <c r="WPB402" s="3"/>
      <c r="WPC402" s="3"/>
      <c r="WPD402" s="3"/>
      <c r="WPE402" s="3"/>
      <c r="WPF402" s="3"/>
      <c r="WPG402" s="3"/>
      <c r="WPH402" s="3"/>
      <c r="WPI402" s="3"/>
      <c r="WPJ402" s="3"/>
      <c r="WPK402" s="3"/>
      <c r="WPL402" s="3"/>
      <c r="WPM402" s="3"/>
      <c r="WPN402" s="3"/>
      <c r="WPO402" s="3"/>
      <c r="WPP402" s="3"/>
      <c r="WPQ402" s="3"/>
      <c r="WPR402" s="3"/>
      <c r="WPS402" s="3"/>
      <c r="WPT402" s="3"/>
      <c r="WPU402" s="3"/>
      <c r="WPV402" s="3"/>
      <c r="WPW402" s="3"/>
      <c r="WPX402" s="3"/>
      <c r="WPY402" s="3"/>
      <c r="WPZ402" s="3"/>
      <c r="WQA402" s="3"/>
      <c r="WQB402" s="3"/>
      <c r="WQC402" s="3"/>
      <c r="WQD402" s="3"/>
      <c r="WQE402" s="3"/>
      <c r="WQF402" s="3"/>
      <c r="WQG402" s="3"/>
      <c r="WQH402" s="3"/>
      <c r="WQI402" s="3"/>
      <c r="WQJ402" s="3"/>
      <c r="WQK402" s="3"/>
      <c r="WQL402" s="3"/>
      <c r="WQM402" s="3"/>
      <c r="WQN402" s="3"/>
      <c r="WQO402" s="3"/>
      <c r="WQP402" s="3"/>
      <c r="WQQ402" s="3"/>
      <c r="WQR402" s="3"/>
      <c r="WQS402" s="3"/>
      <c r="WQT402" s="3"/>
      <c r="WQU402" s="3"/>
      <c r="WQV402" s="3"/>
      <c r="WQW402" s="3"/>
      <c r="WQX402" s="3"/>
      <c r="WQY402" s="3"/>
      <c r="WQZ402" s="3"/>
      <c r="WRA402" s="3"/>
      <c r="WRB402" s="3"/>
      <c r="WRC402" s="3"/>
      <c r="WRD402" s="3"/>
      <c r="WRE402" s="3"/>
      <c r="WRF402" s="3"/>
      <c r="WRG402" s="4"/>
    </row>
    <row r="403" spans="1:16 15492:16023" s="43" customFormat="1" ht="40.9" hidden="1" customHeight="1" x14ac:dyDescent="0.25">
      <c r="A403" s="80"/>
      <c r="B403" s="80"/>
      <c r="C403" s="80" t="s">
        <v>202</v>
      </c>
      <c r="D403" s="80"/>
      <c r="E403" s="81">
        <f>SUM(E27+E54+E79+E104+E133+E158+E185+E211+E236+E260+E287+E314+E342+E370+E398)/15</f>
        <v>31.880651470368711</v>
      </c>
      <c r="F403" s="81">
        <f>SUM(F27+F54+F79+F104+F133+F158+F185+F211+F236+F260+F287+F314+F342+F370+F398)/15</f>
        <v>32.845046696853601</v>
      </c>
      <c r="G403" s="81">
        <f>SUM(G27+G54+G79+G104+G133+G158+G185+G211+G236+G260+G287+G314+G342+G370+G398)/15</f>
        <v>127.98036195286195</v>
      </c>
      <c r="H403" s="81">
        <f>SUM(H27+H54+H79+H104+H133+H158+H185+H211+H236+H260+H287+H314+H342+H370+H398)/15</f>
        <v>978.54612584465326</v>
      </c>
      <c r="I403" s="81">
        <f>SUM(I27+I54+I79+I104+I133+I158+I185+I211+I236+I260+I287+I314+I342+I370+I398)/15</f>
        <v>621.41461585974673</v>
      </c>
      <c r="J403" s="81">
        <f>SUM(J27+J54+J79+J104+J133+J158+J185+J211+J236+J260+J287+J314+J342+J370+J398)/15</f>
        <v>0.73200112620457447</v>
      </c>
      <c r="K403" s="81">
        <f>SUM(K27+K54+K79+K104+K133+K158+K185+K211+K236+K260+K287+K314+K342+K370+K398)/15</f>
        <v>1.7105602345292004</v>
      </c>
      <c r="L403" s="81">
        <f>SUM(L27+L54+L79+L104+L133+L158+L185+L211+L236+L260+L287+L314+L342+L370+L398)/15</f>
        <v>59.926206850110297</v>
      </c>
      <c r="M403" s="81">
        <f>SUM(M27+M54+M79+M104+M133+M158+M185+M211+M236+M260+M287+M314+M342+M370+M398)/15</f>
        <v>378.98680537559511</v>
      </c>
      <c r="N403" s="81">
        <f>SUM(N27+N54+N79+N104+N133+N158+N185+N211+N236+N260+N287+N314+N342+N370+N398)/15</f>
        <v>162.85084851967952</v>
      </c>
      <c r="O403" s="81">
        <f>SUM(O27+O54+O79+O104+O133+O158+O185+O211+O236+O260+O287+O314+O342+O370+O398)/15</f>
        <v>629.67924089167548</v>
      </c>
      <c r="P403" s="81">
        <f>SUM(P27+P54+P79+P104+P133+P158+P185+P211+P236+P260+P287+P314+P342+P370+P398)/15</f>
        <v>8.9168417160106817</v>
      </c>
      <c r="VWV403" s="1"/>
      <c r="VWW403" s="1"/>
      <c r="VWX403" s="1"/>
      <c r="VWY403" s="1"/>
      <c r="VWZ403" s="1"/>
      <c r="VXA403" s="1"/>
      <c r="VXB403" s="1"/>
      <c r="VXC403" s="1"/>
      <c r="VXD403" s="1"/>
      <c r="VXE403" s="1"/>
      <c r="VXF403" s="1"/>
      <c r="VXG403" s="1"/>
      <c r="VXH403" s="1"/>
      <c r="VXI403" s="1"/>
      <c r="VXJ403" s="1"/>
      <c r="VXK403" s="1"/>
      <c r="VXL403" s="1"/>
      <c r="VXM403" s="1"/>
      <c r="VXN403" s="1"/>
      <c r="VXO403" s="1"/>
      <c r="VXP403" s="1"/>
      <c r="VXQ403" s="1"/>
      <c r="VXR403" s="1"/>
      <c r="VXS403" s="1"/>
      <c r="VXT403" s="1"/>
      <c r="VXU403" s="1"/>
      <c r="VXV403" s="1"/>
      <c r="VXW403" s="1"/>
      <c r="VXX403" s="1"/>
      <c r="VXY403" s="1"/>
      <c r="VXZ403" s="1"/>
      <c r="VYA403" s="1"/>
      <c r="VYB403" s="1"/>
      <c r="VYC403" s="1"/>
      <c r="VYD403" s="1"/>
      <c r="VYE403" s="1"/>
      <c r="VYF403" s="1"/>
      <c r="VYG403" s="1"/>
      <c r="VYH403" s="1"/>
      <c r="VYI403" s="1"/>
      <c r="VYJ403" s="1"/>
      <c r="VYK403" s="1"/>
      <c r="VYL403" s="1"/>
      <c r="VYM403" s="1"/>
      <c r="VYN403" s="1"/>
      <c r="VYO403" s="1"/>
      <c r="VYP403" s="1"/>
      <c r="VYQ403" s="1"/>
      <c r="VYR403" s="1"/>
      <c r="VYS403" s="1"/>
      <c r="VYT403" s="1"/>
      <c r="VYU403" s="1"/>
      <c r="VYV403" s="1"/>
      <c r="VYW403" s="1"/>
      <c r="VYX403" s="1"/>
      <c r="VYY403" s="1"/>
      <c r="VYZ403" s="1"/>
      <c r="VZA403" s="1"/>
      <c r="VZB403" s="1"/>
      <c r="VZC403" s="1"/>
      <c r="VZD403" s="1"/>
      <c r="VZE403" s="1"/>
      <c r="VZF403" s="1"/>
      <c r="VZG403" s="1"/>
      <c r="VZH403" s="1"/>
      <c r="VZI403" s="1"/>
      <c r="VZJ403" s="1"/>
      <c r="VZK403" s="1"/>
      <c r="VZL403" s="1"/>
      <c r="VZM403" s="1"/>
      <c r="VZN403" s="1"/>
      <c r="VZO403" s="1"/>
      <c r="VZP403" s="1"/>
      <c r="VZQ403" s="1"/>
      <c r="VZR403" s="1"/>
      <c r="VZS403" s="1"/>
      <c r="VZT403" s="1"/>
      <c r="VZU403" s="1"/>
      <c r="VZV403" s="1"/>
      <c r="VZW403" s="1"/>
      <c r="VZX403" s="1"/>
      <c r="VZY403" s="1"/>
      <c r="VZZ403" s="1"/>
      <c r="WAA403" s="1"/>
      <c r="WAB403" s="1"/>
      <c r="WAC403" s="1"/>
      <c r="WAD403" s="1"/>
      <c r="WAE403" s="1"/>
      <c r="WAF403" s="1"/>
      <c r="WAG403" s="1"/>
      <c r="WAH403" s="1"/>
      <c r="WAI403" s="1"/>
      <c r="WAJ403" s="1"/>
      <c r="WAK403" s="1"/>
      <c r="WAL403" s="1"/>
      <c r="WAM403" s="1"/>
      <c r="WAN403" s="1"/>
      <c r="WAO403" s="1"/>
      <c r="WAP403" s="1"/>
      <c r="WAQ403" s="2"/>
      <c r="WAR403" s="2"/>
      <c r="WAS403" s="2"/>
      <c r="WAT403" s="2"/>
      <c r="WAU403" s="2"/>
      <c r="WAV403" s="2"/>
      <c r="WAW403" s="2"/>
      <c r="WAX403" s="2"/>
      <c r="WAY403" s="2"/>
      <c r="WAZ403" s="2"/>
      <c r="WBA403" s="2"/>
      <c r="WBB403" s="2"/>
      <c r="WBC403" s="2"/>
      <c r="WBD403" s="2"/>
      <c r="WBE403" s="2"/>
      <c r="WBF403" s="2"/>
      <c r="WBG403" s="2"/>
      <c r="WBH403" s="2"/>
      <c r="WBI403" s="2"/>
      <c r="WBJ403" s="2"/>
      <c r="WBK403" s="2"/>
      <c r="WBL403" s="2"/>
      <c r="WBM403" s="2"/>
      <c r="WBN403" s="2"/>
      <c r="WBO403" s="2"/>
      <c r="WBP403" s="2"/>
      <c r="WBQ403" s="2"/>
      <c r="WBR403" s="2"/>
      <c r="WBS403" s="2"/>
      <c r="WBT403" s="2"/>
      <c r="WBU403" s="2"/>
      <c r="WBV403" s="2"/>
      <c r="WBW403" s="2"/>
      <c r="WBX403" s="2"/>
      <c r="WBY403" s="2"/>
      <c r="WBZ403" s="2"/>
      <c r="WCA403" s="2"/>
      <c r="WCB403" s="2"/>
      <c r="WCC403" s="2"/>
      <c r="WCD403" s="2"/>
      <c r="WCE403" s="2"/>
      <c r="WCF403" s="2"/>
      <c r="WCG403" s="2"/>
      <c r="WCH403" s="2"/>
      <c r="WCI403" s="2"/>
      <c r="WCJ403" s="2"/>
      <c r="WCK403" s="2"/>
      <c r="WCL403" s="2"/>
      <c r="WCM403" s="2"/>
      <c r="WCN403" s="2"/>
      <c r="WCO403" s="2"/>
      <c r="WCP403" s="2"/>
      <c r="WCQ403" s="2"/>
      <c r="WCR403" s="2"/>
      <c r="WCS403" s="2"/>
      <c r="WCT403" s="2"/>
      <c r="WCU403" s="2"/>
      <c r="WCV403" s="2"/>
      <c r="WCW403" s="2"/>
      <c r="WCX403" s="2"/>
      <c r="WCY403" s="2"/>
      <c r="WCZ403" s="2"/>
      <c r="WDA403" s="2"/>
      <c r="WDB403" s="2"/>
      <c r="WDC403" s="2"/>
      <c r="WDD403" s="2"/>
      <c r="WDE403" s="2"/>
      <c r="WDF403" s="2"/>
      <c r="WDG403" s="2"/>
      <c r="WDH403" s="2"/>
      <c r="WDI403" s="2"/>
      <c r="WDJ403" s="2"/>
      <c r="WDK403" s="2"/>
      <c r="WDL403" s="2"/>
      <c r="WDM403" s="2"/>
      <c r="WDN403" s="2"/>
      <c r="WDO403" s="2"/>
      <c r="WDP403" s="2"/>
      <c r="WDQ403" s="2"/>
      <c r="WDR403" s="2"/>
      <c r="WDS403" s="2"/>
      <c r="WDT403" s="2"/>
      <c r="WDU403" s="2"/>
      <c r="WDV403" s="2"/>
      <c r="WDW403" s="2"/>
      <c r="WDX403" s="2"/>
      <c r="WDY403" s="2"/>
      <c r="WDZ403" s="2"/>
      <c r="WEA403" s="2"/>
      <c r="WEB403" s="2"/>
      <c r="WEC403" s="2"/>
      <c r="WED403" s="2"/>
      <c r="WEE403" s="2"/>
      <c r="WEF403" s="2"/>
      <c r="WEG403" s="2"/>
      <c r="WEH403" s="2"/>
      <c r="WEI403" s="2"/>
      <c r="WEJ403" s="2"/>
      <c r="WEK403" s="2"/>
      <c r="WEL403" s="2"/>
      <c r="WEM403" s="2"/>
      <c r="WEN403" s="2"/>
      <c r="WEO403" s="2"/>
      <c r="WEP403" s="2"/>
      <c r="WEQ403" s="2"/>
      <c r="WER403" s="2"/>
      <c r="WES403" s="2"/>
      <c r="WET403" s="2"/>
      <c r="WEU403" s="2"/>
      <c r="WEV403" s="2"/>
      <c r="WEW403" s="2"/>
      <c r="WEX403" s="2"/>
      <c r="WEY403" s="2"/>
      <c r="WEZ403" s="2"/>
      <c r="WFA403" s="2"/>
      <c r="WFB403" s="2"/>
      <c r="WFC403" s="2"/>
      <c r="WFD403" s="2"/>
      <c r="WFE403" s="2"/>
      <c r="WFF403" s="2"/>
      <c r="WFG403" s="2"/>
      <c r="WFH403" s="2"/>
      <c r="WFI403" s="2"/>
      <c r="WFJ403" s="2"/>
      <c r="WFK403" s="2"/>
      <c r="WFL403" s="2"/>
      <c r="WFM403" s="2"/>
      <c r="WFN403" s="2"/>
      <c r="WFO403" s="2"/>
      <c r="WFP403" s="2"/>
      <c r="WFQ403" s="2"/>
      <c r="WFR403" s="2"/>
      <c r="WFS403" s="2"/>
      <c r="WFT403" s="2"/>
      <c r="WFU403" s="2"/>
      <c r="WFV403" s="2"/>
      <c r="WFW403" s="2"/>
      <c r="WFX403" s="2"/>
      <c r="WFY403" s="2"/>
      <c r="WFZ403" s="2"/>
      <c r="WGA403" s="2"/>
      <c r="WGB403" s="2"/>
      <c r="WGC403" s="2"/>
      <c r="WGD403" s="2"/>
      <c r="WGE403" s="2"/>
      <c r="WGF403" s="2"/>
      <c r="WGG403" s="2"/>
      <c r="WGH403" s="2"/>
      <c r="WGI403" s="2"/>
      <c r="WGJ403" s="2"/>
      <c r="WGK403" s="2"/>
      <c r="WGL403" s="2"/>
      <c r="WGM403" s="2"/>
      <c r="WGN403" s="2"/>
      <c r="WGO403" s="2"/>
      <c r="WGP403" s="2"/>
      <c r="WGQ403" s="2"/>
      <c r="WGR403" s="2"/>
      <c r="WGS403" s="2"/>
      <c r="WGT403" s="2"/>
      <c r="WGU403" s="2"/>
      <c r="WGV403" s="2"/>
      <c r="WGW403" s="2"/>
      <c r="WGX403" s="2"/>
      <c r="WGY403" s="2"/>
      <c r="WGZ403" s="2"/>
      <c r="WHA403" s="2"/>
      <c r="WHB403" s="2"/>
      <c r="WHC403" s="2"/>
      <c r="WHD403" s="2"/>
      <c r="WHE403" s="2"/>
      <c r="WHF403" s="2"/>
      <c r="WHG403" s="2"/>
      <c r="WHH403" s="2"/>
      <c r="WHI403" s="2"/>
      <c r="WHJ403" s="2"/>
      <c r="WHK403" s="2"/>
      <c r="WHL403" s="2"/>
      <c r="WHM403" s="2"/>
      <c r="WHN403" s="2"/>
      <c r="WHO403" s="2"/>
      <c r="WHP403" s="2"/>
      <c r="WHQ403" s="2"/>
      <c r="WHR403" s="2"/>
      <c r="WHS403" s="2"/>
      <c r="WHT403" s="2"/>
      <c r="WHU403" s="2"/>
      <c r="WHV403" s="2"/>
      <c r="WHW403" s="2"/>
      <c r="WHX403" s="2"/>
      <c r="WHY403" s="2"/>
      <c r="WHZ403" s="2"/>
      <c r="WIA403" s="2"/>
      <c r="WIB403" s="2"/>
      <c r="WIC403" s="2"/>
      <c r="WID403" s="2"/>
      <c r="WIE403" s="2"/>
      <c r="WIF403" s="2"/>
      <c r="WIG403" s="2"/>
      <c r="WIH403" s="2"/>
      <c r="WII403" s="2"/>
      <c r="WIJ403" s="2"/>
      <c r="WIK403" s="2"/>
      <c r="WIL403" s="2"/>
      <c r="WIM403" s="2"/>
      <c r="WIN403" s="2"/>
      <c r="WIO403" s="2"/>
      <c r="WIP403" s="2"/>
      <c r="WIQ403" s="2"/>
      <c r="WIR403" s="2"/>
      <c r="WIS403" s="2"/>
      <c r="WIT403" s="2"/>
      <c r="WIU403" s="2"/>
      <c r="WIV403" s="2"/>
      <c r="WIW403" s="2"/>
      <c r="WIX403" s="2"/>
      <c r="WIY403" s="2"/>
      <c r="WIZ403" s="2"/>
      <c r="WJA403" s="2"/>
      <c r="WJB403" s="2"/>
      <c r="WJC403" s="2"/>
      <c r="WJD403" s="2"/>
      <c r="WJE403" s="2"/>
      <c r="WJF403" s="2"/>
      <c r="WJG403" s="2"/>
      <c r="WJH403" s="2"/>
      <c r="WJI403" s="2"/>
      <c r="WJJ403" s="2"/>
      <c r="WJK403" s="2"/>
      <c r="WJL403" s="2"/>
      <c r="WJM403" s="2"/>
      <c r="WJN403" s="2"/>
      <c r="WJO403" s="2"/>
      <c r="WJP403" s="2"/>
      <c r="WJQ403" s="2"/>
      <c r="WJR403" s="2"/>
      <c r="WJS403" s="2"/>
      <c r="WJT403" s="2"/>
      <c r="WJU403" s="2"/>
      <c r="WJV403" s="2"/>
      <c r="WJW403" s="2"/>
      <c r="WJX403" s="2"/>
      <c r="WJY403" s="2"/>
      <c r="WJZ403" s="2"/>
      <c r="WKA403" s="2"/>
      <c r="WKB403" s="2"/>
      <c r="WKC403" s="2"/>
      <c r="WKD403" s="2"/>
      <c r="WKE403" s="2"/>
      <c r="WKF403" s="2"/>
      <c r="WKG403" s="2"/>
      <c r="WKH403" s="2"/>
      <c r="WKI403" s="2"/>
      <c r="WKJ403" s="2"/>
      <c r="WKK403" s="2"/>
      <c r="WKL403" s="2"/>
      <c r="WKM403" s="2"/>
      <c r="WKN403" s="2"/>
      <c r="WKO403" s="2"/>
      <c r="WKP403" s="2"/>
      <c r="WKQ403" s="2"/>
      <c r="WKR403" s="2"/>
      <c r="WKS403" s="2"/>
      <c r="WKT403" s="2"/>
      <c r="WKU403" s="2"/>
      <c r="WKV403" s="2"/>
      <c r="WKW403" s="2"/>
      <c r="WKX403" s="2"/>
      <c r="WKY403" s="2"/>
      <c r="WKZ403" s="2"/>
      <c r="WLA403" s="2"/>
      <c r="WLB403" s="2"/>
      <c r="WLC403" s="2"/>
      <c r="WLD403" s="2"/>
      <c r="WLE403" s="2"/>
      <c r="WLF403" s="2"/>
      <c r="WLG403" s="2"/>
      <c r="WLH403" s="2"/>
      <c r="WLI403" s="2"/>
      <c r="WLJ403" s="2"/>
      <c r="WLK403" s="2"/>
      <c r="WLL403" s="2"/>
      <c r="WLM403" s="2"/>
      <c r="WLN403" s="2"/>
      <c r="WLO403" s="2"/>
      <c r="WLP403" s="2"/>
      <c r="WLQ403" s="2"/>
      <c r="WLR403" s="2"/>
      <c r="WLS403" s="2"/>
      <c r="WLT403" s="2"/>
      <c r="WLU403" s="2"/>
      <c r="WLV403" s="2"/>
      <c r="WLW403" s="2"/>
      <c r="WLX403" s="2"/>
      <c r="WLY403" s="2"/>
      <c r="WLZ403" s="2"/>
      <c r="WMA403" s="2"/>
      <c r="WMB403" s="2"/>
      <c r="WMC403" s="2"/>
      <c r="WMD403" s="2"/>
      <c r="WME403" s="2"/>
      <c r="WMF403" s="2"/>
      <c r="WMG403" s="2"/>
      <c r="WMH403" s="2"/>
      <c r="WMI403" s="2"/>
      <c r="WMJ403" s="2"/>
      <c r="WMK403" s="2"/>
      <c r="WML403" s="2"/>
      <c r="WMM403" s="2"/>
      <c r="WMN403" s="2"/>
      <c r="WMO403" s="2"/>
      <c r="WMP403" s="2"/>
      <c r="WMQ403" s="2"/>
      <c r="WMR403" s="2"/>
      <c r="WMS403" s="2"/>
      <c r="WMT403" s="2"/>
      <c r="WMU403" s="2"/>
      <c r="WMV403" s="2"/>
      <c r="WMW403" s="2"/>
      <c r="WMX403" s="2"/>
      <c r="WMY403" s="2"/>
      <c r="WMZ403" s="2"/>
      <c r="WNA403" s="2"/>
      <c r="WNB403" s="2"/>
      <c r="WNC403" s="2"/>
      <c r="WND403" s="2"/>
      <c r="WNE403" s="2"/>
      <c r="WNF403" s="2"/>
      <c r="WNG403" s="2"/>
      <c r="WNH403" s="2"/>
      <c r="WNI403" s="2"/>
      <c r="WNJ403" s="2"/>
      <c r="WNK403" s="2"/>
      <c r="WNL403" s="2"/>
      <c r="WNM403" s="2"/>
      <c r="WNN403" s="2"/>
      <c r="WNO403" s="2"/>
      <c r="WNP403" s="2"/>
      <c r="WNQ403" s="2"/>
      <c r="WNR403" s="2"/>
      <c r="WNS403" s="2"/>
      <c r="WNT403" s="2"/>
      <c r="WNU403" s="2"/>
      <c r="WNV403" s="2"/>
      <c r="WNW403" s="2"/>
      <c r="WNX403" s="2"/>
      <c r="WNY403" s="2"/>
      <c r="WNZ403" s="2"/>
      <c r="WOA403" s="2"/>
      <c r="WOB403" s="2"/>
      <c r="WOC403" s="2"/>
      <c r="WOD403" s="3"/>
      <c r="WOE403" s="3"/>
      <c r="WOF403" s="3"/>
      <c r="WOG403" s="3"/>
      <c r="WOH403" s="3"/>
      <c r="WOI403" s="3"/>
      <c r="WOJ403" s="3"/>
      <c r="WOK403" s="3"/>
      <c r="WOL403" s="3"/>
      <c r="WOM403" s="3"/>
      <c r="WON403" s="3"/>
      <c r="WOO403" s="3"/>
      <c r="WOP403" s="3"/>
      <c r="WOQ403" s="3"/>
      <c r="WOR403" s="3"/>
      <c r="WOS403" s="3"/>
      <c r="WOT403" s="3"/>
      <c r="WOU403" s="3"/>
      <c r="WOV403" s="3"/>
      <c r="WOW403" s="3"/>
      <c r="WOX403" s="3"/>
      <c r="WOY403" s="3"/>
      <c r="WOZ403" s="3"/>
      <c r="WPA403" s="3"/>
      <c r="WPB403" s="3"/>
      <c r="WPC403" s="3"/>
      <c r="WPD403" s="3"/>
      <c r="WPE403" s="3"/>
      <c r="WPF403" s="3"/>
      <c r="WPG403" s="3"/>
      <c r="WPH403" s="3"/>
      <c r="WPI403" s="3"/>
      <c r="WPJ403" s="3"/>
      <c r="WPK403" s="3"/>
      <c r="WPL403" s="3"/>
      <c r="WPM403" s="3"/>
      <c r="WPN403" s="3"/>
      <c r="WPO403" s="3"/>
      <c r="WPP403" s="3"/>
      <c r="WPQ403" s="3"/>
      <c r="WPR403" s="3"/>
      <c r="WPS403" s="3"/>
      <c r="WPT403" s="3"/>
      <c r="WPU403" s="3"/>
      <c r="WPV403" s="3"/>
      <c r="WPW403" s="3"/>
      <c r="WPX403" s="3"/>
      <c r="WPY403" s="3"/>
      <c r="WPZ403" s="3"/>
      <c r="WQA403" s="3"/>
      <c r="WQB403" s="3"/>
      <c r="WQC403" s="3"/>
      <c r="WQD403" s="3"/>
      <c r="WQE403" s="3"/>
      <c r="WQF403" s="3"/>
      <c r="WQG403" s="3"/>
      <c r="WQH403" s="3"/>
      <c r="WQI403" s="3"/>
      <c r="WQJ403" s="3"/>
      <c r="WQK403" s="3"/>
      <c r="WQL403" s="3"/>
      <c r="WQM403" s="3"/>
      <c r="WQN403" s="3"/>
      <c r="WQO403" s="3"/>
      <c r="WQP403" s="3"/>
      <c r="WQQ403" s="3"/>
      <c r="WQR403" s="3"/>
      <c r="WQS403" s="3"/>
      <c r="WQT403" s="3"/>
      <c r="WQU403" s="3"/>
      <c r="WQV403" s="3"/>
      <c r="WQW403" s="3"/>
      <c r="WQX403" s="3"/>
      <c r="WQY403" s="3"/>
      <c r="WQZ403" s="3"/>
      <c r="WRA403" s="3"/>
      <c r="WRB403" s="3"/>
      <c r="WRC403" s="3"/>
      <c r="WRD403" s="3"/>
      <c r="WRE403" s="3"/>
      <c r="WRF403" s="3"/>
      <c r="WRG403" s="4"/>
    </row>
    <row r="404" spans="1:16 15492:16023" ht="105.95" customHeight="1" x14ac:dyDescent="0.25">
      <c r="A404" s="2"/>
      <c r="B404" s="2"/>
      <c r="C404" s="83" t="s">
        <v>203</v>
      </c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4"/>
      <c r="O404" s="84"/>
    </row>
    <row r="405" spans="1:16 15492:16023" ht="12.75" customHeight="1" x14ac:dyDescent="0.25">
      <c r="C405" s="132" t="s">
        <v>204</v>
      </c>
      <c r="D405" s="144" t="s">
        <v>4</v>
      </c>
      <c r="E405" s="144"/>
      <c r="F405" s="144"/>
      <c r="G405" s="145" t="s">
        <v>5</v>
      </c>
      <c r="H405" s="144" t="s">
        <v>6</v>
      </c>
      <c r="I405" s="144"/>
      <c r="J405" s="144"/>
      <c r="K405" s="144"/>
      <c r="L405" s="146" t="s">
        <v>205</v>
      </c>
      <c r="M405" s="146"/>
      <c r="N405" s="146"/>
      <c r="O405" s="146"/>
    </row>
    <row r="406" spans="1:16 15492:16023" ht="47.25" customHeight="1" x14ac:dyDescent="0.25">
      <c r="C406" s="132"/>
      <c r="D406" s="46" t="s">
        <v>8</v>
      </c>
      <c r="E406" s="46" t="s">
        <v>9</v>
      </c>
      <c r="F406" s="46" t="s">
        <v>10</v>
      </c>
      <c r="G406" s="145"/>
      <c r="H406" s="9" t="s">
        <v>11</v>
      </c>
      <c r="I406" s="9" t="s">
        <v>206</v>
      </c>
      <c r="J406" s="9" t="s">
        <v>207</v>
      </c>
      <c r="K406" s="9" t="s">
        <v>208</v>
      </c>
      <c r="L406" s="46" t="s">
        <v>15</v>
      </c>
      <c r="M406" s="6" t="s">
        <v>16</v>
      </c>
      <c r="N406" s="6" t="s">
        <v>17</v>
      </c>
      <c r="O406" s="46" t="s">
        <v>18</v>
      </c>
    </row>
    <row r="407" spans="1:16 15492:16023" ht="27" customHeight="1" x14ac:dyDescent="0.25">
      <c r="C407" s="132"/>
      <c r="D407" s="85">
        <v>90</v>
      </c>
      <c r="E407" s="85">
        <v>92</v>
      </c>
      <c r="F407" s="86">
        <v>383</v>
      </c>
      <c r="G407" s="85">
        <v>2720</v>
      </c>
      <c r="H407" s="85">
        <v>900</v>
      </c>
      <c r="I407" s="87">
        <v>1.4</v>
      </c>
      <c r="J407" s="85">
        <v>1.6</v>
      </c>
      <c r="K407" s="85">
        <v>70</v>
      </c>
      <c r="L407" s="85">
        <v>1200</v>
      </c>
      <c r="M407" s="87">
        <v>1200</v>
      </c>
      <c r="N407" s="85">
        <v>300</v>
      </c>
      <c r="O407" s="88">
        <v>18</v>
      </c>
      <c r="P407" s="26"/>
    </row>
    <row r="408" spans="1:16 15492:16023" ht="36.75" x14ac:dyDescent="0.25">
      <c r="C408" s="89" t="s">
        <v>209</v>
      </c>
      <c r="D408" s="90">
        <f t="shared" ref="D408:O408" si="246">D407*25/100</f>
        <v>22.5</v>
      </c>
      <c r="E408" s="90">
        <f t="shared" si="246"/>
        <v>23</v>
      </c>
      <c r="F408" s="90">
        <f t="shared" si="246"/>
        <v>95.75</v>
      </c>
      <c r="G408" s="90">
        <f t="shared" si="246"/>
        <v>680</v>
      </c>
      <c r="H408" s="90">
        <f t="shared" si="246"/>
        <v>225</v>
      </c>
      <c r="I408" s="90">
        <f t="shared" si="246"/>
        <v>0.35</v>
      </c>
      <c r="J408" s="90">
        <f t="shared" si="246"/>
        <v>0.4</v>
      </c>
      <c r="K408" s="90">
        <f t="shared" si="246"/>
        <v>17.5</v>
      </c>
      <c r="L408" s="90">
        <f t="shared" si="246"/>
        <v>300</v>
      </c>
      <c r="M408" s="90">
        <f t="shared" si="246"/>
        <v>300</v>
      </c>
      <c r="N408" s="90">
        <f t="shared" si="246"/>
        <v>75</v>
      </c>
      <c r="O408" s="90">
        <f t="shared" si="246"/>
        <v>4.5</v>
      </c>
    </row>
    <row r="409" spans="1:16 15492:16023" ht="39" customHeight="1" x14ac:dyDescent="0.25">
      <c r="C409" s="91" t="s">
        <v>210</v>
      </c>
      <c r="D409" s="92">
        <v>23.64</v>
      </c>
      <c r="E409" s="92">
        <v>23.81</v>
      </c>
      <c r="F409" s="93">
        <v>102.73</v>
      </c>
      <c r="G409" s="92">
        <v>726.39</v>
      </c>
      <c r="H409" s="94">
        <v>544.46</v>
      </c>
      <c r="I409" s="95">
        <v>0.28999999999999998</v>
      </c>
      <c r="J409" s="92">
        <v>0.57999999999999996</v>
      </c>
      <c r="K409" s="96">
        <v>45</v>
      </c>
      <c r="L409" s="92">
        <v>295</v>
      </c>
      <c r="M409" s="97">
        <v>116</v>
      </c>
      <c r="N409" s="96">
        <v>455</v>
      </c>
      <c r="O409" s="98">
        <v>7.35</v>
      </c>
    </row>
    <row r="411" spans="1:16 15492:16023" ht="55.9" customHeight="1" x14ac:dyDescent="0.25">
      <c r="C411" s="131" t="s">
        <v>211</v>
      </c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</row>
    <row r="412" spans="1:16 15492:16023" ht="31.15" customHeight="1" x14ac:dyDescent="0.25">
      <c r="C412" s="132" t="s">
        <v>204</v>
      </c>
      <c r="D412" s="133" t="s">
        <v>4</v>
      </c>
      <c r="E412" s="133"/>
      <c r="F412" s="133"/>
      <c r="G412" s="134" t="s">
        <v>5</v>
      </c>
      <c r="H412" s="133" t="s">
        <v>6</v>
      </c>
      <c r="I412" s="133"/>
      <c r="J412" s="133"/>
      <c r="K412" s="133"/>
      <c r="L412" s="135" t="s">
        <v>205</v>
      </c>
      <c r="M412" s="135"/>
      <c r="N412" s="135"/>
      <c r="O412" s="135"/>
    </row>
    <row r="413" spans="1:16 15492:16023" ht="54" customHeight="1" x14ac:dyDescent="0.25">
      <c r="C413" s="132"/>
      <c r="D413" s="46" t="s">
        <v>8</v>
      </c>
      <c r="E413" s="46" t="s">
        <v>9</v>
      </c>
      <c r="F413" s="46" t="s">
        <v>10</v>
      </c>
      <c r="G413" s="134"/>
      <c r="H413" s="9" t="s">
        <v>11</v>
      </c>
      <c r="I413" s="9" t="s">
        <v>206</v>
      </c>
      <c r="J413" s="9" t="s">
        <v>207</v>
      </c>
      <c r="K413" s="9" t="s">
        <v>208</v>
      </c>
      <c r="L413" s="46" t="s">
        <v>15</v>
      </c>
      <c r="M413" s="6" t="s">
        <v>16</v>
      </c>
      <c r="N413" s="6" t="s">
        <v>17</v>
      </c>
      <c r="O413" s="46" t="s">
        <v>18</v>
      </c>
    </row>
    <row r="414" spans="1:16 15492:16023" ht="15.75" x14ac:dyDescent="0.25">
      <c r="C414" s="132"/>
      <c r="D414" s="85">
        <v>90</v>
      </c>
      <c r="E414" s="85">
        <v>92</v>
      </c>
      <c r="F414" s="86">
        <v>383</v>
      </c>
      <c r="G414" s="85">
        <v>2720</v>
      </c>
      <c r="H414" s="85">
        <v>900</v>
      </c>
      <c r="I414" s="87">
        <v>1.4</v>
      </c>
      <c r="J414" s="85">
        <v>1.6</v>
      </c>
      <c r="K414" s="85">
        <v>70</v>
      </c>
      <c r="L414" s="85">
        <v>1200</v>
      </c>
      <c r="M414" s="87">
        <v>1200</v>
      </c>
      <c r="N414" s="85">
        <v>300</v>
      </c>
      <c r="O414" s="88">
        <v>18</v>
      </c>
    </row>
    <row r="415" spans="1:16 15492:16023" ht="38.1" customHeight="1" x14ac:dyDescent="0.25">
      <c r="C415" s="89" t="s">
        <v>212</v>
      </c>
      <c r="D415" s="90">
        <v>31.5</v>
      </c>
      <c r="E415" s="90">
        <v>32.200000000000003</v>
      </c>
      <c r="F415" s="99">
        <v>134.1</v>
      </c>
      <c r="G415" s="90">
        <v>952</v>
      </c>
      <c r="H415" s="90">
        <v>315</v>
      </c>
      <c r="I415" s="100">
        <v>0.49</v>
      </c>
      <c r="J415" s="90">
        <v>0.56000000000000005</v>
      </c>
      <c r="K415" s="90">
        <v>24.5</v>
      </c>
      <c r="L415" s="90">
        <v>420</v>
      </c>
      <c r="M415" s="100">
        <v>420</v>
      </c>
      <c r="N415" s="90">
        <v>105</v>
      </c>
      <c r="O415" s="101">
        <v>6.3</v>
      </c>
    </row>
    <row r="416" spans="1:16 15492:16023" ht="31.35" customHeight="1" x14ac:dyDescent="0.25">
      <c r="C416" s="91" t="s">
        <v>213</v>
      </c>
      <c r="D416" s="92">
        <v>31.87</v>
      </c>
      <c r="E416" s="92">
        <v>32.85</v>
      </c>
      <c r="F416" s="93">
        <v>127.98</v>
      </c>
      <c r="G416" s="92">
        <v>978.55</v>
      </c>
      <c r="H416" s="96">
        <v>621.41</v>
      </c>
      <c r="I416" s="95">
        <v>0.73</v>
      </c>
      <c r="J416" s="92">
        <v>1.71</v>
      </c>
      <c r="K416" s="96">
        <v>60</v>
      </c>
      <c r="L416" s="92">
        <v>379</v>
      </c>
      <c r="M416" s="97">
        <v>163</v>
      </c>
      <c r="N416" s="96">
        <v>630</v>
      </c>
      <c r="O416" s="98">
        <v>8.86</v>
      </c>
    </row>
    <row r="417" spans="1:16023" ht="37.35" customHeight="1" x14ac:dyDescent="0.25"/>
    <row r="418" spans="1:16023" ht="31.35" customHeigh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</row>
    <row r="419" spans="1:16023" ht="15.75" x14ac:dyDescent="0.25">
      <c r="A419" s="103" t="s">
        <v>214</v>
      </c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 t="s">
        <v>215</v>
      </c>
      <c r="O419" s="103"/>
      <c r="P419" s="10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/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/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/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4"/>
      <c r="LR419" s="4"/>
      <c r="LS419" s="4"/>
      <c r="LT419" s="4"/>
      <c r="LU419" s="4"/>
      <c r="LV419" s="4"/>
      <c r="LW419" s="4"/>
      <c r="LX419" s="4"/>
      <c r="LY419" s="4"/>
      <c r="LZ419" s="4"/>
      <c r="MA419" s="4"/>
      <c r="MB419" s="4"/>
      <c r="MC419" s="4"/>
      <c r="MD419" s="4"/>
      <c r="ME419" s="4"/>
      <c r="MF419" s="4"/>
      <c r="MG419" s="4"/>
      <c r="MH419" s="4"/>
      <c r="MI419" s="4"/>
      <c r="MJ419" s="4"/>
      <c r="MK419" s="4"/>
      <c r="ML419" s="4"/>
      <c r="MM419" s="4"/>
      <c r="MN419" s="4"/>
      <c r="MO419" s="4"/>
      <c r="MP419" s="4"/>
      <c r="MQ419" s="4"/>
      <c r="MR419" s="4"/>
      <c r="MS419" s="4"/>
      <c r="MT419" s="4"/>
      <c r="MU419" s="4"/>
      <c r="MV419" s="4"/>
      <c r="MW419" s="4"/>
      <c r="MX419" s="4"/>
      <c r="MY419" s="4"/>
      <c r="MZ419" s="4"/>
      <c r="NA419" s="4"/>
      <c r="NB419" s="4"/>
      <c r="NC419" s="4"/>
      <c r="ND419" s="4"/>
      <c r="NE419" s="4"/>
      <c r="NF419" s="4"/>
      <c r="NG419" s="4"/>
      <c r="NH419" s="4"/>
      <c r="NI419" s="4"/>
      <c r="NJ419" s="4"/>
      <c r="NK419" s="4"/>
      <c r="NL419" s="4"/>
      <c r="NM419" s="4"/>
      <c r="NN419" s="4"/>
      <c r="NO419" s="4"/>
      <c r="NP419" s="4"/>
      <c r="NQ419" s="4"/>
      <c r="NR419" s="4"/>
      <c r="NS419" s="4"/>
      <c r="NT419" s="4"/>
      <c r="NU419" s="4"/>
      <c r="NV419" s="4"/>
      <c r="NW419" s="4"/>
      <c r="NX419" s="4"/>
      <c r="NY419" s="4"/>
      <c r="NZ419" s="4"/>
      <c r="OA419" s="4"/>
      <c r="OB419" s="4"/>
      <c r="OC419" s="4"/>
      <c r="OD419" s="4"/>
      <c r="OE419" s="4"/>
      <c r="OF419" s="4"/>
      <c r="OG419" s="4"/>
      <c r="OH419" s="4"/>
      <c r="OI419" s="4"/>
      <c r="OJ419" s="4"/>
      <c r="OK419" s="4"/>
      <c r="OL419" s="4"/>
      <c r="OM419" s="4"/>
      <c r="ON419" s="4"/>
      <c r="OO419" s="4"/>
      <c r="OP419" s="4"/>
      <c r="OQ419" s="4"/>
      <c r="OR419" s="4"/>
      <c r="OS419" s="4"/>
      <c r="OT419" s="4"/>
      <c r="OU419" s="4"/>
      <c r="OV419" s="4"/>
      <c r="OW419" s="4"/>
      <c r="OX419" s="4"/>
      <c r="OY419" s="4"/>
      <c r="OZ419" s="4"/>
      <c r="PA419" s="4"/>
      <c r="PB419" s="4"/>
      <c r="PC419" s="4"/>
      <c r="PD419" s="4"/>
      <c r="PE419" s="4"/>
      <c r="PF419" s="4"/>
      <c r="PG419" s="4"/>
      <c r="PH419" s="4"/>
      <c r="PI419" s="4"/>
      <c r="PJ419" s="4"/>
      <c r="PK419" s="4"/>
      <c r="PL419" s="4"/>
      <c r="PM419" s="4"/>
      <c r="PN419" s="4"/>
      <c r="PO419" s="4"/>
      <c r="PP419" s="4"/>
      <c r="PQ419" s="4"/>
      <c r="PR419" s="4"/>
      <c r="PS419" s="4"/>
      <c r="PT419" s="4"/>
      <c r="PU419" s="4"/>
      <c r="PV419" s="4"/>
      <c r="PW419" s="4"/>
      <c r="PX419" s="4"/>
      <c r="PY419" s="4"/>
      <c r="PZ419" s="4"/>
      <c r="QA419" s="4"/>
      <c r="QB419" s="4"/>
      <c r="QC419" s="4"/>
      <c r="QD419" s="4"/>
      <c r="QE419" s="4"/>
      <c r="QF419" s="4"/>
      <c r="QG419" s="4"/>
      <c r="QH419" s="4"/>
      <c r="QI419" s="4"/>
      <c r="QJ419" s="4"/>
      <c r="QK419" s="4"/>
      <c r="QL419" s="4"/>
      <c r="QM419" s="4"/>
      <c r="QN419" s="4"/>
      <c r="QO419" s="4"/>
      <c r="QP419" s="4"/>
      <c r="QQ419" s="4"/>
      <c r="QR419" s="4"/>
      <c r="QS419" s="4"/>
      <c r="QT419" s="4"/>
      <c r="QU419" s="4"/>
      <c r="QV419" s="4"/>
      <c r="QW419" s="4"/>
      <c r="QX419" s="4"/>
      <c r="QY419" s="4"/>
      <c r="QZ419" s="4"/>
      <c r="RA419" s="4"/>
      <c r="RB419" s="4"/>
      <c r="RC419" s="4"/>
      <c r="RD419" s="4"/>
      <c r="RE419" s="4"/>
      <c r="RF419" s="4"/>
      <c r="RG419" s="4"/>
      <c r="RH419" s="4"/>
      <c r="RI419" s="4"/>
      <c r="RJ419" s="4"/>
      <c r="RK419" s="4"/>
      <c r="RL419" s="4"/>
      <c r="RM419" s="4"/>
      <c r="RN419" s="4"/>
      <c r="RO419" s="4"/>
      <c r="RP419" s="4"/>
      <c r="RQ419" s="4"/>
      <c r="RR419" s="4"/>
      <c r="RS419" s="4"/>
      <c r="RT419" s="4"/>
      <c r="RU419" s="4"/>
      <c r="RV419" s="4"/>
      <c r="RW419" s="4"/>
      <c r="RX419" s="4"/>
      <c r="RY419" s="4"/>
      <c r="RZ419" s="4"/>
      <c r="SA419" s="4"/>
      <c r="SB419" s="4"/>
      <c r="SC419" s="4"/>
      <c r="SD419" s="4"/>
      <c r="SE419" s="4"/>
      <c r="SF419" s="4"/>
      <c r="SG419" s="4"/>
      <c r="SH419" s="4"/>
      <c r="SI419" s="4"/>
      <c r="SJ419" s="4"/>
      <c r="SK419" s="4"/>
      <c r="SL419" s="4"/>
      <c r="SM419" s="4"/>
      <c r="SN419" s="4"/>
      <c r="SO419" s="4"/>
      <c r="SP419" s="4"/>
      <c r="SQ419" s="4"/>
      <c r="SR419" s="4"/>
      <c r="SS419" s="4"/>
      <c r="ST419" s="4"/>
      <c r="SU419" s="4"/>
      <c r="SV419" s="4"/>
      <c r="SW419" s="4"/>
      <c r="SX419" s="4"/>
      <c r="SY419" s="4"/>
      <c r="SZ419" s="4"/>
      <c r="TA419" s="4"/>
      <c r="TB419" s="4"/>
      <c r="TC419" s="4"/>
      <c r="TD419" s="4"/>
      <c r="TE419" s="4"/>
      <c r="TF419" s="4"/>
      <c r="TG419" s="4"/>
      <c r="TH419" s="4"/>
      <c r="TI419" s="4"/>
      <c r="TJ419" s="4"/>
      <c r="TK419" s="4"/>
      <c r="TL419" s="4"/>
      <c r="TM419" s="4"/>
      <c r="TN419" s="4"/>
      <c r="TO419" s="4"/>
      <c r="TP419" s="4"/>
      <c r="TQ419" s="4"/>
      <c r="TR419" s="4"/>
      <c r="TS419" s="4"/>
      <c r="TT419" s="4"/>
      <c r="TU419" s="4"/>
      <c r="TV419" s="4"/>
      <c r="TW419" s="4"/>
      <c r="TX419" s="4"/>
      <c r="TY419" s="4"/>
      <c r="TZ419" s="4"/>
      <c r="UA419" s="4"/>
      <c r="UB419" s="4"/>
      <c r="UC419" s="4"/>
      <c r="UD419" s="4"/>
      <c r="UE419" s="4"/>
      <c r="UF419" s="4"/>
      <c r="UG419" s="4"/>
      <c r="UH419" s="4"/>
      <c r="UI419" s="4"/>
      <c r="UJ419" s="4"/>
      <c r="UK419" s="4"/>
      <c r="UL419" s="4"/>
      <c r="UM419" s="4"/>
      <c r="UN419" s="4"/>
      <c r="UO419" s="4"/>
      <c r="UP419" s="4"/>
      <c r="UQ419" s="4"/>
      <c r="UR419" s="4"/>
      <c r="US419" s="4"/>
      <c r="UT419" s="4"/>
      <c r="UU419" s="4"/>
      <c r="UV419" s="4"/>
      <c r="UW419" s="4"/>
      <c r="UX419" s="4"/>
      <c r="UY419" s="4"/>
      <c r="UZ419" s="4"/>
      <c r="VA419" s="4"/>
      <c r="VB419" s="4"/>
      <c r="VC419" s="4"/>
      <c r="VD419" s="4"/>
      <c r="VE419" s="4"/>
      <c r="VF419" s="4"/>
      <c r="VG419" s="4"/>
      <c r="VH419" s="4"/>
      <c r="VI419" s="4"/>
      <c r="VJ419" s="4"/>
      <c r="VK419" s="4"/>
      <c r="VL419" s="4"/>
      <c r="VM419" s="4"/>
      <c r="VN419" s="4"/>
      <c r="VO419" s="4"/>
      <c r="VP419" s="4"/>
      <c r="VQ419" s="4"/>
      <c r="VR419" s="4"/>
      <c r="VS419" s="4"/>
      <c r="VT419" s="4"/>
      <c r="VU419" s="4"/>
      <c r="VV419" s="4"/>
      <c r="VW419" s="4"/>
      <c r="VX419" s="4"/>
      <c r="VY419" s="4"/>
      <c r="VZ419" s="4"/>
      <c r="WA419" s="4"/>
      <c r="WB419" s="4"/>
      <c r="WC419" s="4"/>
      <c r="WD419" s="4"/>
      <c r="WE419" s="4"/>
      <c r="WF419" s="4"/>
      <c r="WG419" s="4"/>
      <c r="WH419" s="4"/>
      <c r="WI419" s="4"/>
      <c r="WJ419" s="4"/>
      <c r="WK419" s="4"/>
      <c r="WL419" s="4"/>
      <c r="WM419" s="4"/>
      <c r="WN419" s="4"/>
      <c r="WO419" s="4"/>
      <c r="WP419" s="4"/>
      <c r="WQ419" s="4"/>
      <c r="WR419" s="4"/>
      <c r="WS419" s="4"/>
      <c r="WT419" s="4"/>
      <c r="WU419" s="4"/>
      <c r="WV419" s="4"/>
      <c r="WW419" s="4"/>
      <c r="WX419" s="4"/>
      <c r="WY419" s="4"/>
      <c r="WZ419" s="4"/>
      <c r="XA419" s="4"/>
      <c r="XB419" s="4"/>
      <c r="XC419" s="4"/>
      <c r="XD419" s="4"/>
      <c r="XE419" s="4"/>
      <c r="XF419" s="4"/>
      <c r="XG419" s="4"/>
      <c r="XH419" s="4"/>
      <c r="XI419" s="4"/>
      <c r="XJ419" s="4"/>
      <c r="XK419" s="4"/>
      <c r="XL419" s="4"/>
      <c r="XM419" s="4"/>
      <c r="XN419" s="4"/>
      <c r="XO419" s="4"/>
      <c r="XP419" s="4"/>
      <c r="XQ419" s="4"/>
      <c r="XR419" s="4"/>
      <c r="XS419" s="4"/>
      <c r="XT419" s="4"/>
      <c r="XU419" s="4"/>
      <c r="XV419" s="4"/>
      <c r="XW419" s="4"/>
      <c r="XX419" s="4"/>
      <c r="XY419" s="4"/>
      <c r="XZ419" s="4"/>
      <c r="YA419" s="4"/>
      <c r="YB419" s="4"/>
      <c r="YC419" s="4"/>
      <c r="YD419" s="4"/>
      <c r="YE419" s="4"/>
      <c r="YF419" s="4"/>
      <c r="YG419" s="4"/>
      <c r="YH419" s="4"/>
      <c r="YI419" s="4"/>
      <c r="YJ419" s="4"/>
      <c r="YK419" s="4"/>
      <c r="YL419" s="4"/>
      <c r="YM419" s="4"/>
      <c r="YN419" s="4"/>
      <c r="YO419" s="4"/>
      <c r="YP419" s="4"/>
      <c r="YQ419" s="4"/>
      <c r="YR419" s="4"/>
      <c r="YS419" s="4"/>
      <c r="YT419" s="4"/>
      <c r="YU419" s="4"/>
      <c r="YV419" s="4"/>
      <c r="YW419" s="4"/>
      <c r="YX419" s="4"/>
      <c r="YY419" s="4"/>
      <c r="YZ419" s="4"/>
      <c r="ZA419" s="4"/>
      <c r="ZB419" s="4"/>
      <c r="ZC419" s="4"/>
      <c r="ZD419" s="4"/>
      <c r="ZE419" s="4"/>
      <c r="ZF419" s="4"/>
      <c r="ZG419" s="4"/>
      <c r="ZH419" s="4"/>
      <c r="ZI419" s="4"/>
      <c r="ZJ419" s="4"/>
      <c r="ZK419" s="4"/>
      <c r="ZL419" s="4"/>
      <c r="ZM419" s="4"/>
      <c r="ZN419" s="4"/>
      <c r="ZO419" s="4"/>
      <c r="ZP419" s="4"/>
      <c r="ZQ419" s="4"/>
      <c r="ZR419" s="4"/>
      <c r="ZS419" s="4"/>
      <c r="ZT419" s="4"/>
      <c r="ZU419" s="4"/>
      <c r="ZV419" s="4"/>
      <c r="ZW419" s="4"/>
      <c r="ZX419" s="4"/>
      <c r="ZY419" s="4"/>
      <c r="ZZ419" s="4"/>
      <c r="AAA419" s="4"/>
      <c r="AAB419" s="4"/>
      <c r="AAC419" s="4"/>
      <c r="AAD419" s="4"/>
      <c r="AAE419" s="4"/>
      <c r="AAF419" s="4"/>
      <c r="AAG419" s="4"/>
      <c r="AAH419" s="4"/>
      <c r="AAI419" s="4"/>
      <c r="AAJ419" s="4"/>
      <c r="AAK419" s="4"/>
      <c r="AAL419" s="4"/>
      <c r="AAM419" s="4"/>
      <c r="AAN419" s="4"/>
      <c r="AAO419" s="4"/>
      <c r="AAP419" s="4"/>
      <c r="AAQ419" s="4"/>
      <c r="AAR419" s="4"/>
      <c r="AAS419" s="4"/>
      <c r="AAT419" s="4"/>
      <c r="AAU419" s="4"/>
      <c r="AAV419" s="4"/>
      <c r="AAW419" s="4"/>
      <c r="AAX419" s="4"/>
      <c r="AAY419" s="4"/>
      <c r="AAZ419" s="4"/>
      <c r="ABA419" s="4"/>
      <c r="ABB419" s="4"/>
      <c r="ABC419" s="4"/>
      <c r="ABD419" s="4"/>
      <c r="ABE419" s="4"/>
      <c r="ABF419" s="4"/>
      <c r="ABG419" s="4"/>
      <c r="ABH419" s="4"/>
      <c r="ABI419" s="4"/>
      <c r="ABJ419" s="4"/>
      <c r="ABK419" s="4"/>
      <c r="ABL419" s="4"/>
      <c r="ABM419" s="4"/>
      <c r="ABN419" s="4"/>
      <c r="ABO419" s="4"/>
      <c r="ABP419" s="4"/>
      <c r="ABQ419" s="4"/>
      <c r="ABR419" s="4"/>
      <c r="ABS419" s="4"/>
      <c r="ABT419" s="4"/>
      <c r="ABU419" s="4"/>
      <c r="ABV419" s="4"/>
      <c r="ABW419" s="4"/>
      <c r="ABX419" s="4"/>
      <c r="ABY419" s="4"/>
      <c r="ABZ419" s="4"/>
      <c r="ACA419" s="4"/>
      <c r="ACB419" s="4"/>
      <c r="ACC419" s="4"/>
      <c r="ACD419" s="4"/>
      <c r="ACE419" s="4"/>
      <c r="ACF419" s="4"/>
      <c r="ACG419" s="4"/>
      <c r="ACH419" s="4"/>
      <c r="ACI419" s="4"/>
      <c r="ACJ419" s="4"/>
      <c r="ACK419" s="4"/>
      <c r="ACL419" s="4"/>
      <c r="ACM419" s="4"/>
      <c r="ACN419" s="4"/>
      <c r="ACO419" s="4"/>
      <c r="ACP419" s="4"/>
      <c r="ACQ419" s="4"/>
      <c r="ACR419" s="4"/>
      <c r="ACS419" s="4"/>
      <c r="ACT419" s="4"/>
      <c r="ACU419" s="4"/>
      <c r="ACV419" s="4"/>
      <c r="ACW419" s="4"/>
      <c r="ACX419" s="4"/>
      <c r="ACY419" s="4"/>
      <c r="ACZ419" s="4"/>
      <c r="ADA419" s="4"/>
      <c r="ADB419" s="4"/>
      <c r="ADC419" s="4"/>
      <c r="ADD419" s="4"/>
      <c r="ADE419" s="4"/>
      <c r="ADF419" s="4"/>
      <c r="ADG419" s="4"/>
      <c r="ADH419" s="4"/>
      <c r="ADI419" s="4"/>
      <c r="ADJ419" s="4"/>
      <c r="ADK419" s="4"/>
      <c r="ADL419" s="4"/>
      <c r="ADM419" s="4"/>
      <c r="ADN419" s="4"/>
      <c r="ADO419" s="4"/>
      <c r="ADP419" s="4"/>
      <c r="ADQ419" s="4"/>
      <c r="ADR419" s="4"/>
      <c r="ADS419" s="4"/>
      <c r="ADT419" s="4"/>
      <c r="ADU419" s="4"/>
      <c r="ADV419" s="4"/>
      <c r="ADW419" s="4"/>
      <c r="ADX419" s="4"/>
      <c r="ADY419" s="4"/>
      <c r="ADZ419" s="4"/>
      <c r="AEA419" s="4"/>
      <c r="AEB419" s="4"/>
      <c r="AEC419" s="4"/>
      <c r="AED419" s="4"/>
      <c r="AEE419" s="4"/>
      <c r="AEF419" s="4"/>
      <c r="AEG419" s="4"/>
      <c r="AEH419" s="4"/>
      <c r="AEI419" s="4"/>
      <c r="AEJ419" s="4"/>
      <c r="AEK419" s="4"/>
      <c r="AEL419" s="4"/>
      <c r="AEM419" s="4"/>
      <c r="AEN419" s="4"/>
      <c r="AEO419" s="4"/>
      <c r="AEP419" s="4"/>
      <c r="AEQ419" s="4"/>
      <c r="AER419" s="4"/>
      <c r="AES419" s="4"/>
      <c r="AET419" s="4"/>
      <c r="AEU419" s="4"/>
      <c r="AEV419" s="4"/>
      <c r="AEW419" s="4"/>
      <c r="AEX419" s="4"/>
      <c r="AEY419" s="4"/>
      <c r="AEZ419" s="4"/>
      <c r="AFA419" s="4"/>
      <c r="AFB419" s="4"/>
      <c r="AFC419" s="4"/>
      <c r="AFD419" s="4"/>
      <c r="AFE419" s="4"/>
      <c r="AFF419" s="4"/>
      <c r="AFG419" s="4"/>
      <c r="AFH419" s="4"/>
      <c r="AFI419" s="4"/>
      <c r="AFJ419" s="4"/>
      <c r="AFK419" s="4"/>
      <c r="AFL419" s="4"/>
      <c r="AFM419" s="4"/>
      <c r="AFN419" s="4"/>
      <c r="AFO419" s="4"/>
      <c r="AFP419" s="4"/>
      <c r="AFQ419" s="4"/>
      <c r="AFR419" s="4"/>
      <c r="AFS419" s="4"/>
      <c r="AFT419" s="4"/>
      <c r="AFU419" s="4"/>
      <c r="AFV419" s="4"/>
      <c r="AFW419" s="4"/>
      <c r="AFX419" s="4"/>
      <c r="AFY419" s="4"/>
      <c r="AFZ419" s="4"/>
      <c r="AGA419" s="4"/>
      <c r="AGB419" s="4"/>
      <c r="AGC419" s="4"/>
      <c r="AGD419" s="4"/>
      <c r="AGE419" s="4"/>
      <c r="AGF419" s="4"/>
      <c r="AGG419" s="4"/>
      <c r="AGH419" s="4"/>
      <c r="AGI419" s="4"/>
      <c r="AGJ419" s="4"/>
      <c r="AGK419" s="4"/>
      <c r="AGL419" s="4"/>
      <c r="AGM419" s="4"/>
      <c r="AGN419" s="4"/>
      <c r="AGO419" s="4"/>
      <c r="AGP419" s="4"/>
      <c r="AGQ419" s="4"/>
      <c r="AGR419" s="4"/>
      <c r="AGS419" s="4"/>
      <c r="AGT419" s="4"/>
      <c r="AGU419" s="4"/>
      <c r="AGV419" s="4"/>
      <c r="AGW419" s="4"/>
      <c r="AGX419" s="4"/>
      <c r="AGY419" s="4"/>
      <c r="AGZ419" s="4"/>
      <c r="AHA419" s="4"/>
      <c r="AHB419" s="4"/>
      <c r="AHC419" s="4"/>
      <c r="AHD419" s="4"/>
      <c r="AHE419" s="4"/>
      <c r="AHF419" s="4"/>
      <c r="AHG419" s="4"/>
      <c r="AHH419" s="4"/>
      <c r="AHI419" s="4"/>
      <c r="AHJ419" s="4"/>
      <c r="AHK419" s="4"/>
      <c r="AHL419" s="4"/>
      <c r="AHM419" s="4"/>
      <c r="AHN419" s="4"/>
      <c r="AHO419" s="4"/>
      <c r="AHP419" s="4"/>
      <c r="AHQ419" s="4"/>
      <c r="AHR419" s="4"/>
      <c r="AHS419" s="4"/>
      <c r="AHT419" s="4"/>
      <c r="AHU419" s="4"/>
      <c r="AHV419" s="4"/>
      <c r="AHW419" s="4"/>
      <c r="AHX419" s="4"/>
      <c r="AHY419" s="4"/>
      <c r="AHZ419" s="4"/>
      <c r="AIA419" s="4"/>
      <c r="AIB419" s="4"/>
      <c r="AIC419" s="4"/>
      <c r="AID419" s="4"/>
      <c r="AIE419" s="4"/>
      <c r="AIF419" s="4"/>
      <c r="AIG419" s="4"/>
      <c r="AIH419" s="4"/>
      <c r="AII419" s="4"/>
      <c r="AIJ419" s="4"/>
      <c r="AIK419" s="4"/>
      <c r="AIL419" s="4"/>
      <c r="AIM419" s="4"/>
      <c r="AIN419" s="4"/>
      <c r="AIO419" s="4"/>
      <c r="AIP419" s="4"/>
      <c r="AIQ419" s="4"/>
      <c r="AIR419" s="4"/>
      <c r="AIS419" s="4"/>
      <c r="AIT419" s="4"/>
      <c r="AIU419" s="4"/>
      <c r="AIV419" s="4"/>
      <c r="AIW419" s="4"/>
      <c r="AIX419" s="4"/>
      <c r="AIY419" s="4"/>
      <c r="AIZ419" s="4"/>
      <c r="AJA419" s="4"/>
      <c r="AJB419" s="4"/>
      <c r="AJC419" s="4"/>
      <c r="AJD419" s="4"/>
      <c r="AJE419" s="4"/>
      <c r="AJF419" s="4"/>
      <c r="AJG419" s="4"/>
      <c r="AJH419" s="4"/>
      <c r="AJI419" s="4"/>
      <c r="AJJ419" s="4"/>
      <c r="AJK419" s="4"/>
      <c r="AJL419" s="4"/>
      <c r="AJM419" s="4"/>
      <c r="AJN419" s="4"/>
      <c r="AJO419" s="4"/>
      <c r="AJP419" s="4"/>
      <c r="AJQ419" s="4"/>
      <c r="AJR419" s="4"/>
      <c r="AJS419" s="4"/>
      <c r="AJT419" s="4"/>
      <c r="AJU419" s="4"/>
      <c r="AJV419" s="4"/>
      <c r="AJW419" s="4"/>
      <c r="AJX419" s="4"/>
      <c r="AJY419" s="4"/>
      <c r="AJZ419" s="4"/>
      <c r="AKA419" s="4"/>
      <c r="AKB419" s="4"/>
      <c r="AKC419" s="4"/>
      <c r="AKD419" s="4"/>
      <c r="AKE419" s="4"/>
      <c r="AKF419" s="4"/>
      <c r="AKG419" s="4"/>
      <c r="AKH419" s="4"/>
      <c r="AKI419" s="4"/>
      <c r="AKJ419" s="4"/>
      <c r="AKK419" s="4"/>
      <c r="AKL419" s="4"/>
      <c r="AKM419" s="4"/>
      <c r="AKN419" s="4"/>
      <c r="AKO419" s="4"/>
      <c r="AKP419" s="4"/>
      <c r="AKQ419" s="4"/>
      <c r="AKR419" s="4"/>
      <c r="AKS419" s="4"/>
      <c r="AKT419" s="4"/>
      <c r="AKU419" s="4"/>
      <c r="AKV419" s="4"/>
      <c r="AKW419" s="4"/>
      <c r="AKX419" s="4"/>
      <c r="AKY419" s="4"/>
      <c r="AKZ419" s="4"/>
      <c r="ALA419" s="4"/>
      <c r="ALB419" s="4"/>
      <c r="ALC419" s="4"/>
      <c r="ALD419" s="4"/>
      <c r="ALE419" s="4"/>
      <c r="ALF419" s="4"/>
      <c r="ALG419" s="4"/>
      <c r="ALH419" s="4"/>
      <c r="ALI419" s="4"/>
      <c r="ALJ419" s="4"/>
      <c r="ALK419" s="4"/>
      <c r="ALL419" s="4"/>
      <c r="ALM419" s="4"/>
      <c r="ALN419" s="4"/>
      <c r="ALO419" s="4"/>
      <c r="ALP419" s="4"/>
      <c r="ALQ419" s="4"/>
      <c r="ALR419" s="4"/>
      <c r="ALS419" s="4"/>
      <c r="ALT419" s="4"/>
      <c r="ALU419" s="4"/>
      <c r="ALV419" s="4"/>
      <c r="ALW419" s="4"/>
      <c r="ALX419" s="4"/>
      <c r="ALY419" s="4"/>
      <c r="ALZ419" s="4"/>
      <c r="AMA419" s="4"/>
      <c r="AMB419" s="4"/>
      <c r="AMC419" s="4"/>
      <c r="AMD419" s="4"/>
      <c r="AME419" s="4"/>
      <c r="AMF419" s="4"/>
      <c r="AMG419" s="4"/>
      <c r="AMH419" s="4"/>
      <c r="AMI419" s="4"/>
      <c r="AMJ419" s="4"/>
      <c r="AMK419" s="4"/>
      <c r="AML419" s="4"/>
      <c r="AMM419" s="4"/>
      <c r="AMN419" s="4"/>
      <c r="AMO419" s="4"/>
      <c r="AMP419" s="4"/>
      <c r="AMQ419" s="4"/>
      <c r="AMR419" s="4"/>
      <c r="AMS419" s="4"/>
      <c r="AMT419" s="4"/>
      <c r="AMU419" s="4"/>
      <c r="AMV419" s="4"/>
      <c r="AMW419" s="4"/>
      <c r="AMX419" s="4"/>
      <c r="AMY419" s="4"/>
      <c r="AMZ419" s="4"/>
      <c r="ANA419" s="4"/>
      <c r="ANB419" s="4"/>
      <c r="ANC419" s="4"/>
      <c r="AND419" s="4"/>
      <c r="ANE419" s="4"/>
      <c r="ANF419" s="4"/>
      <c r="ANG419" s="4"/>
      <c r="ANH419" s="4"/>
      <c r="ANI419" s="4"/>
      <c r="ANJ419" s="4"/>
      <c r="ANK419" s="4"/>
      <c r="ANL419" s="4"/>
      <c r="ANM419" s="4"/>
      <c r="ANN419" s="4"/>
      <c r="ANO419" s="4"/>
      <c r="ANP419" s="4"/>
      <c r="ANQ419" s="4"/>
      <c r="ANR419" s="4"/>
      <c r="ANS419" s="4"/>
      <c r="ANT419" s="4"/>
      <c r="ANU419" s="4"/>
      <c r="ANV419" s="4"/>
      <c r="ANW419" s="4"/>
      <c r="ANX419" s="4"/>
      <c r="ANY419" s="4"/>
      <c r="ANZ419" s="4"/>
      <c r="AOA419" s="4"/>
      <c r="AOB419" s="4"/>
      <c r="AOC419" s="4"/>
      <c r="AOD419" s="4"/>
      <c r="AOE419" s="4"/>
      <c r="AOF419" s="4"/>
      <c r="AOG419" s="4"/>
      <c r="AOH419" s="4"/>
      <c r="AOI419" s="4"/>
      <c r="AOJ419" s="4"/>
      <c r="AOK419" s="4"/>
      <c r="AOL419" s="4"/>
      <c r="AOM419" s="4"/>
      <c r="AON419" s="4"/>
      <c r="AOO419" s="4"/>
      <c r="AOP419" s="4"/>
      <c r="AOQ419" s="4"/>
      <c r="AOR419" s="4"/>
      <c r="AOS419" s="4"/>
      <c r="AOT419" s="4"/>
      <c r="AOU419" s="4"/>
      <c r="AOV419" s="4"/>
      <c r="AOW419" s="4"/>
      <c r="AOX419" s="4"/>
      <c r="AOY419" s="4"/>
      <c r="AOZ419" s="4"/>
      <c r="APA419" s="4"/>
      <c r="APB419" s="4"/>
      <c r="APC419" s="4"/>
      <c r="APD419" s="4"/>
      <c r="APE419" s="4"/>
      <c r="APF419" s="4"/>
      <c r="APG419" s="4"/>
      <c r="APH419" s="4"/>
      <c r="API419" s="4"/>
      <c r="APJ419" s="4"/>
      <c r="APK419" s="4"/>
      <c r="APL419" s="4"/>
      <c r="APM419" s="4"/>
      <c r="APN419" s="4"/>
      <c r="APO419" s="4"/>
      <c r="APP419" s="4"/>
      <c r="APQ419" s="4"/>
      <c r="APR419" s="4"/>
      <c r="APS419" s="4"/>
      <c r="APT419" s="4"/>
      <c r="APU419" s="4"/>
      <c r="APV419" s="4"/>
      <c r="APW419" s="4"/>
      <c r="APX419" s="4"/>
      <c r="APY419" s="4"/>
      <c r="APZ419" s="4"/>
      <c r="AQA419" s="4"/>
      <c r="AQB419" s="4"/>
      <c r="AQC419" s="4"/>
      <c r="AQD419" s="4"/>
      <c r="AQE419" s="4"/>
      <c r="AQF419" s="4"/>
      <c r="AQG419" s="4"/>
      <c r="AQH419" s="4"/>
      <c r="AQI419" s="4"/>
      <c r="AQJ419" s="4"/>
      <c r="AQK419" s="4"/>
      <c r="AQL419" s="4"/>
      <c r="AQM419" s="4"/>
      <c r="AQN419" s="4"/>
      <c r="AQO419" s="4"/>
      <c r="AQP419" s="4"/>
      <c r="AQQ419" s="4"/>
      <c r="AQR419" s="4"/>
      <c r="AQS419" s="4"/>
      <c r="AQT419" s="4"/>
      <c r="AQU419" s="4"/>
      <c r="AQV419" s="4"/>
      <c r="AQW419" s="4"/>
      <c r="AQX419" s="4"/>
      <c r="AQY419" s="4"/>
      <c r="AQZ419" s="4"/>
      <c r="ARA419" s="4"/>
      <c r="ARB419" s="4"/>
      <c r="ARC419" s="4"/>
      <c r="ARD419" s="4"/>
      <c r="ARE419" s="4"/>
      <c r="ARF419" s="4"/>
      <c r="ARG419" s="4"/>
      <c r="ARH419" s="4"/>
      <c r="ARI419" s="4"/>
      <c r="ARJ419" s="4"/>
      <c r="ARK419" s="4"/>
      <c r="ARL419" s="4"/>
      <c r="ARM419" s="4"/>
      <c r="ARN419" s="4"/>
      <c r="ARO419" s="4"/>
      <c r="ARP419" s="4"/>
      <c r="ARQ419" s="4"/>
      <c r="ARR419" s="4"/>
      <c r="ARS419" s="4"/>
      <c r="ART419" s="4"/>
      <c r="ARU419" s="4"/>
      <c r="ARV419" s="4"/>
      <c r="ARW419" s="4"/>
      <c r="ARX419" s="4"/>
      <c r="ARY419" s="4"/>
      <c r="ARZ419" s="4"/>
      <c r="ASA419" s="4"/>
      <c r="ASB419" s="4"/>
      <c r="ASC419" s="4"/>
      <c r="ASD419" s="4"/>
      <c r="ASE419" s="4"/>
      <c r="ASF419" s="4"/>
      <c r="ASG419" s="4"/>
      <c r="ASH419" s="4"/>
      <c r="ASI419" s="4"/>
      <c r="ASJ419" s="4"/>
      <c r="ASK419" s="4"/>
      <c r="ASL419" s="4"/>
      <c r="ASM419" s="4"/>
      <c r="ASN419" s="4"/>
      <c r="ASO419" s="4"/>
      <c r="ASP419" s="4"/>
      <c r="ASQ419" s="4"/>
      <c r="ASR419" s="4"/>
      <c r="ASS419" s="4"/>
      <c r="AST419" s="4"/>
      <c r="ASU419" s="4"/>
      <c r="ASV419" s="4"/>
      <c r="ASW419" s="4"/>
      <c r="ASX419" s="4"/>
      <c r="ASY419" s="4"/>
      <c r="ASZ419" s="4"/>
      <c r="ATA419" s="4"/>
      <c r="ATB419" s="4"/>
      <c r="ATC419" s="4"/>
      <c r="ATD419" s="4"/>
      <c r="ATE419" s="4"/>
      <c r="ATF419" s="4"/>
      <c r="ATG419" s="4"/>
      <c r="ATH419" s="4"/>
      <c r="ATI419" s="4"/>
      <c r="ATJ419" s="4"/>
      <c r="ATK419" s="4"/>
      <c r="ATL419" s="4"/>
      <c r="ATM419" s="4"/>
      <c r="ATN419" s="4"/>
      <c r="ATO419" s="4"/>
      <c r="ATP419" s="4"/>
      <c r="ATQ419" s="4"/>
      <c r="ATR419" s="4"/>
      <c r="ATS419" s="4"/>
      <c r="ATT419" s="4"/>
      <c r="ATU419" s="4"/>
      <c r="ATV419" s="4"/>
      <c r="ATW419" s="4"/>
      <c r="ATX419" s="4"/>
      <c r="ATY419" s="4"/>
      <c r="ATZ419" s="4"/>
      <c r="AUA419" s="4"/>
      <c r="AUB419" s="4"/>
      <c r="AUC419" s="4"/>
      <c r="AUD419" s="4"/>
      <c r="AUE419" s="4"/>
      <c r="AUF419" s="4"/>
      <c r="AUG419" s="4"/>
      <c r="AUH419" s="4"/>
      <c r="AUI419" s="4"/>
      <c r="AUJ419" s="4"/>
      <c r="AUK419" s="4"/>
      <c r="AUL419" s="4"/>
      <c r="AUM419" s="4"/>
      <c r="AUN419" s="4"/>
      <c r="AUO419" s="4"/>
      <c r="AUP419" s="4"/>
      <c r="AUQ419" s="4"/>
      <c r="AUR419" s="4"/>
      <c r="AUS419" s="4"/>
      <c r="AUT419" s="4"/>
      <c r="AUU419" s="4"/>
      <c r="AUV419" s="4"/>
      <c r="AUW419" s="4"/>
      <c r="AUX419" s="4"/>
      <c r="AUY419" s="4"/>
      <c r="AUZ419" s="4"/>
      <c r="AVA419" s="4"/>
      <c r="AVB419" s="4"/>
      <c r="AVC419" s="4"/>
      <c r="AVD419" s="4"/>
      <c r="AVE419" s="4"/>
      <c r="AVF419" s="4"/>
      <c r="AVG419" s="4"/>
      <c r="AVH419" s="4"/>
      <c r="AVI419" s="4"/>
      <c r="AVJ419" s="4"/>
      <c r="AVK419" s="4"/>
      <c r="AVL419" s="4"/>
      <c r="AVM419" s="4"/>
      <c r="AVN419" s="4"/>
      <c r="AVO419" s="4"/>
      <c r="AVP419" s="4"/>
      <c r="AVQ419" s="4"/>
      <c r="AVR419" s="4"/>
      <c r="AVS419" s="4"/>
      <c r="AVT419" s="4"/>
      <c r="AVU419" s="4"/>
      <c r="AVV419" s="4"/>
      <c r="AVW419" s="4"/>
      <c r="AVX419" s="4"/>
      <c r="AVY419" s="4"/>
      <c r="AVZ419" s="4"/>
      <c r="AWA419" s="4"/>
      <c r="AWB419" s="4"/>
      <c r="AWC419" s="4"/>
      <c r="AWD419" s="4"/>
      <c r="AWE419" s="4"/>
      <c r="AWF419" s="4"/>
      <c r="AWG419" s="4"/>
      <c r="AWH419" s="4"/>
      <c r="AWI419" s="4"/>
      <c r="AWJ419" s="4"/>
      <c r="AWK419" s="4"/>
      <c r="AWL419" s="4"/>
      <c r="AWM419" s="4"/>
      <c r="AWN419" s="4"/>
      <c r="AWO419" s="4"/>
      <c r="AWP419" s="4"/>
      <c r="AWQ419" s="4"/>
      <c r="AWR419" s="4"/>
      <c r="AWS419" s="4"/>
      <c r="AWT419" s="4"/>
      <c r="AWU419" s="4"/>
      <c r="AWV419" s="4"/>
      <c r="AWW419" s="4"/>
      <c r="AWX419" s="4"/>
      <c r="AWY419" s="4"/>
      <c r="AWZ419" s="4"/>
      <c r="AXA419" s="4"/>
      <c r="AXB419" s="4"/>
      <c r="AXC419" s="4"/>
      <c r="AXD419" s="4"/>
      <c r="AXE419" s="4"/>
      <c r="AXF419" s="4"/>
      <c r="AXG419" s="4"/>
      <c r="AXH419" s="4"/>
      <c r="AXI419" s="4"/>
      <c r="AXJ419" s="4"/>
      <c r="AXK419" s="4"/>
      <c r="AXL419" s="4"/>
      <c r="AXM419" s="4"/>
      <c r="AXN419" s="4"/>
      <c r="AXO419" s="4"/>
      <c r="AXP419" s="4"/>
      <c r="AXQ419" s="4"/>
      <c r="AXR419" s="4"/>
      <c r="AXS419" s="4"/>
      <c r="AXT419" s="4"/>
      <c r="AXU419" s="4"/>
      <c r="AXV419" s="4"/>
      <c r="AXW419" s="4"/>
      <c r="AXX419" s="4"/>
      <c r="AXY419" s="4"/>
      <c r="AXZ419" s="4"/>
      <c r="AYA419" s="4"/>
      <c r="AYB419" s="4"/>
      <c r="AYC419" s="4"/>
      <c r="AYD419" s="4"/>
      <c r="AYE419" s="4"/>
      <c r="AYF419" s="4"/>
      <c r="AYG419" s="4"/>
      <c r="AYH419" s="4"/>
      <c r="AYI419" s="4"/>
      <c r="AYJ419" s="4"/>
      <c r="AYK419" s="4"/>
      <c r="AYL419" s="4"/>
      <c r="AYM419" s="4"/>
      <c r="AYN419" s="4"/>
      <c r="AYO419" s="4"/>
      <c r="AYP419" s="4"/>
      <c r="AYQ419" s="4"/>
      <c r="AYR419" s="4"/>
      <c r="AYS419" s="4"/>
      <c r="AYT419" s="4"/>
      <c r="AYU419" s="4"/>
      <c r="AYV419" s="4"/>
      <c r="AYW419" s="4"/>
      <c r="AYX419" s="4"/>
      <c r="AYY419" s="4"/>
      <c r="AYZ419" s="4"/>
      <c r="AZA419" s="4"/>
      <c r="AZB419" s="4"/>
      <c r="AZC419" s="4"/>
      <c r="AZD419" s="4"/>
      <c r="AZE419" s="4"/>
      <c r="AZF419" s="4"/>
      <c r="AZG419" s="4"/>
      <c r="AZH419" s="4"/>
      <c r="AZI419" s="4"/>
      <c r="AZJ419" s="4"/>
      <c r="AZK419" s="4"/>
      <c r="AZL419" s="4"/>
      <c r="AZM419" s="4"/>
      <c r="AZN419" s="4"/>
      <c r="AZO419" s="4"/>
      <c r="AZP419" s="4"/>
      <c r="AZQ419" s="4"/>
      <c r="AZR419" s="4"/>
      <c r="AZS419" s="4"/>
      <c r="AZT419" s="4"/>
      <c r="AZU419" s="4"/>
      <c r="AZV419" s="4"/>
      <c r="AZW419" s="4"/>
      <c r="AZX419" s="4"/>
      <c r="AZY419" s="4"/>
      <c r="AZZ419" s="4"/>
      <c r="BAA419" s="4"/>
      <c r="BAB419" s="4"/>
      <c r="BAC419" s="4"/>
      <c r="BAD419" s="4"/>
      <c r="BAE419" s="4"/>
      <c r="BAF419" s="4"/>
      <c r="BAG419" s="4"/>
      <c r="BAH419" s="4"/>
      <c r="BAI419" s="4"/>
      <c r="BAJ419" s="4"/>
      <c r="BAK419" s="4"/>
      <c r="BAL419" s="4"/>
      <c r="BAM419" s="4"/>
      <c r="BAN419" s="4"/>
      <c r="BAO419" s="4"/>
      <c r="BAP419" s="4"/>
      <c r="BAQ419" s="4"/>
      <c r="BAR419" s="4"/>
      <c r="BAS419" s="4"/>
      <c r="BAT419" s="4"/>
      <c r="BAU419" s="4"/>
      <c r="BAV419" s="4"/>
      <c r="BAW419" s="4"/>
      <c r="BAX419" s="4"/>
      <c r="BAY419" s="4"/>
      <c r="BAZ419" s="4"/>
      <c r="BBA419" s="4"/>
      <c r="BBB419" s="4"/>
      <c r="BBC419" s="4"/>
      <c r="BBD419" s="4"/>
      <c r="BBE419" s="4"/>
      <c r="BBF419" s="4"/>
      <c r="BBG419" s="4"/>
      <c r="BBH419" s="4"/>
      <c r="BBI419" s="4"/>
      <c r="BBJ419" s="4"/>
      <c r="BBK419" s="4"/>
      <c r="BBL419" s="4"/>
      <c r="BBM419" s="4"/>
      <c r="BBN419" s="4"/>
      <c r="BBO419" s="4"/>
      <c r="BBP419" s="4"/>
      <c r="BBQ419" s="4"/>
      <c r="BBR419" s="4"/>
      <c r="BBS419" s="4"/>
      <c r="BBT419" s="4"/>
      <c r="BBU419" s="4"/>
      <c r="BBV419" s="4"/>
      <c r="BBW419" s="4"/>
      <c r="BBX419" s="4"/>
      <c r="BBY419" s="4"/>
      <c r="BBZ419" s="4"/>
      <c r="BCA419" s="4"/>
      <c r="BCB419" s="4"/>
      <c r="BCC419" s="4"/>
      <c r="BCD419" s="4"/>
      <c r="BCE419" s="4"/>
      <c r="BCF419" s="4"/>
      <c r="BCG419" s="4"/>
      <c r="BCH419" s="4"/>
      <c r="BCI419" s="4"/>
      <c r="BCJ419" s="4"/>
      <c r="BCK419" s="4"/>
      <c r="BCL419" s="4"/>
      <c r="BCM419" s="4"/>
      <c r="BCN419" s="4"/>
      <c r="BCO419" s="4"/>
      <c r="BCP419" s="4"/>
      <c r="BCQ419" s="4"/>
      <c r="BCR419" s="4"/>
      <c r="BCS419" s="4"/>
      <c r="BCT419" s="4"/>
      <c r="BCU419" s="4"/>
      <c r="BCV419" s="4"/>
      <c r="BCW419" s="4"/>
      <c r="BCX419" s="4"/>
      <c r="BCY419" s="4"/>
      <c r="BCZ419" s="4"/>
      <c r="BDA419" s="4"/>
      <c r="BDB419" s="4"/>
      <c r="BDC419" s="4"/>
      <c r="BDD419" s="4"/>
      <c r="BDE419" s="4"/>
      <c r="BDF419" s="4"/>
      <c r="BDG419" s="4"/>
      <c r="BDH419" s="4"/>
      <c r="BDI419" s="4"/>
      <c r="BDJ419" s="4"/>
      <c r="BDK419" s="4"/>
      <c r="BDL419" s="4"/>
      <c r="BDM419" s="4"/>
      <c r="BDN419" s="4"/>
      <c r="BDO419" s="4"/>
      <c r="BDP419" s="4"/>
      <c r="BDQ419" s="4"/>
      <c r="BDR419" s="4"/>
      <c r="BDS419" s="4"/>
      <c r="BDT419" s="4"/>
      <c r="BDU419" s="4"/>
      <c r="BDV419" s="4"/>
      <c r="BDW419" s="4"/>
      <c r="BDX419" s="4"/>
      <c r="BDY419" s="4"/>
      <c r="BDZ419" s="4"/>
      <c r="BEA419" s="4"/>
      <c r="BEB419" s="4"/>
      <c r="BEC419" s="4"/>
      <c r="BED419" s="4"/>
      <c r="BEE419" s="4"/>
      <c r="BEF419" s="4"/>
      <c r="BEG419" s="4"/>
      <c r="BEH419" s="4"/>
      <c r="BEI419" s="4"/>
      <c r="BEJ419" s="4"/>
      <c r="BEK419" s="4"/>
      <c r="BEL419" s="4"/>
      <c r="BEM419" s="4"/>
      <c r="BEN419" s="4"/>
      <c r="BEO419" s="4"/>
      <c r="BEP419" s="4"/>
      <c r="BEQ419" s="4"/>
      <c r="BER419" s="4"/>
      <c r="BES419" s="4"/>
      <c r="BET419" s="4"/>
      <c r="BEU419" s="4"/>
      <c r="BEV419" s="4"/>
      <c r="BEW419" s="4"/>
      <c r="BEX419" s="4"/>
      <c r="BEY419" s="4"/>
      <c r="BEZ419" s="4"/>
      <c r="BFA419" s="4"/>
      <c r="BFB419" s="4"/>
      <c r="BFC419" s="4"/>
      <c r="BFD419" s="4"/>
      <c r="BFE419" s="4"/>
      <c r="BFF419" s="4"/>
      <c r="BFG419" s="4"/>
      <c r="BFH419" s="4"/>
      <c r="BFI419" s="4"/>
      <c r="BFJ419" s="4"/>
      <c r="BFK419" s="4"/>
      <c r="BFL419" s="4"/>
      <c r="BFM419" s="4"/>
      <c r="BFN419" s="4"/>
      <c r="BFO419" s="4"/>
      <c r="BFP419" s="4"/>
      <c r="BFQ419" s="4"/>
      <c r="BFR419" s="4"/>
      <c r="BFS419" s="4"/>
      <c r="BFT419" s="4"/>
      <c r="BFU419" s="4"/>
      <c r="BFV419" s="4"/>
      <c r="BFW419" s="4"/>
      <c r="BFX419" s="4"/>
      <c r="BFY419" s="4"/>
      <c r="BFZ419" s="4"/>
      <c r="BGA419" s="4"/>
      <c r="BGB419" s="4"/>
      <c r="BGC419" s="4"/>
      <c r="BGD419" s="4"/>
      <c r="BGE419" s="4"/>
      <c r="BGF419" s="4"/>
      <c r="BGG419" s="4"/>
      <c r="BGH419" s="4"/>
      <c r="BGI419" s="4"/>
      <c r="BGJ419" s="4"/>
      <c r="BGK419" s="4"/>
      <c r="BGL419" s="4"/>
      <c r="BGM419" s="4"/>
      <c r="BGN419" s="4"/>
      <c r="BGO419" s="4"/>
      <c r="BGP419" s="4"/>
      <c r="BGQ419" s="4"/>
      <c r="BGR419" s="4"/>
      <c r="BGS419" s="4"/>
      <c r="BGT419" s="4"/>
      <c r="BGU419" s="4"/>
      <c r="BGV419" s="4"/>
      <c r="BGW419" s="4"/>
      <c r="BGX419" s="4"/>
      <c r="BGY419" s="4"/>
      <c r="BGZ419" s="4"/>
      <c r="BHA419" s="4"/>
      <c r="BHB419" s="4"/>
      <c r="BHC419" s="4"/>
      <c r="BHD419" s="4"/>
      <c r="BHE419" s="4"/>
      <c r="BHF419" s="4"/>
      <c r="BHG419" s="4"/>
      <c r="BHH419" s="4"/>
      <c r="BHI419" s="4"/>
      <c r="BHJ419" s="4"/>
      <c r="BHK419" s="4"/>
      <c r="BHL419" s="4"/>
      <c r="BHM419" s="4"/>
      <c r="BHN419" s="4"/>
      <c r="BHO419" s="4"/>
      <c r="BHP419" s="4"/>
      <c r="BHQ419" s="4"/>
      <c r="BHR419" s="4"/>
      <c r="BHS419" s="4"/>
      <c r="BHT419" s="4"/>
      <c r="BHU419" s="4"/>
      <c r="BHV419" s="4"/>
      <c r="BHW419" s="4"/>
      <c r="BHX419" s="4"/>
      <c r="BHY419" s="4"/>
      <c r="BHZ419" s="4"/>
      <c r="BIA419" s="4"/>
      <c r="BIB419" s="4"/>
      <c r="BIC419" s="4"/>
      <c r="BID419" s="4"/>
      <c r="BIE419" s="4"/>
      <c r="BIF419" s="4"/>
      <c r="BIG419" s="4"/>
      <c r="BIH419" s="4"/>
      <c r="BII419" s="4"/>
      <c r="BIJ419" s="4"/>
      <c r="BIK419" s="4"/>
      <c r="BIL419" s="4"/>
      <c r="BIM419" s="4"/>
      <c r="BIN419" s="4"/>
      <c r="BIO419" s="4"/>
      <c r="BIP419" s="4"/>
      <c r="BIQ419" s="4"/>
      <c r="BIR419" s="4"/>
      <c r="BIS419" s="4"/>
      <c r="BIT419" s="4"/>
      <c r="BIU419" s="4"/>
      <c r="BIV419" s="4"/>
      <c r="BIW419" s="4"/>
      <c r="BIX419" s="4"/>
      <c r="BIY419" s="4"/>
      <c r="BIZ419" s="4"/>
      <c r="BJA419" s="4"/>
      <c r="BJB419" s="4"/>
      <c r="BJC419" s="4"/>
      <c r="BJD419" s="4"/>
      <c r="BJE419" s="4"/>
      <c r="BJF419" s="4"/>
      <c r="BJG419" s="4"/>
      <c r="BJH419" s="4"/>
      <c r="BJI419" s="4"/>
      <c r="BJJ419" s="4"/>
      <c r="BJK419" s="4"/>
      <c r="BJL419" s="4"/>
      <c r="BJM419" s="4"/>
      <c r="BJN419" s="4"/>
      <c r="BJO419" s="4"/>
      <c r="BJP419" s="4"/>
      <c r="BJQ419" s="4"/>
      <c r="BJR419" s="4"/>
      <c r="BJS419" s="4"/>
      <c r="BJT419" s="4"/>
      <c r="BJU419" s="4"/>
      <c r="BJV419" s="4"/>
      <c r="BJW419" s="4"/>
      <c r="BJX419" s="4"/>
      <c r="BJY419" s="4"/>
      <c r="BJZ419" s="4"/>
      <c r="BKA419" s="4"/>
      <c r="BKB419" s="4"/>
      <c r="BKC419" s="4"/>
      <c r="BKD419" s="4"/>
      <c r="BKE419" s="4"/>
      <c r="BKF419" s="4"/>
      <c r="BKG419" s="4"/>
      <c r="BKH419" s="4"/>
      <c r="BKI419" s="4"/>
      <c r="BKJ419" s="4"/>
      <c r="BKK419" s="4"/>
      <c r="BKL419" s="4"/>
      <c r="BKM419" s="4"/>
      <c r="BKN419" s="4"/>
      <c r="BKO419" s="4"/>
      <c r="BKP419" s="4"/>
      <c r="BKQ419" s="4"/>
      <c r="BKR419" s="4"/>
      <c r="BKS419" s="4"/>
      <c r="BKT419" s="4"/>
      <c r="BKU419" s="4"/>
      <c r="BKV419" s="4"/>
      <c r="BKW419" s="4"/>
      <c r="BKX419" s="4"/>
      <c r="BKY419" s="4"/>
      <c r="BKZ419" s="4"/>
      <c r="BLA419" s="4"/>
      <c r="BLB419" s="4"/>
      <c r="BLC419" s="4"/>
      <c r="BLD419" s="4"/>
      <c r="BLE419" s="4"/>
      <c r="BLF419" s="4"/>
      <c r="BLG419" s="4"/>
      <c r="BLH419" s="4"/>
      <c r="BLI419" s="4"/>
      <c r="BLJ419" s="4"/>
      <c r="BLK419" s="4"/>
      <c r="BLL419" s="4"/>
      <c r="BLM419" s="4"/>
      <c r="BLN419" s="4"/>
      <c r="BLO419" s="4"/>
      <c r="BLP419" s="4"/>
      <c r="BLQ419" s="4"/>
      <c r="BLR419" s="4"/>
      <c r="BLS419" s="4"/>
      <c r="BLT419" s="4"/>
      <c r="BLU419" s="4"/>
      <c r="BLV419" s="4"/>
      <c r="BLW419" s="4"/>
      <c r="BLX419" s="4"/>
      <c r="BLY419" s="4"/>
      <c r="BLZ419" s="4"/>
      <c r="BMA419" s="4"/>
      <c r="BMB419" s="4"/>
      <c r="BMC419" s="4"/>
      <c r="BMD419" s="4"/>
      <c r="BME419" s="4"/>
      <c r="BMF419" s="4"/>
      <c r="BMG419" s="4"/>
      <c r="BMH419" s="4"/>
      <c r="BMI419" s="4"/>
      <c r="BMJ419" s="4"/>
      <c r="BMK419" s="4"/>
      <c r="BML419" s="4"/>
      <c r="BMM419" s="4"/>
      <c r="BMN419" s="4"/>
      <c r="BMO419" s="4"/>
      <c r="BMP419" s="4"/>
      <c r="BMQ419" s="4"/>
      <c r="BMR419" s="4"/>
      <c r="BMS419" s="4"/>
      <c r="BMT419" s="4"/>
      <c r="BMU419" s="4"/>
      <c r="BMV419" s="4"/>
      <c r="BMW419" s="4"/>
      <c r="BMX419" s="4"/>
      <c r="BMY419" s="4"/>
      <c r="BMZ419" s="4"/>
      <c r="BNA419" s="4"/>
      <c r="BNB419" s="4"/>
      <c r="BNC419" s="4"/>
      <c r="BND419" s="4"/>
      <c r="BNE419" s="4"/>
      <c r="BNF419" s="4"/>
      <c r="BNG419" s="4"/>
      <c r="BNH419" s="4"/>
      <c r="BNI419" s="4"/>
      <c r="BNJ419" s="4"/>
      <c r="BNK419" s="4"/>
      <c r="BNL419" s="4"/>
      <c r="BNM419" s="4"/>
      <c r="BNN419" s="4"/>
      <c r="BNO419" s="4"/>
      <c r="BNP419" s="4"/>
      <c r="BNQ419" s="4"/>
      <c r="BNR419" s="4"/>
      <c r="BNS419" s="4"/>
      <c r="BNT419" s="4"/>
      <c r="BNU419" s="4"/>
      <c r="BNV419" s="4"/>
      <c r="BNW419" s="4"/>
      <c r="BNX419" s="4"/>
      <c r="BNY419" s="4"/>
      <c r="BNZ419" s="4"/>
      <c r="BOA419" s="4"/>
      <c r="BOB419" s="4"/>
      <c r="BOC419" s="4"/>
      <c r="BOD419" s="4"/>
      <c r="BOE419" s="4"/>
      <c r="BOF419" s="4"/>
      <c r="BOG419" s="4"/>
      <c r="BOH419" s="4"/>
      <c r="BOI419" s="4"/>
      <c r="BOJ419" s="4"/>
      <c r="BOK419" s="4"/>
      <c r="BOL419" s="4"/>
      <c r="BOM419" s="4"/>
      <c r="BON419" s="4"/>
      <c r="BOO419" s="4"/>
      <c r="BOP419" s="4"/>
      <c r="BOQ419" s="4"/>
      <c r="BOR419" s="4"/>
      <c r="BOS419" s="4"/>
      <c r="BOT419" s="4"/>
      <c r="BOU419" s="4"/>
      <c r="BOV419" s="4"/>
      <c r="BOW419" s="4"/>
      <c r="BOX419" s="4"/>
      <c r="BOY419" s="4"/>
      <c r="BOZ419" s="4"/>
      <c r="BPA419" s="4"/>
      <c r="BPB419" s="4"/>
      <c r="BPC419" s="4"/>
      <c r="BPD419" s="4"/>
      <c r="BPE419" s="4"/>
      <c r="BPF419" s="4"/>
      <c r="BPG419" s="4"/>
      <c r="BPH419" s="4"/>
      <c r="BPI419" s="4"/>
      <c r="BPJ419" s="4"/>
      <c r="BPK419" s="4"/>
      <c r="BPL419" s="4"/>
      <c r="BPM419" s="4"/>
      <c r="BPN419" s="4"/>
      <c r="BPO419" s="4"/>
      <c r="BPP419" s="4"/>
      <c r="BPQ419" s="4"/>
      <c r="BPR419" s="4"/>
      <c r="BPS419" s="4"/>
      <c r="BPT419" s="4"/>
      <c r="BPU419" s="4"/>
      <c r="BPV419" s="4"/>
      <c r="BPW419" s="4"/>
      <c r="BPX419" s="4"/>
      <c r="BPY419" s="4"/>
      <c r="BPZ419" s="4"/>
      <c r="BQA419" s="4"/>
      <c r="BQB419" s="4"/>
      <c r="BQC419" s="4"/>
      <c r="BQD419" s="4"/>
      <c r="BQE419" s="4"/>
      <c r="BQF419" s="4"/>
      <c r="BQG419" s="4"/>
      <c r="BQH419" s="4"/>
      <c r="BQI419" s="4"/>
      <c r="BQJ419" s="4"/>
      <c r="BQK419" s="4"/>
      <c r="BQL419" s="4"/>
      <c r="BQM419" s="4"/>
      <c r="BQN419" s="4"/>
      <c r="BQO419" s="4"/>
      <c r="BQP419" s="4"/>
      <c r="BQQ419" s="4"/>
      <c r="BQR419" s="4"/>
      <c r="BQS419" s="4"/>
      <c r="BQT419" s="4"/>
      <c r="BQU419" s="4"/>
      <c r="BQV419" s="4"/>
      <c r="BQW419" s="4"/>
      <c r="BQX419" s="4"/>
      <c r="BQY419" s="4"/>
      <c r="BQZ419" s="4"/>
      <c r="BRA419" s="4"/>
      <c r="BRB419" s="4"/>
      <c r="BRC419" s="4"/>
      <c r="BRD419" s="4"/>
      <c r="BRE419" s="4"/>
      <c r="BRF419" s="4"/>
      <c r="BRG419" s="4"/>
      <c r="BRH419" s="4"/>
      <c r="BRI419" s="4"/>
      <c r="BRJ419" s="4"/>
      <c r="BRK419" s="4"/>
      <c r="BRL419" s="4"/>
      <c r="BRM419" s="4"/>
      <c r="BRN419" s="4"/>
      <c r="BRO419" s="4"/>
      <c r="BRP419" s="4"/>
      <c r="BRQ419" s="4"/>
      <c r="BRR419" s="4"/>
      <c r="BRS419" s="4"/>
      <c r="BRT419" s="4"/>
      <c r="BRU419" s="4"/>
      <c r="BRV419" s="4"/>
      <c r="BRW419" s="4"/>
      <c r="BRX419" s="4"/>
      <c r="BRY419" s="4"/>
      <c r="BRZ419" s="4"/>
      <c r="BSA419" s="4"/>
      <c r="BSB419" s="4"/>
      <c r="BSC419" s="4"/>
      <c r="BSD419" s="4"/>
      <c r="BSE419" s="4"/>
      <c r="BSF419" s="4"/>
      <c r="BSG419" s="4"/>
      <c r="BSH419" s="4"/>
      <c r="BSI419" s="4"/>
      <c r="BSJ419" s="4"/>
      <c r="BSK419" s="4"/>
      <c r="BSL419" s="4"/>
      <c r="BSM419" s="4"/>
      <c r="BSN419" s="4"/>
      <c r="BSO419" s="4"/>
      <c r="BSP419" s="4"/>
      <c r="BSQ419" s="4"/>
      <c r="BSR419" s="4"/>
      <c r="BSS419" s="4"/>
      <c r="BST419" s="4"/>
      <c r="BSU419" s="4"/>
      <c r="BSV419" s="4"/>
      <c r="BSW419" s="4"/>
      <c r="BSX419" s="4"/>
      <c r="BSY419" s="4"/>
      <c r="BSZ419" s="4"/>
      <c r="BTA419" s="4"/>
      <c r="BTB419" s="4"/>
      <c r="BTC419" s="4"/>
      <c r="BTD419" s="4"/>
      <c r="BTE419" s="4"/>
      <c r="BTF419" s="4"/>
      <c r="BTG419" s="4"/>
      <c r="BTH419" s="4"/>
      <c r="BTI419" s="4"/>
      <c r="BTJ419" s="4"/>
      <c r="BTK419" s="4"/>
      <c r="BTL419" s="4"/>
      <c r="BTM419" s="4"/>
      <c r="BTN419" s="4"/>
      <c r="BTO419" s="4"/>
      <c r="BTP419" s="4"/>
      <c r="BTQ419" s="4"/>
      <c r="BTR419" s="4"/>
      <c r="BTS419" s="4"/>
      <c r="BTT419" s="4"/>
      <c r="BTU419" s="4"/>
      <c r="BTV419" s="4"/>
      <c r="BTW419" s="4"/>
      <c r="BTX419" s="4"/>
      <c r="BTY419" s="4"/>
      <c r="BTZ419" s="4"/>
      <c r="BUA419" s="4"/>
      <c r="BUB419" s="4"/>
      <c r="BUC419" s="4"/>
      <c r="BUD419" s="4"/>
      <c r="BUE419" s="4"/>
      <c r="BUF419" s="4"/>
      <c r="BUG419" s="4"/>
      <c r="BUH419" s="4"/>
      <c r="BUI419" s="4"/>
      <c r="BUJ419" s="4"/>
      <c r="BUK419" s="4"/>
      <c r="BUL419" s="4"/>
      <c r="BUM419" s="4"/>
      <c r="BUN419" s="4"/>
      <c r="BUO419" s="4"/>
      <c r="BUP419" s="4"/>
      <c r="BUQ419" s="4"/>
      <c r="BUR419" s="4"/>
      <c r="BUS419" s="4"/>
      <c r="BUT419" s="4"/>
      <c r="BUU419" s="4"/>
      <c r="BUV419" s="4"/>
      <c r="BUW419" s="4"/>
      <c r="BUX419" s="4"/>
      <c r="BUY419" s="4"/>
      <c r="BUZ419" s="4"/>
      <c r="BVA419" s="4"/>
      <c r="BVB419" s="4"/>
      <c r="BVC419" s="4"/>
      <c r="BVD419" s="4"/>
      <c r="BVE419" s="4"/>
      <c r="BVF419" s="4"/>
      <c r="BVG419" s="4"/>
      <c r="BVH419" s="4"/>
      <c r="BVI419" s="4"/>
      <c r="BVJ419" s="4"/>
      <c r="BVK419" s="4"/>
      <c r="BVL419" s="4"/>
      <c r="BVM419" s="4"/>
      <c r="BVN419" s="4"/>
      <c r="BVO419" s="4"/>
      <c r="BVP419" s="4"/>
      <c r="BVQ419" s="4"/>
      <c r="BVR419" s="4"/>
      <c r="BVS419" s="4"/>
      <c r="BVT419" s="4"/>
      <c r="BVU419" s="4"/>
      <c r="BVV419" s="4"/>
      <c r="BVW419" s="4"/>
      <c r="BVX419" s="4"/>
      <c r="BVY419" s="4"/>
      <c r="BVZ419" s="4"/>
      <c r="BWA419" s="4"/>
      <c r="BWB419" s="4"/>
      <c r="BWC419" s="4"/>
      <c r="BWD419" s="4"/>
      <c r="BWE419" s="4"/>
      <c r="BWF419" s="4"/>
      <c r="BWG419" s="4"/>
      <c r="BWH419" s="4"/>
      <c r="BWI419" s="4"/>
      <c r="BWJ419" s="4"/>
      <c r="BWK419" s="4"/>
      <c r="BWL419" s="4"/>
      <c r="BWM419" s="4"/>
      <c r="BWN419" s="4"/>
      <c r="BWO419" s="4"/>
      <c r="BWP419" s="4"/>
      <c r="BWQ419" s="4"/>
      <c r="BWR419" s="4"/>
      <c r="BWS419" s="4"/>
      <c r="BWT419" s="4"/>
      <c r="BWU419" s="4"/>
      <c r="BWV419" s="4"/>
      <c r="BWW419" s="4"/>
      <c r="BWX419" s="4"/>
      <c r="BWY419" s="4"/>
      <c r="BWZ419" s="4"/>
      <c r="BXA419" s="4"/>
      <c r="BXB419" s="4"/>
      <c r="BXC419" s="4"/>
      <c r="BXD419" s="4"/>
      <c r="BXE419" s="4"/>
      <c r="BXF419" s="4"/>
      <c r="BXG419" s="4"/>
      <c r="BXH419" s="4"/>
      <c r="BXI419" s="4"/>
      <c r="BXJ419" s="4"/>
      <c r="BXK419" s="4"/>
      <c r="BXL419" s="4"/>
      <c r="BXM419" s="4"/>
      <c r="BXN419" s="4"/>
      <c r="BXO419" s="4"/>
      <c r="BXP419" s="4"/>
      <c r="BXQ419" s="4"/>
      <c r="BXR419" s="4"/>
      <c r="BXS419" s="4"/>
      <c r="BXT419" s="4"/>
      <c r="BXU419" s="4"/>
      <c r="BXV419" s="4"/>
      <c r="BXW419" s="4"/>
      <c r="BXX419" s="4"/>
      <c r="BXY419" s="4"/>
      <c r="BXZ419" s="4"/>
      <c r="BYA419" s="4"/>
      <c r="BYB419" s="4"/>
      <c r="BYC419" s="4"/>
      <c r="BYD419" s="4"/>
      <c r="BYE419" s="4"/>
      <c r="BYF419" s="4"/>
      <c r="BYG419" s="4"/>
      <c r="BYH419" s="4"/>
      <c r="BYI419" s="4"/>
      <c r="BYJ419" s="4"/>
      <c r="BYK419" s="4"/>
      <c r="BYL419" s="4"/>
      <c r="BYM419" s="4"/>
      <c r="BYN419" s="4"/>
      <c r="BYO419" s="4"/>
      <c r="BYP419" s="4"/>
      <c r="BYQ419" s="4"/>
      <c r="BYR419" s="4"/>
      <c r="BYS419" s="4"/>
      <c r="BYT419" s="4"/>
      <c r="BYU419" s="4"/>
      <c r="BYV419" s="4"/>
      <c r="BYW419" s="4"/>
      <c r="BYX419" s="4"/>
      <c r="BYY419" s="4"/>
      <c r="BYZ419" s="4"/>
      <c r="BZA419" s="4"/>
      <c r="BZB419" s="4"/>
      <c r="BZC419" s="4"/>
      <c r="BZD419" s="4"/>
      <c r="BZE419" s="4"/>
      <c r="BZF419" s="4"/>
      <c r="BZG419" s="4"/>
      <c r="BZH419" s="4"/>
      <c r="BZI419" s="4"/>
      <c r="BZJ419" s="4"/>
      <c r="BZK419" s="4"/>
      <c r="BZL419" s="4"/>
      <c r="BZM419" s="4"/>
      <c r="BZN419" s="4"/>
      <c r="BZO419" s="4"/>
      <c r="BZP419" s="4"/>
      <c r="BZQ419" s="4"/>
      <c r="BZR419" s="4"/>
      <c r="BZS419" s="4"/>
      <c r="BZT419" s="4"/>
      <c r="BZU419" s="4"/>
      <c r="BZV419" s="4"/>
      <c r="BZW419" s="4"/>
      <c r="BZX419" s="4"/>
      <c r="BZY419" s="4"/>
      <c r="BZZ419" s="4"/>
      <c r="CAA419" s="4"/>
      <c r="CAB419" s="4"/>
      <c r="CAC419" s="4"/>
      <c r="CAD419" s="4"/>
      <c r="CAE419" s="4"/>
      <c r="CAF419" s="4"/>
      <c r="CAG419" s="4"/>
      <c r="CAH419" s="4"/>
      <c r="CAI419" s="4"/>
      <c r="CAJ419" s="4"/>
      <c r="CAK419" s="4"/>
      <c r="CAL419" s="4"/>
      <c r="CAM419" s="4"/>
      <c r="CAN419" s="4"/>
      <c r="CAO419" s="4"/>
      <c r="CAP419" s="4"/>
      <c r="CAQ419" s="4"/>
      <c r="CAR419" s="4"/>
      <c r="CAS419" s="4"/>
      <c r="CAT419" s="4"/>
      <c r="CAU419" s="4"/>
      <c r="CAV419" s="4"/>
      <c r="CAW419" s="4"/>
      <c r="CAX419" s="4"/>
      <c r="CAY419" s="4"/>
      <c r="CAZ419" s="4"/>
      <c r="CBA419" s="4"/>
      <c r="CBB419" s="4"/>
      <c r="CBC419" s="4"/>
      <c r="CBD419" s="4"/>
      <c r="CBE419" s="4"/>
      <c r="CBF419" s="4"/>
      <c r="CBG419" s="4"/>
      <c r="CBH419" s="4"/>
      <c r="CBI419" s="4"/>
      <c r="CBJ419" s="4"/>
      <c r="CBK419" s="4"/>
      <c r="CBL419" s="4"/>
      <c r="CBM419" s="4"/>
      <c r="CBN419" s="4"/>
      <c r="CBO419" s="4"/>
      <c r="CBP419" s="4"/>
      <c r="CBQ419" s="4"/>
      <c r="CBR419" s="4"/>
      <c r="CBS419" s="4"/>
      <c r="CBT419" s="4"/>
      <c r="CBU419" s="4"/>
      <c r="CBV419" s="4"/>
      <c r="CBW419" s="4"/>
      <c r="CBX419" s="4"/>
      <c r="CBY419" s="4"/>
      <c r="CBZ419" s="4"/>
      <c r="CCA419" s="4"/>
      <c r="CCB419" s="4"/>
      <c r="CCC419" s="4"/>
      <c r="CCD419" s="4"/>
      <c r="CCE419" s="4"/>
      <c r="CCF419" s="4"/>
      <c r="CCG419" s="4"/>
      <c r="CCH419" s="4"/>
      <c r="CCI419" s="4"/>
      <c r="CCJ419" s="4"/>
      <c r="CCK419" s="4"/>
      <c r="CCL419" s="4"/>
      <c r="CCM419" s="4"/>
      <c r="CCN419" s="4"/>
      <c r="CCO419" s="4"/>
      <c r="CCP419" s="4"/>
      <c r="CCQ419" s="4"/>
      <c r="CCR419" s="4"/>
      <c r="CCS419" s="4"/>
      <c r="CCT419" s="4"/>
      <c r="CCU419" s="4"/>
      <c r="CCV419" s="4"/>
      <c r="CCW419" s="4"/>
      <c r="CCX419" s="4"/>
      <c r="CCY419" s="4"/>
      <c r="CCZ419" s="4"/>
      <c r="CDA419" s="4"/>
      <c r="CDB419" s="4"/>
      <c r="CDC419" s="4"/>
      <c r="CDD419" s="4"/>
      <c r="CDE419" s="4"/>
      <c r="CDF419" s="4"/>
      <c r="CDG419" s="4"/>
      <c r="CDH419" s="4"/>
      <c r="CDI419" s="4"/>
      <c r="CDJ419" s="4"/>
      <c r="CDK419" s="4"/>
      <c r="CDL419" s="4"/>
      <c r="CDM419" s="4"/>
      <c r="CDN419" s="4"/>
      <c r="CDO419" s="4"/>
      <c r="CDP419" s="4"/>
      <c r="CDQ419" s="4"/>
      <c r="CDR419" s="4"/>
      <c r="CDS419" s="4"/>
      <c r="CDT419" s="4"/>
      <c r="CDU419" s="4"/>
      <c r="CDV419" s="4"/>
      <c r="CDW419" s="4"/>
      <c r="CDX419" s="4"/>
      <c r="CDY419" s="4"/>
      <c r="CDZ419" s="4"/>
      <c r="CEA419" s="4"/>
      <c r="CEB419" s="4"/>
      <c r="CEC419" s="4"/>
      <c r="CED419" s="4"/>
      <c r="CEE419" s="4"/>
      <c r="CEF419" s="4"/>
      <c r="CEG419" s="4"/>
      <c r="CEH419" s="4"/>
      <c r="CEI419" s="4"/>
      <c r="CEJ419" s="4"/>
      <c r="CEK419" s="4"/>
      <c r="CEL419" s="4"/>
      <c r="CEM419" s="4"/>
      <c r="CEN419" s="4"/>
      <c r="CEO419" s="4"/>
      <c r="CEP419" s="4"/>
      <c r="CEQ419" s="4"/>
      <c r="CER419" s="4"/>
      <c r="CES419" s="4"/>
      <c r="CET419" s="4"/>
      <c r="CEU419" s="4"/>
      <c r="CEV419" s="4"/>
      <c r="CEW419" s="4"/>
      <c r="CEX419" s="4"/>
      <c r="CEY419" s="4"/>
      <c r="CEZ419" s="4"/>
      <c r="CFA419" s="4"/>
      <c r="CFB419" s="4"/>
      <c r="CFC419" s="4"/>
      <c r="CFD419" s="4"/>
      <c r="CFE419" s="4"/>
      <c r="CFF419" s="4"/>
      <c r="CFG419" s="4"/>
      <c r="CFH419" s="4"/>
      <c r="CFI419" s="4"/>
      <c r="CFJ419" s="4"/>
      <c r="CFK419" s="4"/>
      <c r="CFL419" s="4"/>
      <c r="CFM419" s="4"/>
      <c r="CFN419" s="4"/>
      <c r="CFO419" s="4"/>
      <c r="CFP419" s="4"/>
      <c r="CFQ419" s="4"/>
      <c r="CFR419" s="4"/>
      <c r="CFS419" s="4"/>
      <c r="CFT419" s="4"/>
      <c r="CFU419" s="4"/>
      <c r="CFV419" s="4"/>
      <c r="CFW419" s="4"/>
      <c r="CFX419" s="4"/>
      <c r="CFY419" s="4"/>
      <c r="CFZ419" s="4"/>
      <c r="CGA419" s="4"/>
      <c r="CGB419" s="4"/>
      <c r="CGC419" s="4"/>
      <c r="CGD419" s="4"/>
      <c r="CGE419" s="4"/>
      <c r="CGF419" s="4"/>
      <c r="CGG419" s="4"/>
      <c r="CGH419" s="4"/>
      <c r="CGI419" s="4"/>
      <c r="CGJ419" s="4"/>
      <c r="CGK419" s="4"/>
      <c r="CGL419" s="4"/>
      <c r="CGM419" s="4"/>
      <c r="CGN419" s="4"/>
      <c r="CGO419" s="4"/>
      <c r="CGP419" s="4"/>
      <c r="CGQ419" s="4"/>
      <c r="CGR419" s="4"/>
      <c r="CGS419" s="4"/>
      <c r="CGT419" s="4"/>
      <c r="CGU419" s="4"/>
      <c r="CGV419" s="4"/>
      <c r="CGW419" s="4"/>
      <c r="CGX419" s="4"/>
      <c r="CGY419" s="4"/>
      <c r="CGZ419" s="4"/>
      <c r="CHA419" s="4"/>
      <c r="CHB419" s="4"/>
      <c r="CHC419" s="4"/>
      <c r="CHD419" s="4"/>
      <c r="CHE419" s="4"/>
      <c r="CHF419" s="4"/>
      <c r="CHG419" s="4"/>
      <c r="CHH419" s="4"/>
      <c r="CHI419" s="4"/>
      <c r="CHJ419" s="4"/>
      <c r="CHK419" s="4"/>
      <c r="CHL419" s="4"/>
      <c r="CHM419" s="4"/>
      <c r="CHN419" s="4"/>
      <c r="CHO419" s="4"/>
      <c r="CHP419" s="4"/>
      <c r="CHQ419" s="4"/>
      <c r="CHR419" s="4"/>
      <c r="CHS419" s="4"/>
      <c r="CHT419" s="4"/>
      <c r="CHU419" s="4"/>
      <c r="CHV419" s="4"/>
      <c r="CHW419" s="4"/>
      <c r="CHX419" s="4"/>
      <c r="CHY419" s="4"/>
      <c r="CHZ419" s="4"/>
      <c r="CIA419" s="4"/>
      <c r="CIB419" s="4"/>
      <c r="CIC419" s="4"/>
      <c r="CID419" s="4"/>
      <c r="CIE419" s="4"/>
      <c r="CIF419" s="4"/>
      <c r="CIG419" s="4"/>
      <c r="CIH419" s="4"/>
      <c r="CII419" s="4"/>
      <c r="CIJ419" s="4"/>
      <c r="CIK419" s="4"/>
      <c r="CIL419" s="4"/>
      <c r="CIM419" s="4"/>
      <c r="CIN419" s="4"/>
      <c r="CIO419" s="4"/>
      <c r="CIP419" s="4"/>
      <c r="CIQ419" s="4"/>
      <c r="CIR419" s="4"/>
      <c r="CIS419" s="4"/>
      <c r="CIT419" s="4"/>
      <c r="CIU419" s="4"/>
      <c r="CIV419" s="4"/>
      <c r="CIW419" s="4"/>
      <c r="CIX419" s="4"/>
      <c r="CIY419" s="4"/>
      <c r="CIZ419" s="4"/>
      <c r="CJA419" s="4"/>
      <c r="CJB419" s="4"/>
      <c r="CJC419" s="4"/>
      <c r="CJD419" s="4"/>
      <c r="CJE419" s="4"/>
      <c r="CJF419" s="4"/>
      <c r="CJG419" s="4"/>
      <c r="CJH419" s="4"/>
      <c r="CJI419" s="4"/>
      <c r="CJJ419" s="4"/>
      <c r="CJK419" s="4"/>
      <c r="CJL419" s="4"/>
      <c r="CJM419" s="4"/>
      <c r="CJN419" s="4"/>
      <c r="CJO419" s="4"/>
      <c r="CJP419" s="4"/>
      <c r="CJQ419" s="4"/>
      <c r="CJR419" s="4"/>
      <c r="CJS419" s="4"/>
      <c r="CJT419" s="4"/>
      <c r="CJU419" s="4"/>
      <c r="CJV419" s="4"/>
      <c r="CJW419" s="4"/>
      <c r="CJX419" s="4"/>
      <c r="CJY419" s="4"/>
      <c r="CJZ419" s="4"/>
      <c r="CKA419" s="4"/>
      <c r="CKB419" s="4"/>
      <c r="CKC419" s="4"/>
      <c r="CKD419" s="4"/>
      <c r="CKE419" s="4"/>
      <c r="CKF419" s="4"/>
      <c r="CKG419" s="4"/>
      <c r="CKH419" s="4"/>
      <c r="CKI419" s="4"/>
      <c r="CKJ419" s="4"/>
      <c r="CKK419" s="4"/>
      <c r="CKL419" s="4"/>
      <c r="CKM419" s="4"/>
      <c r="CKN419" s="4"/>
      <c r="CKO419" s="4"/>
      <c r="CKP419" s="4"/>
      <c r="CKQ419" s="4"/>
      <c r="CKR419" s="4"/>
      <c r="CKS419" s="4"/>
      <c r="CKT419" s="4"/>
      <c r="CKU419" s="4"/>
      <c r="CKV419" s="4"/>
      <c r="CKW419" s="4"/>
      <c r="CKX419" s="4"/>
      <c r="CKY419" s="4"/>
      <c r="CKZ419" s="4"/>
      <c r="CLA419" s="4"/>
      <c r="CLB419" s="4"/>
      <c r="CLC419" s="4"/>
      <c r="CLD419" s="4"/>
      <c r="CLE419" s="4"/>
      <c r="CLF419" s="4"/>
      <c r="CLG419" s="4"/>
      <c r="CLH419" s="4"/>
      <c r="CLI419" s="4"/>
      <c r="CLJ419" s="4"/>
      <c r="CLK419" s="4"/>
      <c r="CLL419" s="4"/>
      <c r="CLM419" s="4"/>
      <c r="CLN419" s="4"/>
      <c r="CLO419" s="4"/>
      <c r="CLP419" s="4"/>
      <c r="CLQ419" s="4"/>
      <c r="CLR419" s="4"/>
      <c r="CLS419" s="4"/>
      <c r="CLT419" s="4"/>
      <c r="CLU419" s="4"/>
      <c r="CLV419" s="4"/>
      <c r="CLW419" s="4"/>
      <c r="CLX419" s="4"/>
      <c r="CLY419" s="4"/>
      <c r="CLZ419" s="4"/>
      <c r="CMA419" s="4"/>
      <c r="CMB419" s="4"/>
      <c r="CMC419" s="4"/>
      <c r="CMD419" s="4"/>
      <c r="CME419" s="4"/>
      <c r="CMF419" s="4"/>
      <c r="CMG419" s="4"/>
      <c r="CMH419" s="4"/>
      <c r="CMI419" s="4"/>
      <c r="CMJ419" s="4"/>
      <c r="CMK419" s="4"/>
      <c r="CML419" s="4"/>
      <c r="CMM419" s="4"/>
      <c r="CMN419" s="4"/>
      <c r="CMO419" s="4"/>
      <c r="CMP419" s="4"/>
      <c r="CMQ419" s="4"/>
      <c r="CMR419" s="4"/>
      <c r="CMS419" s="4"/>
      <c r="CMT419" s="4"/>
      <c r="CMU419" s="4"/>
      <c r="CMV419" s="4"/>
      <c r="CMW419" s="4"/>
      <c r="CMX419" s="4"/>
      <c r="CMY419" s="4"/>
      <c r="CMZ419" s="4"/>
      <c r="CNA419" s="4"/>
      <c r="CNB419" s="4"/>
      <c r="CNC419" s="4"/>
      <c r="CND419" s="4"/>
      <c r="CNE419" s="4"/>
      <c r="CNF419" s="4"/>
      <c r="CNG419" s="4"/>
      <c r="CNH419" s="4"/>
      <c r="CNI419" s="4"/>
      <c r="CNJ419" s="4"/>
      <c r="CNK419" s="4"/>
      <c r="CNL419" s="4"/>
      <c r="CNM419" s="4"/>
      <c r="CNN419" s="4"/>
      <c r="CNO419" s="4"/>
      <c r="CNP419" s="4"/>
      <c r="CNQ419" s="4"/>
      <c r="CNR419" s="4"/>
      <c r="CNS419" s="4"/>
      <c r="CNT419" s="4"/>
      <c r="CNU419" s="4"/>
      <c r="CNV419" s="4"/>
      <c r="CNW419" s="4"/>
      <c r="CNX419" s="4"/>
      <c r="CNY419" s="4"/>
      <c r="CNZ419" s="4"/>
      <c r="COA419" s="4"/>
      <c r="COB419" s="4"/>
      <c r="COC419" s="4"/>
      <c r="COD419" s="4"/>
      <c r="COE419" s="4"/>
      <c r="COF419" s="4"/>
      <c r="COG419" s="4"/>
      <c r="COH419" s="4"/>
      <c r="COI419" s="4"/>
      <c r="COJ419" s="4"/>
      <c r="COK419" s="4"/>
      <c r="COL419" s="4"/>
      <c r="COM419" s="4"/>
      <c r="CON419" s="4"/>
      <c r="COO419" s="4"/>
      <c r="COP419" s="4"/>
      <c r="COQ419" s="4"/>
      <c r="COR419" s="4"/>
      <c r="COS419" s="4"/>
      <c r="COT419" s="4"/>
      <c r="COU419" s="4"/>
      <c r="COV419" s="4"/>
      <c r="COW419" s="4"/>
      <c r="COX419" s="4"/>
      <c r="COY419" s="4"/>
      <c r="COZ419" s="4"/>
      <c r="CPA419" s="4"/>
      <c r="CPB419" s="4"/>
      <c r="CPC419" s="4"/>
      <c r="CPD419" s="4"/>
      <c r="CPE419" s="4"/>
      <c r="CPF419" s="4"/>
      <c r="CPG419" s="4"/>
      <c r="CPH419" s="4"/>
      <c r="CPI419" s="4"/>
      <c r="CPJ419" s="4"/>
      <c r="CPK419" s="4"/>
      <c r="CPL419" s="4"/>
      <c r="CPM419" s="4"/>
      <c r="CPN419" s="4"/>
      <c r="CPO419" s="4"/>
      <c r="CPP419" s="4"/>
      <c r="CPQ419" s="4"/>
      <c r="CPR419" s="4"/>
      <c r="CPS419" s="4"/>
      <c r="CPT419" s="4"/>
      <c r="CPU419" s="4"/>
      <c r="CPV419" s="4"/>
      <c r="CPW419" s="4"/>
      <c r="CPX419" s="4"/>
      <c r="CPY419" s="4"/>
      <c r="CPZ419" s="4"/>
      <c r="CQA419" s="4"/>
      <c r="CQB419" s="4"/>
      <c r="CQC419" s="4"/>
      <c r="CQD419" s="4"/>
      <c r="CQE419" s="4"/>
      <c r="CQF419" s="4"/>
      <c r="CQG419" s="4"/>
      <c r="CQH419" s="4"/>
      <c r="CQI419" s="4"/>
      <c r="CQJ419" s="4"/>
      <c r="CQK419" s="4"/>
      <c r="CQL419" s="4"/>
      <c r="CQM419" s="4"/>
      <c r="CQN419" s="4"/>
      <c r="CQO419" s="4"/>
      <c r="CQP419" s="4"/>
      <c r="CQQ419" s="4"/>
      <c r="CQR419" s="4"/>
      <c r="CQS419" s="4"/>
      <c r="CQT419" s="4"/>
      <c r="CQU419" s="4"/>
      <c r="CQV419" s="4"/>
      <c r="CQW419" s="4"/>
      <c r="CQX419" s="4"/>
      <c r="CQY419" s="4"/>
      <c r="CQZ419" s="4"/>
      <c r="CRA419" s="4"/>
      <c r="CRB419" s="4"/>
      <c r="CRC419" s="4"/>
      <c r="CRD419" s="4"/>
      <c r="CRE419" s="4"/>
      <c r="CRF419" s="4"/>
      <c r="CRG419" s="4"/>
      <c r="CRH419" s="4"/>
      <c r="CRI419" s="4"/>
      <c r="CRJ419" s="4"/>
      <c r="CRK419" s="4"/>
      <c r="CRL419" s="4"/>
      <c r="CRM419" s="4"/>
      <c r="CRN419" s="4"/>
      <c r="CRO419" s="4"/>
      <c r="CRP419" s="4"/>
      <c r="CRQ419" s="4"/>
      <c r="CRR419" s="4"/>
      <c r="CRS419" s="4"/>
      <c r="CRT419" s="4"/>
      <c r="CRU419" s="4"/>
      <c r="CRV419" s="4"/>
      <c r="CRW419" s="4"/>
      <c r="CRX419" s="4"/>
      <c r="CRY419" s="4"/>
      <c r="CRZ419" s="4"/>
      <c r="CSA419" s="4"/>
      <c r="CSB419" s="4"/>
      <c r="CSC419" s="4"/>
      <c r="CSD419" s="4"/>
      <c r="CSE419" s="4"/>
      <c r="CSF419" s="4"/>
      <c r="CSG419" s="4"/>
      <c r="CSH419" s="4"/>
      <c r="CSI419" s="4"/>
      <c r="CSJ419" s="4"/>
      <c r="CSK419" s="4"/>
      <c r="CSL419" s="4"/>
      <c r="CSM419" s="4"/>
      <c r="CSN419" s="4"/>
      <c r="CSO419" s="4"/>
      <c r="CSP419" s="4"/>
      <c r="CSQ419" s="4"/>
      <c r="CSR419" s="4"/>
      <c r="CSS419" s="4"/>
      <c r="CST419" s="4"/>
      <c r="CSU419" s="4"/>
      <c r="CSV419" s="4"/>
      <c r="CSW419" s="4"/>
      <c r="CSX419" s="4"/>
      <c r="CSY419" s="4"/>
      <c r="CSZ419" s="4"/>
      <c r="CTA419" s="4"/>
      <c r="CTB419" s="4"/>
      <c r="CTC419" s="4"/>
      <c r="CTD419" s="4"/>
      <c r="CTE419" s="4"/>
      <c r="CTF419" s="4"/>
      <c r="CTG419" s="4"/>
      <c r="CTH419" s="4"/>
      <c r="CTI419" s="4"/>
      <c r="CTJ419" s="4"/>
      <c r="CTK419" s="4"/>
      <c r="CTL419" s="4"/>
      <c r="CTM419" s="4"/>
      <c r="CTN419" s="4"/>
      <c r="CTO419" s="4"/>
      <c r="CTP419" s="4"/>
      <c r="CTQ419" s="4"/>
      <c r="CTR419" s="4"/>
      <c r="CTS419" s="4"/>
      <c r="CTT419" s="4"/>
      <c r="CTU419" s="4"/>
      <c r="CTV419" s="4"/>
      <c r="CTW419" s="4"/>
      <c r="CTX419" s="4"/>
      <c r="CTY419" s="4"/>
      <c r="CTZ419" s="4"/>
      <c r="CUA419" s="4"/>
      <c r="CUB419" s="4"/>
      <c r="CUC419" s="4"/>
      <c r="CUD419" s="4"/>
      <c r="CUE419" s="4"/>
      <c r="CUF419" s="4"/>
      <c r="CUG419" s="4"/>
      <c r="CUH419" s="4"/>
      <c r="CUI419" s="4"/>
      <c r="CUJ419" s="4"/>
      <c r="CUK419" s="4"/>
      <c r="CUL419" s="4"/>
      <c r="CUM419" s="4"/>
      <c r="CUN419" s="4"/>
      <c r="CUO419" s="4"/>
      <c r="CUP419" s="4"/>
      <c r="CUQ419" s="4"/>
      <c r="CUR419" s="4"/>
      <c r="CUS419" s="4"/>
      <c r="CUT419" s="4"/>
      <c r="CUU419" s="4"/>
      <c r="CUV419" s="4"/>
      <c r="CUW419" s="4"/>
      <c r="CUX419" s="4"/>
      <c r="CUY419" s="4"/>
      <c r="CUZ419" s="4"/>
      <c r="CVA419" s="4"/>
      <c r="CVB419" s="4"/>
      <c r="CVC419" s="4"/>
      <c r="CVD419" s="4"/>
      <c r="CVE419" s="4"/>
      <c r="CVF419" s="4"/>
      <c r="CVG419" s="4"/>
      <c r="CVH419" s="4"/>
      <c r="CVI419" s="4"/>
      <c r="CVJ419" s="4"/>
      <c r="CVK419" s="4"/>
      <c r="CVL419" s="4"/>
      <c r="CVM419" s="4"/>
      <c r="CVN419" s="4"/>
      <c r="CVO419" s="4"/>
      <c r="CVP419" s="4"/>
      <c r="CVQ419" s="4"/>
      <c r="CVR419" s="4"/>
      <c r="CVS419" s="4"/>
      <c r="CVT419" s="4"/>
      <c r="CVU419" s="4"/>
      <c r="CVV419" s="4"/>
      <c r="CVW419" s="4"/>
      <c r="CVX419" s="4"/>
      <c r="CVY419" s="4"/>
      <c r="CVZ419" s="4"/>
      <c r="CWA419" s="4"/>
      <c r="CWB419" s="4"/>
      <c r="CWC419" s="4"/>
      <c r="CWD419" s="4"/>
      <c r="CWE419" s="4"/>
      <c r="CWF419" s="4"/>
      <c r="CWG419" s="4"/>
      <c r="CWH419" s="4"/>
      <c r="CWI419" s="4"/>
      <c r="CWJ419" s="4"/>
      <c r="CWK419" s="4"/>
      <c r="CWL419" s="4"/>
      <c r="CWM419" s="4"/>
      <c r="CWN419" s="4"/>
      <c r="CWO419" s="4"/>
      <c r="CWP419" s="4"/>
      <c r="CWQ419" s="4"/>
      <c r="CWR419" s="4"/>
      <c r="CWS419" s="4"/>
      <c r="CWT419" s="4"/>
      <c r="CWU419" s="4"/>
      <c r="CWV419" s="4"/>
      <c r="CWW419" s="4"/>
      <c r="CWX419" s="4"/>
      <c r="CWY419" s="4"/>
      <c r="CWZ419" s="4"/>
      <c r="CXA419" s="4"/>
      <c r="CXB419" s="4"/>
      <c r="CXC419" s="4"/>
      <c r="CXD419" s="4"/>
      <c r="CXE419" s="4"/>
      <c r="CXF419" s="4"/>
      <c r="CXG419" s="4"/>
      <c r="CXH419" s="4"/>
      <c r="CXI419" s="4"/>
      <c r="CXJ419" s="4"/>
      <c r="CXK419" s="4"/>
      <c r="CXL419" s="4"/>
      <c r="CXM419" s="4"/>
      <c r="CXN419" s="4"/>
      <c r="CXO419" s="4"/>
      <c r="CXP419" s="4"/>
      <c r="CXQ419" s="4"/>
      <c r="CXR419" s="4"/>
      <c r="CXS419" s="4"/>
      <c r="CXT419" s="4"/>
      <c r="CXU419" s="4"/>
      <c r="CXV419" s="4"/>
      <c r="CXW419" s="4"/>
      <c r="CXX419" s="4"/>
      <c r="CXY419" s="4"/>
      <c r="CXZ419" s="4"/>
      <c r="CYA419" s="4"/>
      <c r="CYB419" s="4"/>
      <c r="CYC419" s="4"/>
      <c r="CYD419" s="4"/>
      <c r="CYE419" s="4"/>
      <c r="CYF419" s="4"/>
      <c r="CYG419" s="4"/>
      <c r="CYH419" s="4"/>
      <c r="CYI419" s="4"/>
      <c r="CYJ419" s="4"/>
      <c r="CYK419" s="4"/>
      <c r="CYL419" s="4"/>
      <c r="CYM419" s="4"/>
      <c r="CYN419" s="4"/>
      <c r="CYO419" s="4"/>
      <c r="CYP419" s="4"/>
      <c r="CYQ419" s="4"/>
      <c r="CYR419" s="4"/>
      <c r="CYS419" s="4"/>
      <c r="CYT419" s="4"/>
      <c r="CYU419" s="4"/>
      <c r="CYV419" s="4"/>
      <c r="CYW419" s="4"/>
      <c r="CYX419" s="4"/>
      <c r="CYY419" s="4"/>
      <c r="CYZ419" s="4"/>
      <c r="CZA419" s="4"/>
      <c r="CZB419" s="4"/>
      <c r="CZC419" s="4"/>
      <c r="CZD419" s="4"/>
      <c r="CZE419" s="4"/>
      <c r="CZF419" s="4"/>
      <c r="CZG419" s="4"/>
      <c r="CZH419" s="4"/>
      <c r="CZI419" s="4"/>
      <c r="CZJ419" s="4"/>
      <c r="CZK419" s="4"/>
      <c r="CZL419" s="4"/>
      <c r="CZM419" s="4"/>
      <c r="CZN419" s="4"/>
      <c r="CZO419" s="4"/>
      <c r="CZP419" s="4"/>
      <c r="CZQ419" s="4"/>
      <c r="CZR419" s="4"/>
      <c r="CZS419" s="4"/>
      <c r="CZT419" s="4"/>
      <c r="CZU419" s="4"/>
      <c r="CZV419" s="4"/>
      <c r="CZW419" s="4"/>
      <c r="CZX419" s="4"/>
      <c r="CZY419" s="4"/>
      <c r="CZZ419" s="4"/>
      <c r="DAA419" s="4"/>
      <c r="DAB419" s="4"/>
      <c r="DAC419" s="4"/>
      <c r="DAD419" s="4"/>
      <c r="DAE419" s="4"/>
      <c r="DAF419" s="4"/>
      <c r="DAG419" s="4"/>
      <c r="DAH419" s="4"/>
      <c r="DAI419" s="4"/>
      <c r="DAJ419" s="4"/>
      <c r="DAK419" s="4"/>
      <c r="DAL419" s="4"/>
      <c r="DAM419" s="4"/>
      <c r="DAN419" s="4"/>
      <c r="DAO419" s="4"/>
      <c r="DAP419" s="4"/>
      <c r="DAQ419" s="4"/>
      <c r="DAR419" s="4"/>
      <c r="DAS419" s="4"/>
      <c r="DAT419" s="4"/>
      <c r="DAU419" s="4"/>
      <c r="DAV419" s="4"/>
      <c r="DAW419" s="4"/>
      <c r="DAX419" s="4"/>
      <c r="DAY419" s="4"/>
      <c r="DAZ419" s="4"/>
      <c r="DBA419" s="4"/>
      <c r="DBB419" s="4"/>
      <c r="DBC419" s="4"/>
      <c r="DBD419" s="4"/>
      <c r="DBE419" s="4"/>
      <c r="DBF419" s="4"/>
      <c r="DBG419" s="4"/>
      <c r="DBH419" s="4"/>
      <c r="DBI419" s="4"/>
      <c r="DBJ419" s="4"/>
      <c r="DBK419" s="4"/>
      <c r="DBL419" s="4"/>
      <c r="DBM419" s="4"/>
      <c r="DBN419" s="4"/>
      <c r="DBO419" s="4"/>
      <c r="DBP419" s="4"/>
      <c r="DBQ419" s="4"/>
      <c r="DBR419" s="4"/>
      <c r="DBS419" s="4"/>
      <c r="DBT419" s="4"/>
      <c r="DBU419" s="4"/>
      <c r="DBV419" s="4"/>
      <c r="DBW419" s="4"/>
      <c r="DBX419" s="4"/>
      <c r="DBY419" s="4"/>
      <c r="DBZ419" s="4"/>
      <c r="DCA419" s="4"/>
      <c r="DCB419" s="4"/>
      <c r="DCC419" s="4"/>
      <c r="DCD419" s="4"/>
      <c r="DCE419" s="4"/>
      <c r="DCF419" s="4"/>
      <c r="DCG419" s="4"/>
      <c r="DCH419" s="4"/>
      <c r="DCI419" s="4"/>
      <c r="DCJ419" s="4"/>
      <c r="DCK419" s="4"/>
      <c r="DCL419" s="4"/>
      <c r="DCM419" s="4"/>
      <c r="DCN419" s="4"/>
      <c r="DCO419" s="4"/>
      <c r="DCP419" s="4"/>
      <c r="DCQ419" s="4"/>
      <c r="DCR419" s="4"/>
      <c r="DCS419" s="4"/>
      <c r="DCT419" s="4"/>
      <c r="DCU419" s="4"/>
      <c r="DCV419" s="4"/>
      <c r="DCW419" s="4"/>
      <c r="DCX419" s="4"/>
      <c r="DCY419" s="4"/>
      <c r="DCZ419" s="4"/>
      <c r="DDA419" s="4"/>
      <c r="DDB419" s="4"/>
      <c r="DDC419" s="4"/>
      <c r="DDD419" s="4"/>
      <c r="DDE419" s="4"/>
      <c r="DDF419" s="4"/>
      <c r="DDG419" s="4"/>
      <c r="DDH419" s="4"/>
      <c r="DDI419" s="4"/>
      <c r="DDJ419" s="4"/>
      <c r="DDK419" s="4"/>
      <c r="DDL419" s="4"/>
      <c r="DDM419" s="4"/>
      <c r="DDN419" s="4"/>
      <c r="DDO419" s="4"/>
      <c r="DDP419" s="4"/>
      <c r="DDQ419" s="4"/>
      <c r="DDR419" s="4"/>
      <c r="DDS419" s="4"/>
      <c r="DDT419" s="4"/>
      <c r="DDU419" s="4"/>
      <c r="DDV419" s="4"/>
      <c r="DDW419" s="4"/>
      <c r="DDX419" s="4"/>
      <c r="DDY419" s="4"/>
      <c r="DDZ419" s="4"/>
      <c r="DEA419" s="4"/>
      <c r="DEB419" s="4"/>
      <c r="DEC419" s="4"/>
      <c r="DED419" s="4"/>
      <c r="DEE419" s="4"/>
      <c r="DEF419" s="4"/>
      <c r="DEG419" s="4"/>
      <c r="DEH419" s="4"/>
      <c r="DEI419" s="4"/>
      <c r="DEJ419" s="4"/>
      <c r="DEK419" s="4"/>
      <c r="DEL419" s="4"/>
      <c r="DEM419" s="4"/>
      <c r="DEN419" s="4"/>
      <c r="DEO419" s="4"/>
      <c r="DEP419" s="4"/>
      <c r="DEQ419" s="4"/>
      <c r="DER419" s="4"/>
      <c r="DES419" s="4"/>
      <c r="DET419" s="4"/>
      <c r="DEU419" s="4"/>
      <c r="DEV419" s="4"/>
      <c r="DEW419" s="4"/>
      <c r="DEX419" s="4"/>
      <c r="DEY419" s="4"/>
      <c r="DEZ419" s="4"/>
      <c r="DFA419" s="4"/>
      <c r="DFB419" s="4"/>
      <c r="DFC419" s="4"/>
      <c r="DFD419" s="4"/>
      <c r="DFE419" s="4"/>
      <c r="DFF419" s="4"/>
      <c r="DFG419" s="4"/>
      <c r="DFH419" s="4"/>
      <c r="DFI419" s="4"/>
      <c r="DFJ419" s="4"/>
      <c r="DFK419" s="4"/>
      <c r="DFL419" s="4"/>
      <c r="DFM419" s="4"/>
      <c r="DFN419" s="4"/>
      <c r="DFO419" s="4"/>
      <c r="DFP419" s="4"/>
      <c r="DFQ419" s="4"/>
      <c r="DFR419" s="4"/>
      <c r="DFS419" s="4"/>
      <c r="DFT419" s="4"/>
      <c r="DFU419" s="4"/>
      <c r="DFV419" s="4"/>
      <c r="DFW419" s="4"/>
      <c r="DFX419" s="4"/>
      <c r="DFY419" s="4"/>
      <c r="DFZ419" s="4"/>
      <c r="DGA419" s="4"/>
      <c r="DGB419" s="4"/>
      <c r="DGC419" s="4"/>
      <c r="DGD419" s="4"/>
      <c r="DGE419" s="4"/>
      <c r="DGF419" s="4"/>
      <c r="DGG419" s="4"/>
      <c r="DGH419" s="4"/>
      <c r="DGI419" s="4"/>
      <c r="DGJ419" s="4"/>
      <c r="DGK419" s="4"/>
      <c r="DGL419" s="4"/>
      <c r="DGM419" s="4"/>
      <c r="DGN419" s="4"/>
      <c r="DGO419" s="4"/>
      <c r="DGP419" s="4"/>
      <c r="DGQ419" s="4"/>
      <c r="DGR419" s="4"/>
      <c r="DGS419" s="4"/>
      <c r="DGT419" s="4"/>
      <c r="DGU419" s="4"/>
      <c r="DGV419" s="4"/>
      <c r="DGW419" s="4"/>
      <c r="DGX419" s="4"/>
      <c r="DGY419" s="4"/>
      <c r="DGZ419" s="4"/>
      <c r="DHA419" s="4"/>
      <c r="DHB419" s="4"/>
      <c r="DHC419" s="4"/>
      <c r="DHD419" s="4"/>
      <c r="DHE419" s="4"/>
      <c r="DHF419" s="4"/>
      <c r="DHG419" s="4"/>
      <c r="DHH419" s="4"/>
      <c r="DHI419" s="4"/>
      <c r="DHJ419" s="4"/>
      <c r="DHK419" s="4"/>
      <c r="DHL419" s="4"/>
      <c r="DHM419" s="4"/>
      <c r="DHN419" s="4"/>
      <c r="DHO419" s="4"/>
      <c r="DHP419" s="4"/>
      <c r="DHQ419" s="4"/>
      <c r="DHR419" s="4"/>
      <c r="DHS419" s="4"/>
      <c r="DHT419" s="4"/>
      <c r="DHU419" s="4"/>
      <c r="DHV419" s="4"/>
      <c r="DHW419" s="4"/>
      <c r="DHX419" s="4"/>
      <c r="DHY419" s="4"/>
      <c r="DHZ419" s="4"/>
      <c r="DIA419" s="4"/>
      <c r="DIB419" s="4"/>
      <c r="DIC419" s="4"/>
      <c r="DID419" s="4"/>
      <c r="DIE419" s="4"/>
      <c r="DIF419" s="4"/>
      <c r="DIG419" s="4"/>
      <c r="DIH419" s="4"/>
      <c r="DII419" s="4"/>
      <c r="DIJ419" s="4"/>
      <c r="DIK419" s="4"/>
      <c r="DIL419" s="4"/>
      <c r="DIM419" s="4"/>
      <c r="DIN419" s="4"/>
      <c r="DIO419" s="4"/>
      <c r="DIP419" s="4"/>
      <c r="DIQ419" s="4"/>
      <c r="DIR419" s="4"/>
      <c r="DIS419" s="4"/>
      <c r="DIT419" s="4"/>
      <c r="DIU419" s="4"/>
      <c r="DIV419" s="4"/>
      <c r="DIW419" s="4"/>
      <c r="DIX419" s="4"/>
      <c r="DIY419" s="4"/>
      <c r="DIZ419" s="4"/>
      <c r="DJA419" s="4"/>
      <c r="DJB419" s="4"/>
      <c r="DJC419" s="4"/>
      <c r="DJD419" s="4"/>
      <c r="DJE419" s="4"/>
      <c r="DJF419" s="4"/>
      <c r="DJG419" s="4"/>
      <c r="DJH419" s="4"/>
      <c r="DJI419" s="4"/>
      <c r="DJJ419" s="4"/>
      <c r="DJK419" s="4"/>
      <c r="DJL419" s="4"/>
      <c r="DJM419" s="4"/>
      <c r="DJN419" s="4"/>
      <c r="DJO419" s="4"/>
      <c r="DJP419" s="4"/>
      <c r="DJQ419" s="4"/>
      <c r="DJR419" s="4"/>
      <c r="DJS419" s="4"/>
      <c r="DJT419" s="4"/>
      <c r="DJU419" s="4"/>
      <c r="DJV419" s="4"/>
      <c r="DJW419" s="4"/>
      <c r="DJX419" s="4"/>
      <c r="DJY419" s="4"/>
      <c r="DJZ419" s="4"/>
      <c r="DKA419" s="4"/>
      <c r="DKB419" s="4"/>
      <c r="DKC419" s="4"/>
      <c r="DKD419" s="4"/>
      <c r="DKE419" s="4"/>
      <c r="DKF419" s="4"/>
      <c r="DKG419" s="4"/>
      <c r="DKH419" s="4"/>
      <c r="DKI419" s="4"/>
      <c r="DKJ419" s="4"/>
      <c r="DKK419" s="4"/>
      <c r="DKL419" s="4"/>
      <c r="DKM419" s="4"/>
      <c r="DKN419" s="4"/>
      <c r="DKO419" s="4"/>
      <c r="DKP419" s="4"/>
      <c r="DKQ419" s="4"/>
      <c r="DKR419" s="4"/>
      <c r="DKS419" s="4"/>
      <c r="DKT419" s="4"/>
      <c r="DKU419" s="4"/>
      <c r="DKV419" s="4"/>
      <c r="DKW419" s="4"/>
      <c r="DKX419" s="4"/>
      <c r="DKY419" s="4"/>
      <c r="DKZ419" s="4"/>
      <c r="DLA419" s="4"/>
      <c r="DLB419" s="4"/>
      <c r="DLC419" s="4"/>
      <c r="DLD419" s="4"/>
      <c r="DLE419" s="4"/>
      <c r="DLF419" s="4"/>
      <c r="DLG419" s="4"/>
      <c r="DLH419" s="4"/>
      <c r="DLI419" s="4"/>
      <c r="DLJ419" s="4"/>
      <c r="DLK419" s="4"/>
      <c r="DLL419" s="4"/>
      <c r="DLM419" s="4"/>
      <c r="DLN419" s="4"/>
      <c r="DLO419" s="4"/>
      <c r="DLP419" s="4"/>
      <c r="DLQ419" s="4"/>
      <c r="DLR419" s="4"/>
      <c r="DLS419" s="4"/>
      <c r="DLT419" s="4"/>
      <c r="DLU419" s="4"/>
      <c r="DLV419" s="4"/>
      <c r="DLW419" s="4"/>
      <c r="DLX419" s="4"/>
      <c r="DLY419" s="4"/>
      <c r="DLZ419" s="4"/>
      <c r="DMA419" s="4"/>
      <c r="DMB419" s="4"/>
      <c r="DMC419" s="4"/>
      <c r="DMD419" s="4"/>
      <c r="DME419" s="4"/>
      <c r="DMF419" s="4"/>
      <c r="DMG419" s="4"/>
      <c r="DMH419" s="4"/>
      <c r="DMI419" s="4"/>
      <c r="DMJ419" s="4"/>
      <c r="DMK419" s="4"/>
      <c r="DML419" s="4"/>
      <c r="DMM419" s="4"/>
      <c r="DMN419" s="4"/>
      <c r="DMO419" s="4"/>
      <c r="DMP419" s="4"/>
      <c r="DMQ419" s="4"/>
      <c r="DMR419" s="4"/>
      <c r="DMS419" s="4"/>
      <c r="DMT419" s="4"/>
      <c r="DMU419" s="4"/>
      <c r="DMV419" s="4"/>
      <c r="DMW419" s="4"/>
      <c r="DMX419" s="4"/>
      <c r="DMY419" s="4"/>
      <c r="DMZ419" s="4"/>
      <c r="DNA419" s="4"/>
      <c r="DNB419" s="4"/>
      <c r="DNC419" s="4"/>
      <c r="DND419" s="4"/>
      <c r="DNE419" s="4"/>
      <c r="DNF419" s="4"/>
      <c r="DNG419" s="4"/>
      <c r="DNH419" s="4"/>
      <c r="DNI419" s="4"/>
      <c r="DNJ419" s="4"/>
      <c r="DNK419" s="4"/>
      <c r="DNL419" s="4"/>
      <c r="DNM419" s="4"/>
      <c r="DNN419" s="4"/>
      <c r="DNO419" s="4"/>
      <c r="DNP419" s="4"/>
      <c r="DNQ419" s="4"/>
      <c r="DNR419" s="4"/>
      <c r="DNS419" s="4"/>
      <c r="DNT419" s="4"/>
      <c r="DNU419" s="4"/>
      <c r="DNV419" s="4"/>
      <c r="DNW419" s="4"/>
      <c r="DNX419" s="4"/>
      <c r="DNY419" s="4"/>
      <c r="DNZ419" s="4"/>
      <c r="DOA419" s="4"/>
      <c r="DOB419" s="4"/>
      <c r="DOC419" s="4"/>
      <c r="DOD419" s="4"/>
      <c r="DOE419" s="4"/>
      <c r="DOF419" s="4"/>
      <c r="DOG419" s="4"/>
      <c r="DOH419" s="4"/>
      <c r="DOI419" s="4"/>
      <c r="DOJ419" s="4"/>
      <c r="DOK419" s="4"/>
      <c r="DOL419" s="4"/>
      <c r="DOM419" s="4"/>
      <c r="DON419" s="4"/>
      <c r="DOO419" s="4"/>
      <c r="DOP419" s="4"/>
      <c r="DOQ419" s="4"/>
      <c r="DOR419" s="4"/>
      <c r="DOS419" s="4"/>
      <c r="DOT419" s="4"/>
      <c r="DOU419" s="4"/>
      <c r="DOV419" s="4"/>
      <c r="DOW419" s="4"/>
      <c r="DOX419" s="4"/>
      <c r="DOY419" s="4"/>
      <c r="DOZ419" s="4"/>
      <c r="DPA419" s="4"/>
      <c r="DPB419" s="4"/>
      <c r="DPC419" s="4"/>
      <c r="DPD419" s="4"/>
      <c r="DPE419" s="4"/>
      <c r="DPF419" s="4"/>
      <c r="DPG419" s="4"/>
      <c r="DPH419" s="4"/>
      <c r="DPI419" s="4"/>
      <c r="DPJ419" s="4"/>
      <c r="DPK419" s="4"/>
      <c r="DPL419" s="4"/>
      <c r="DPM419" s="4"/>
      <c r="DPN419" s="4"/>
      <c r="DPO419" s="4"/>
      <c r="DPP419" s="4"/>
      <c r="DPQ419" s="4"/>
      <c r="DPR419" s="4"/>
      <c r="DPS419" s="4"/>
      <c r="DPT419" s="4"/>
      <c r="DPU419" s="4"/>
      <c r="DPV419" s="4"/>
      <c r="DPW419" s="4"/>
      <c r="DPX419" s="4"/>
      <c r="DPY419" s="4"/>
      <c r="DPZ419" s="4"/>
      <c r="DQA419" s="4"/>
      <c r="DQB419" s="4"/>
      <c r="DQC419" s="4"/>
      <c r="DQD419" s="4"/>
      <c r="DQE419" s="4"/>
      <c r="DQF419" s="4"/>
      <c r="DQG419" s="4"/>
      <c r="DQH419" s="4"/>
      <c r="DQI419" s="4"/>
      <c r="DQJ419" s="4"/>
      <c r="DQK419" s="4"/>
      <c r="DQL419" s="4"/>
      <c r="DQM419" s="4"/>
      <c r="DQN419" s="4"/>
      <c r="DQO419" s="4"/>
      <c r="DQP419" s="4"/>
      <c r="DQQ419" s="4"/>
      <c r="DQR419" s="4"/>
      <c r="DQS419" s="4"/>
      <c r="DQT419" s="4"/>
      <c r="DQU419" s="4"/>
      <c r="DQV419" s="4"/>
      <c r="DQW419" s="4"/>
      <c r="DQX419" s="4"/>
      <c r="DQY419" s="4"/>
      <c r="DQZ419" s="4"/>
      <c r="DRA419" s="4"/>
      <c r="DRB419" s="4"/>
      <c r="DRC419" s="4"/>
      <c r="DRD419" s="4"/>
      <c r="DRE419" s="4"/>
      <c r="DRF419" s="4"/>
      <c r="DRG419" s="4"/>
      <c r="DRH419" s="4"/>
      <c r="DRI419" s="4"/>
      <c r="DRJ419" s="4"/>
      <c r="DRK419" s="4"/>
      <c r="DRL419" s="4"/>
      <c r="DRM419" s="4"/>
      <c r="DRN419" s="4"/>
      <c r="DRO419" s="4"/>
      <c r="DRP419" s="4"/>
      <c r="DRQ419" s="4"/>
      <c r="DRR419" s="4"/>
      <c r="DRS419" s="4"/>
      <c r="DRT419" s="4"/>
      <c r="DRU419" s="4"/>
      <c r="DRV419" s="4"/>
      <c r="DRW419" s="4"/>
      <c r="DRX419" s="4"/>
      <c r="DRY419" s="4"/>
      <c r="DRZ419" s="4"/>
      <c r="DSA419" s="4"/>
      <c r="DSB419" s="4"/>
      <c r="DSC419" s="4"/>
      <c r="DSD419" s="4"/>
      <c r="DSE419" s="4"/>
      <c r="DSF419" s="4"/>
      <c r="DSG419" s="4"/>
      <c r="DSH419" s="4"/>
      <c r="DSI419" s="4"/>
      <c r="DSJ419" s="4"/>
      <c r="DSK419" s="4"/>
      <c r="DSL419" s="4"/>
      <c r="DSM419" s="4"/>
      <c r="DSN419" s="4"/>
      <c r="DSO419" s="4"/>
      <c r="DSP419" s="4"/>
      <c r="DSQ419" s="4"/>
      <c r="DSR419" s="4"/>
      <c r="DSS419" s="4"/>
      <c r="DST419" s="4"/>
      <c r="DSU419" s="4"/>
      <c r="DSV419" s="4"/>
      <c r="DSW419" s="4"/>
      <c r="DSX419" s="4"/>
      <c r="DSY419" s="4"/>
      <c r="DSZ419" s="4"/>
      <c r="DTA419" s="4"/>
      <c r="DTB419" s="4"/>
      <c r="DTC419" s="4"/>
      <c r="DTD419" s="4"/>
      <c r="DTE419" s="4"/>
      <c r="DTF419" s="4"/>
      <c r="DTG419" s="4"/>
      <c r="DTH419" s="4"/>
      <c r="DTI419" s="4"/>
      <c r="DTJ419" s="4"/>
      <c r="DTK419" s="4"/>
      <c r="DTL419" s="4"/>
      <c r="DTM419" s="4"/>
      <c r="DTN419" s="4"/>
      <c r="DTO419" s="4"/>
      <c r="DTP419" s="4"/>
      <c r="DTQ419" s="4"/>
      <c r="DTR419" s="4"/>
      <c r="DTS419" s="4"/>
      <c r="DTT419" s="4"/>
      <c r="DTU419" s="4"/>
      <c r="DTV419" s="4"/>
      <c r="DTW419" s="4"/>
      <c r="DTX419" s="4"/>
      <c r="DTY419" s="4"/>
      <c r="DTZ419" s="4"/>
      <c r="DUA419" s="4"/>
      <c r="DUB419" s="4"/>
      <c r="DUC419" s="4"/>
      <c r="DUD419" s="4"/>
      <c r="DUE419" s="4"/>
      <c r="DUF419" s="4"/>
      <c r="DUG419" s="4"/>
      <c r="DUH419" s="4"/>
      <c r="DUI419" s="4"/>
      <c r="DUJ419" s="4"/>
      <c r="DUK419" s="4"/>
      <c r="DUL419" s="4"/>
      <c r="DUM419" s="4"/>
      <c r="DUN419" s="4"/>
      <c r="DUO419" s="4"/>
      <c r="DUP419" s="4"/>
      <c r="DUQ419" s="4"/>
      <c r="DUR419" s="4"/>
      <c r="DUS419" s="4"/>
      <c r="DUT419" s="4"/>
      <c r="DUU419" s="4"/>
      <c r="DUV419" s="4"/>
      <c r="DUW419" s="4"/>
      <c r="DUX419" s="4"/>
      <c r="DUY419" s="4"/>
      <c r="DUZ419" s="4"/>
      <c r="DVA419" s="4"/>
      <c r="DVB419" s="4"/>
      <c r="DVC419" s="4"/>
      <c r="DVD419" s="4"/>
      <c r="DVE419" s="4"/>
      <c r="DVF419" s="4"/>
      <c r="DVG419" s="4"/>
      <c r="DVH419" s="4"/>
      <c r="DVI419" s="4"/>
      <c r="DVJ419" s="4"/>
      <c r="DVK419" s="4"/>
      <c r="DVL419" s="4"/>
      <c r="DVM419" s="4"/>
      <c r="DVN419" s="4"/>
      <c r="DVO419" s="4"/>
      <c r="DVP419" s="4"/>
      <c r="DVQ419" s="4"/>
      <c r="DVR419" s="4"/>
      <c r="DVS419" s="4"/>
      <c r="DVT419" s="4"/>
      <c r="DVU419" s="4"/>
      <c r="DVV419" s="4"/>
      <c r="DVW419" s="4"/>
      <c r="DVX419" s="4"/>
      <c r="DVY419" s="4"/>
      <c r="DVZ419" s="4"/>
      <c r="DWA419" s="4"/>
      <c r="DWB419" s="4"/>
      <c r="DWC419" s="4"/>
      <c r="DWD419" s="4"/>
      <c r="DWE419" s="4"/>
      <c r="DWF419" s="4"/>
      <c r="DWG419" s="4"/>
      <c r="DWH419" s="4"/>
      <c r="DWI419" s="4"/>
      <c r="DWJ419" s="4"/>
      <c r="DWK419" s="4"/>
      <c r="DWL419" s="4"/>
      <c r="DWM419" s="4"/>
      <c r="DWN419" s="4"/>
      <c r="DWO419" s="4"/>
      <c r="DWP419" s="4"/>
      <c r="DWQ419" s="4"/>
      <c r="DWR419" s="4"/>
      <c r="DWS419" s="4"/>
      <c r="DWT419" s="4"/>
      <c r="DWU419" s="4"/>
      <c r="DWV419" s="4"/>
      <c r="DWW419" s="4"/>
      <c r="DWX419" s="4"/>
      <c r="DWY419" s="4"/>
      <c r="DWZ419" s="4"/>
      <c r="DXA419" s="4"/>
      <c r="DXB419" s="4"/>
      <c r="DXC419" s="4"/>
      <c r="DXD419" s="4"/>
      <c r="DXE419" s="4"/>
      <c r="DXF419" s="4"/>
      <c r="DXG419" s="4"/>
      <c r="DXH419" s="4"/>
      <c r="DXI419" s="4"/>
      <c r="DXJ419" s="4"/>
      <c r="DXK419" s="4"/>
      <c r="DXL419" s="4"/>
      <c r="DXM419" s="4"/>
      <c r="DXN419" s="4"/>
      <c r="DXO419" s="4"/>
      <c r="DXP419" s="4"/>
      <c r="DXQ419" s="4"/>
      <c r="DXR419" s="4"/>
      <c r="DXS419" s="4"/>
      <c r="DXT419" s="4"/>
      <c r="DXU419" s="4"/>
      <c r="DXV419" s="4"/>
      <c r="DXW419" s="4"/>
      <c r="DXX419" s="4"/>
      <c r="DXY419" s="4"/>
      <c r="DXZ419" s="4"/>
      <c r="DYA419" s="4"/>
      <c r="DYB419" s="4"/>
      <c r="DYC419" s="4"/>
      <c r="DYD419" s="4"/>
      <c r="DYE419" s="4"/>
      <c r="DYF419" s="4"/>
      <c r="DYG419" s="4"/>
      <c r="DYH419" s="4"/>
      <c r="DYI419" s="4"/>
      <c r="DYJ419" s="4"/>
      <c r="DYK419" s="4"/>
      <c r="DYL419" s="4"/>
      <c r="DYM419" s="4"/>
      <c r="DYN419" s="4"/>
      <c r="DYO419" s="4"/>
      <c r="DYP419" s="4"/>
      <c r="DYQ419" s="4"/>
      <c r="DYR419" s="4"/>
      <c r="DYS419" s="4"/>
      <c r="DYT419" s="4"/>
      <c r="DYU419" s="4"/>
      <c r="DYV419" s="4"/>
      <c r="DYW419" s="4"/>
      <c r="DYX419" s="4"/>
      <c r="DYY419" s="4"/>
      <c r="DYZ419" s="4"/>
      <c r="DZA419" s="4"/>
      <c r="DZB419" s="4"/>
      <c r="DZC419" s="4"/>
      <c r="DZD419" s="4"/>
      <c r="DZE419" s="4"/>
      <c r="DZF419" s="4"/>
      <c r="DZG419" s="4"/>
      <c r="DZH419" s="4"/>
      <c r="DZI419" s="4"/>
      <c r="DZJ419" s="4"/>
      <c r="DZK419" s="4"/>
      <c r="DZL419" s="4"/>
      <c r="DZM419" s="4"/>
      <c r="DZN419" s="4"/>
      <c r="DZO419" s="4"/>
      <c r="DZP419" s="4"/>
      <c r="DZQ419" s="4"/>
      <c r="DZR419" s="4"/>
      <c r="DZS419" s="4"/>
      <c r="DZT419" s="4"/>
      <c r="DZU419" s="4"/>
      <c r="DZV419" s="4"/>
      <c r="DZW419" s="4"/>
      <c r="DZX419" s="4"/>
      <c r="DZY419" s="4"/>
      <c r="DZZ419" s="4"/>
      <c r="EAA419" s="4"/>
      <c r="EAB419" s="4"/>
      <c r="EAC419" s="4"/>
      <c r="EAD419" s="4"/>
      <c r="EAE419" s="4"/>
      <c r="EAF419" s="4"/>
      <c r="EAG419" s="4"/>
      <c r="EAH419" s="4"/>
      <c r="EAI419" s="4"/>
      <c r="EAJ419" s="4"/>
      <c r="EAK419" s="4"/>
      <c r="EAL419" s="4"/>
      <c r="EAM419" s="4"/>
      <c r="EAN419" s="4"/>
      <c r="EAO419" s="4"/>
      <c r="EAP419" s="4"/>
      <c r="EAQ419" s="4"/>
      <c r="EAR419" s="4"/>
      <c r="EAS419" s="4"/>
      <c r="EAT419" s="4"/>
      <c r="EAU419" s="4"/>
      <c r="EAV419" s="4"/>
      <c r="EAW419" s="4"/>
      <c r="EAX419" s="4"/>
      <c r="EAY419" s="4"/>
      <c r="EAZ419" s="4"/>
      <c r="EBA419" s="4"/>
      <c r="EBB419" s="4"/>
      <c r="EBC419" s="4"/>
      <c r="EBD419" s="4"/>
      <c r="EBE419" s="4"/>
      <c r="EBF419" s="4"/>
      <c r="EBG419" s="4"/>
      <c r="EBH419" s="4"/>
      <c r="EBI419" s="4"/>
      <c r="EBJ419" s="4"/>
      <c r="EBK419" s="4"/>
      <c r="EBL419" s="4"/>
      <c r="EBM419" s="4"/>
      <c r="EBN419" s="4"/>
      <c r="EBO419" s="4"/>
      <c r="EBP419" s="4"/>
      <c r="EBQ419" s="4"/>
      <c r="EBR419" s="4"/>
      <c r="EBS419" s="4"/>
      <c r="EBT419" s="4"/>
      <c r="EBU419" s="4"/>
      <c r="EBV419" s="4"/>
      <c r="EBW419" s="4"/>
      <c r="EBX419" s="4"/>
      <c r="EBY419" s="4"/>
      <c r="EBZ419" s="4"/>
      <c r="ECA419" s="4"/>
      <c r="ECB419" s="4"/>
      <c r="ECC419" s="4"/>
      <c r="ECD419" s="4"/>
      <c r="ECE419" s="4"/>
      <c r="ECF419" s="4"/>
      <c r="ECG419" s="4"/>
      <c r="ECH419" s="4"/>
      <c r="ECI419" s="4"/>
      <c r="ECJ419" s="4"/>
      <c r="ECK419" s="4"/>
      <c r="ECL419" s="4"/>
      <c r="ECM419" s="4"/>
      <c r="ECN419" s="4"/>
      <c r="ECO419" s="4"/>
      <c r="ECP419" s="4"/>
      <c r="ECQ419" s="4"/>
      <c r="ECR419" s="4"/>
      <c r="ECS419" s="4"/>
      <c r="ECT419" s="4"/>
      <c r="ECU419" s="4"/>
      <c r="ECV419" s="4"/>
      <c r="ECW419" s="4"/>
      <c r="ECX419" s="4"/>
      <c r="ECY419" s="4"/>
      <c r="ECZ419" s="4"/>
      <c r="EDA419" s="4"/>
      <c r="EDB419" s="4"/>
      <c r="EDC419" s="4"/>
      <c r="EDD419" s="4"/>
      <c r="EDE419" s="4"/>
      <c r="EDF419" s="4"/>
      <c r="EDG419" s="4"/>
      <c r="EDH419" s="4"/>
      <c r="EDI419" s="4"/>
      <c r="EDJ419" s="4"/>
      <c r="EDK419" s="4"/>
      <c r="EDL419" s="4"/>
      <c r="EDM419" s="4"/>
      <c r="EDN419" s="4"/>
      <c r="EDO419" s="4"/>
      <c r="EDP419" s="4"/>
      <c r="EDQ419" s="4"/>
      <c r="EDR419" s="4"/>
      <c r="EDS419" s="4"/>
      <c r="EDT419" s="4"/>
      <c r="EDU419" s="4"/>
      <c r="EDV419" s="4"/>
      <c r="EDW419" s="4"/>
      <c r="EDX419" s="4"/>
      <c r="EDY419" s="4"/>
      <c r="EDZ419" s="4"/>
      <c r="EEA419" s="4"/>
      <c r="EEB419" s="4"/>
      <c r="EEC419" s="4"/>
      <c r="EED419" s="4"/>
      <c r="EEE419" s="4"/>
      <c r="EEF419" s="4"/>
      <c r="EEG419" s="4"/>
      <c r="EEH419" s="4"/>
      <c r="EEI419" s="4"/>
      <c r="EEJ419" s="4"/>
      <c r="EEK419" s="4"/>
      <c r="EEL419" s="4"/>
      <c r="EEM419" s="4"/>
      <c r="EEN419" s="4"/>
      <c r="EEO419" s="4"/>
      <c r="EEP419" s="4"/>
      <c r="EEQ419" s="4"/>
      <c r="EER419" s="4"/>
      <c r="EES419" s="4"/>
      <c r="EET419" s="4"/>
      <c r="EEU419" s="4"/>
      <c r="EEV419" s="4"/>
      <c r="EEW419" s="4"/>
      <c r="EEX419" s="4"/>
      <c r="EEY419" s="4"/>
      <c r="EEZ419" s="4"/>
      <c r="EFA419" s="4"/>
      <c r="EFB419" s="4"/>
      <c r="EFC419" s="4"/>
      <c r="EFD419" s="4"/>
      <c r="EFE419" s="4"/>
      <c r="EFF419" s="4"/>
      <c r="EFG419" s="4"/>
      <c r="EFH419" s="4"/>
      <c r="EFI419" s="4"/>
      <c r="EFJ419" s="4"/>
      <c r="EFK419" s="4"/>
      <c r="EFL419" s="4"/>
      <c r="EFM419" s="4"/>
      <c r="EFN419" s="4"/>
      <c r="EFO419" s="4"/>
      <c r="EFP419" s="4"/>
      <c r="EFQ419" s="4"/>
      <c r="EFR419" s="4"/>
      <c r="EFS419" s="4"/>
      <c r="EFT419" s="4"/>
      <c r="EFU419" s="4"/>
      <c r="EFV419" s="4"/>
      <c r="EFW419" s="4"/>
      <c r="EFX419" s="4"/>
      <c r="EFY419" s="4"/>
      <c r="EFZ419" s="4"/>
      <c r="EGA419" s="4"/>
      <c r="EGB419" s="4"/>
      <c r="EGC419" s="4"/>
      <c r="EGD419" s="4"/>
      <c r="EGE419" s="4"/>
      <c r="EGF419" s="4"/>
      <c r="EGG419" s="4"/>
      <c r="EGH419" s="4"/>
      <c r="EGI419" s="4"/>
      <c r="EGJ419" s="4"/>
      <c r="EGK419" s="4"/>
      <c r="EGL419" s="4"/>
      <c r="EGM419" s="4"/>
      <c r="EGN419" s="4"/>
      <c r="EGO419" s="4"/>
      <c r="EGP419" s="4"/>
      <c r="EGQ419" s="4"/>
      <c r="EGR419" s="4"/>
      <c r="EGS419" s="4"/>
      <c r="EGT419" s="4"/>
      <c r="EGU419" s="4"/>
      <c r="EGV419" s="4"/>
      <c r="EGW419" s="4"/>
      <c r="EGX419" s="4"/>
      <c r="EGY419" s="4"/>
      <c r="EGZ419" s="4"/>
      <c r="EHA419" s="4"/>
      <c r="EHB419" s="4"/>
      <c r="EHC419" s="4"/>
      <c r="EHD419" s="4"/>
      <c r="EHE419" s="4"/>
      <c r="EHF419" s="4"/>
      <c r="EHG419" s="4"/>
      <c r="EHH419" s="4"/>
      <c r="EHI419" s="4"/>
      <c r="EHJ419" s="4"/>
      <c r="EHK419" s="4"/>
      <c r="EHL419" s="4"/>
      <c r="EHM419" s="4"/>
      <c r="EHN419" s="4"/>
      <c r="EHO419" s="4"/>
      <c r="EHP419" s="4"/>
      <c r="EHQ419" s="4"/>
      <c r="EHR419" s="4"/>
      <c r="EHS419" s="4"/>
      <c r="EHT419" s="4"/>
      <c r="EHU419" s="4"/>
      <c r="EHV419" s="4"/>
      <c r="EHW419" s="4"/>
      <c r="EHX419" s="4"/>
      <c r="EHY419" s="4"/>
      <c r="EHZ419" s="4"/>
      <c r="EIA419" s="4"/>
      <c r="EIB419" s="4"/>
      <c r="EIC419" s="4"/>
      <c r="EID419" s="4"/>
      <c r="EIE419" s="4"/>
      <c r="EIF419" s="4"/>
      <c r="EIG419" s="4"/>
      <c r="EIH419" s="4"/>
      <c r="EII419" s="4"/>
      <c r="EIJ419" s="4"/>
      <c r="EIK419" s="4"/>
      <c r="EIL419" s="4"/>
      <c r="EIM419" s="4"/>
      <c r="EIN419" s="4"/>
      <c r="EIO419" s="4"/>
      <c r="EIP419" s="4"/>
      <c r="EIQ419" s="4"/>
      <c r="EIR419" s="4"/>
      <c r="EIS419" s="4"/>
      <c r="EIT419" s="4"/>
      <c r="EIU419" s="4"/>
      <c r="EIV419" s="4"/>
      <c r="EIW419" s="4"/>
      <c r="EIX419" s="4"/>
      <c r="EIY419" s="4"/>
      <c r="EIZ419" s="4"/>
      <c r="EJA419" s="4"/>
      <c r="EJB419" s="4"/>
      <c r="EJC419" s="4"/>
      <c r="EJD419" s="4"/>
      <c r="EJE419" s="4"/>
      <c r="EJF419" s="4"/>
      <c r="EJG419" s="4"/>
      <c r="EJH419" s="4"/>
      <c r="EJI419" s="4"/>
      <c r="EJJ419" s="4"/>
      <c r="EJK419" s="4"/>
      <c r="EJL419" s="4"/>
      <c r="EJM419" s="4"/>
      <c r="EJN419" s="4"/>
      <c r="EJO419" s="4"/>
      <c r="EJP419" s="4"/>
      <c r="EJQ419" s="4"/>
      <c r="EJR419" s="4"/>
      <c r="EJS419" s="4"/>
      <c r="EJT419" s="4"/>
      <c r="EJU419" s="4"/>
      <c r="EJV419" s="4"/>
      <c r="EJW419" s="4"/>
      <c r="EJX419" s="4"/>
      <c r="EJY419" s="4"/>
      <c r="EJZ419" s="4"/>
      <c r="EKA419" s="4"/>
      <c r="EKB419" s="4"/>
      <c r="EKC419" s="4"/>
      <c r="EKD419" s="4"/>
      <c r="EKE419" s="4"/>
      <c r="EKF419" s="4"/>
      <c r="EKG419" s="4"/>
      <c r="EKH419" s="4"/>
      <c r="EKI419" s="4"/>
      <c r="EKJ419" s="4"/>
      <c r="EKK419" s="4"/>
      <c r="EKL419" s="4"/>
      <c r="EKM419" s="4"/>
      <c r="EKN419" s="4"/>
      <c r="EKO419" s="4"/>
      <c r="EKP419" s="4"/>
      <c r="EKQ419" s="4"/>
      <c r="EKR419" s="4"/>
      <c r="EKS419" s="4"/>
      <c r="EKT419" s="4"/>
      <c r="EKU419" s="4"/>
      <c r="EKV419" s="4"/>
      <c r="EKW419" s="4"/>
      <c r="EKX419" s="4"/>
      <c r="EKY419" s="4"/>
      <c r="EKZ419" s="4"/>
      <c r="ELA419" s="4"/>
      <c r="ELB419" s="4"/>
      <c r="ELC419" s="4"/>
      <c r="ELD419" s="4"/>
      <c r="ELE419" s="4"/>
      <c r="ELF419" s="4"/>
      <c r="ELG419" s="4"/>
      <c r="ELH419" s="4"/>
      <c r="ELI419" s="4"/>
      <c r="ELJ419" s="4"/>
      <c r="ELK419" s="4"/>
      <c r="ELL419" s="4"/>
      <c r="ELM419" s="4"/>
      <c r="ELN419" s="4"/>
      <c r="ELO419" s="4"/>
      <c r="ELP419" s="4"/>
      <c r="ELQ419" s="4"/>
      <c r="ELR419" s="4"/>
      <c r="ELS419" s="4"/>
      <c r="ELT419" s="4"/>
      <c r="ELU419" s="4"/>
      <c r="ELV419" s="4"/>
      <c r="ELW419" s="4"/>
      <c r="ELX419" s="4"/>
      <c r="ELY419" s="4"/>
      <c r="ELZ419" s="4"/>
      <c r="EMA419" s="4"/>
      <c r="EMB419" s="4"/>
      <c r="EMC419" s="4"/>
      <c r="EMD419" s="4"/>
      <c r="EME419" s="4"/>
      <c r="EMF419" s="4"/>
      <c r="EMG419" s="4"/>
      <c r="EMH419" s="4"/>
      <c r="EMI419" s="4"/>
      <c r="EMJ419" s="4"/>
      <c r="EMK419" s="4"/>
      <c r="EML419" s="4"/>
      <c r="EMM419" s="4"/>
      <c r="EMN419" s="4"/>
      <c r="EMO419" s="4"/>
      <c r="EMP419" s="4"/>
      <c r="EMQ419" s="4"/>
      <c r="EMR419" s="4"/>
      <c r="EMS419" s="4"/>
      <c r="EMT419" s="4"/>
      <c r="EMU419" s="4"/>
      <c r="EMV419" s="4"/>
      <c r="EMW419" s="4"/>
      <c r="EMX419" s="4"/>
      <c r="EMY419" s="4"/>
      <c r="EMZ419" s="4"/>
      <c r="ENA419" s="4"/>
      <c r="ENB419" s="4"/>
      <c r="ENC419" s="4"/>
      <c r="END419" s="4"/>
      <c r="ENE419" s="4"/>
      <c r="ENF419" s="4"/>
      <c r="ENG419" s="4"/>
      <c r="ENH419" s="4"/>
      <c r="ENI419" s="4"/>
      <c r="ENJ419" s="4"/>
      <c r="ENK419" s="4"/>
      <c r="ENL419" s="4"/>
      <c r="ENM419" s="4"/>
      <c r="ENN419" s="4"/>
      <c r="ENO419" s="4"/>
      <c r="ENP419" s="4"/>
      <c r="ENQ419" s="4"/>
      <c r="ENR419" s="4"/>
      <c r="ENS419" s="4"/>
      <c r="ENT419" s="4"/>
      <c r="ENU419" s="4"/>
      <c r="ENV419" s="4"/>
      <c r="ENW419" s="4"/>
      <c r="ENX419" s="4"/>
      <c r="ENY419" s="4"/>
      <c r="ENZ419" s="4"/>
      <c r="EOA419" s="4"/>
      <c r="EOB419" s="4"/>
      <c r="EOC419" s="4"/>
      <c r="EOD419" s="4"/>
      <c r="EOE419" s="4"/>
      <c r="EOF419" s="4"/>
      <c r="EOG419" s="4"/>
      <c r="EOH419" s="4"/>
      <c r="EOI419" s="4"/>
      <c r="EOJ419" s="4"/>
      <c r="EOK419" s="4"/>
      <c r="EOL419" s="4"/>
      <c r="EOM419" s="4"/>
      <c r="EON419" s="4"/>
      <c r="EOO419" s="4"/>
      <c r="EOP419" s="4"/>
      <c r="EOQ419" s="4"/>
      <c r="EOR419" s="4"/>
      <c r="EOS419" s="4"/>
      <c r="EOT419" s="4"/>
      <c r="EOU419" s="4"/>
      <c r="EOV419" s="4"/>
      <c r="EOW419" s="4"/>
      <c r="EOX419" s="4"/>
      <c r="EOY419" s="4"/>
      <c r="EOZ419" s="4"/>
      <c r="EPA419" s="4"/>
      <c r="EPB419" s="4"/>
      <c r="EPC419" s="4"/>
      <c r="EPD419" s="4"/>
      <c r="EPE419" s="4"/>
      <c r="EPF419" s="4"/>
      <c r="EPG419" s="4"/>
      <c r="EPH419" s="4"/>
      <c r="EPI419" s="4"/>
      <c r="EPJ419" s="4"/>
      <c r="EPK419" s="4"/>
      <c r="EPL419" s="4"/>
      <c r="EPM419" s="4"/>
      <c r="EPN419" s="4"/>
      <c r="EPO419" s="4"/>
      <c r="EPP419" s="4"/>
      <c r="EPQ419" s="4"/>
      <c r="EPR419" s="4"/>
      <c r="EPS419" s="4"/>
      <c r="EPT419" s="4"/>
      <c r="EPU419" s="4"/>
      <c r="EPV419" s="4"/>
      <c r="EPW419" s="4"/>
      <c r="EPX419" s="4"/>
      <c r="EPY419" s="4"/>
      <c r="EPZ419" s="4"/>
      <c r="EQA419" s="4"/>
      <c r="EQB419" s="4"/>
      <c r="EQC419" s="4"/>
      <c r="EQD419" s="4"/>
      <c r="EQE419" s="4"/>
      <c r="EQF419" s="4"/>
      <c r="EQG419" s="4"/>
      <c r="EQH419" s="4"/>
      <c r="EQI419" s="4"/>
      <c r="EQJ419" s="4"/>
      <c r="EQK419" s="4"/>
      <c r="EQL419" s="4"/>
      <c r="EQM419" s="4"/>
      <c r="EQN419" s="4"/>
      <c r="EQO419" s="4"/>
      <c r="EQP419" s="4"/>
      <c r="EQQ419" s="4"/>
      <c r="EQR419" s="4"/>
      <c r="EQS419" s="4"/>
      <c r="EQT419" s="4"/>
      <c r="EQU419" s="4"/>
      <c r="EQV419" s="4"/>
      <c r="EQW419" s="4"/>
      <c r="EQX419" s="4"/>
      <c r="EQY419" s="4"/>
      <c r="EQZ419" s="4"/>
      <c r="ERA419" s="4"/>
      <c r="ERB419" s="4"/>
      <c r="ERC419" s="4"/>
      <c r="ERD419" s="4"/>
      <c r="ERE419" s="4"/>
      <c r="ERF419" s="4"/>
      <c r="ERG419" s="4"/>
      <c r="ERH419" s="4"/>
      <c r="ERI419" s="4"/>
      <c r="ERJ419" s="4"/>
      <c r="ERK419" s="4"/>
      <c r="ERL419" s="4"/>
      <c r="ERM419" s="4"/>
      <c r="ERN419" s="4"/>
      <c r="ERO419" s="4"/>
      <c r="ERP419" s="4"/>
      <c r="ERQ419" s="4"/>
      <c r="ERR419" s="4"/>
      <c r="ERS419" s="4"/>
      <c r="ERT419" s="4"/>
      <c r="ERU419" s="4"/>
      <c r="ERV419" s="4"/>
      <c r="ERW419" s="4"/>
      <c r="ERX419" s="4"/>
      <c r="ERY419" s="4"/>
      <c r="ERZ419" s="4"/>
      <c r="ESA419" s="4"/>
      <c r="ESB419" s="4"/>
      <c r="ESC419" s="4"/>
      <c r="ESD419" s="4"/>
      <c r="ESE419" s="4"/>
      <c r="ESF419" s="4"/>
      <c r="ESG419" s="4"/>
      <c r="ESH419" s="4"/>
      <c r="ESI419" s="4"/>
      <c r="ESJ419" s="4"/>
      <c r="ESK419" s="4"/>
      <c r="ESL419" s="4"/>
      <c r="ESM419" s="4"/>
      <c r="ESN419" s="4"/>
      <c r="ESO419" s="4"/>
      <c r="ESP419" s="4"/>
      <c r="ESQ419" s="4"/>
      <c r="ESR419" s="4"/>
      <c r="ESS419" s="4"/>
      <c r="EST419" s="4"/>
      <c r="ESU419" s="4"/>
      <c r="ESV419" s="4"/>
      <c r="ESW419" s="4"/>
      <c r="ESX419" s="4"/>
      <c r="ESY419" s="4"/>
      <c r="ESZ419" s="4"/>
      <c r="ETA419" s="4"/>
      <c r="ETB419" s="4"/>
      <c r="ETC419" s="4"/>
      <c r="ETD419" s="4"/>
      <c r="ETE419" s="4"/>
      <c r="ETF419" s="4"/>
      <c r="ETG419" s="4"/>
      <c r="ETH419" s="4"/>
      <c r="ETI419" s="4"/>
      <c r="ETJ419" s="4"/>
      <c r="ETK419" s="4"/>
      <c r="ETL419" s="4"/>
      <c r="ETM419" s="4"/>
      <c r="ETN419" s="4"/>
      <c r="ETO419" s="4"/>
      <c r="ETP419" s="4"/>
      <c r="ETQ419" s="4"/>
      <c r="ETR419" s="4"/>
      <c r="ETS419" s="4"/>
      <c r="ETT419" s="4"/>
      <c r="ETU419" s="4"/>
      <c r="ETV419" s="4"/>
      <c r="ETW419" s="4"/>
      <c r="ETX419" s="4"/>
      <c r="ETY419" s="4"/>
      <c r="ETZ419" s="4"/>
      <c r="EUA419" s="4"/>
      <c r="EUB419" s="4"/>
      <c r="EUC419" s="4"/>
      <c r="EUD419" s="4"/>
      <c r="EUE419" s="4"/>
      <c r="EUF419" s="4"/>
      <c r="EUG419" s="4"/>
      <c r="EUH419" s="4"/>
      <c r="EUI419" s="4"/>
      <c r="EUJ419" s="4"/>
      <c r="EUK419" s="4"/>
      <c r="EUL419" s="4"/>
      <c r="EUM419" s="4"/>
      <c r="EUN419" s="4"/>
      <c r="EUO419" s="4"/>
      <c r="EUP419" s="4"/>
      <c r="EUQ419" s="4"/>
      <c r="EUR419" s="4"/>
      <c r="EUS419" s="4"/>
      <c r="EUT419" s="4"/>
      <c r="EUU419" s="4"/>
      <c r="EUV419" s="4"/>
      <c r="EUW419" s="4"/>
      <c r="EUX419" s="4"/>
      <c r="EUY419" s="4"/>
      <c r="EUZ419" s="4"/>
      <c r="EVA419" s="4"/>
      <c r="EVB419" s="4"/>
      <c r="EVC419" s="4"/>
      <c r="EVD419" s="4"/>
      <c r="EVE419" s="4"/>
      <c r="EVF419" s="4"/>
      <c r="EVG419" s="4"/>
      <c r="EVH419" s="4"/>
      <c r="EVI419" s="4"/>
      <c r="EVJ419" s="4"/>
      <c r="EVK419" s="4"/>
      <c r="EVL419" s="4"/>
      <c r="EVM419" s="4"/>
      <c r="EVN419" s="4"/>
      <c r="EVO419" s="4"/>
      <c r="EVP419" s="4"/>
      <c r="EVQ419" s="4"/>
      <c r="EVR419" s="4"/>
      <c r="EVS419" s="4"/>
      <c r="EVT419" s="4"/>
      <c r="EVU419" s="4"/>
      <c r="EVV419" s="4"/>
      <c r="EVW419" s="4"/>
      <c r="EVX419" s="4"/>
      <c r="EVY419" s="4"/>
      <c r="EVZ419" s="4"/>
      <c r="EWA419" s="4"/>
      <c r="EWB419" s="4"/>
      <c r="EWC419" s="4"/>
      <c r="EWD419" s="4"/>
      <c r="EWE419" s="4"/>
      <c r="EWF419" s="4"/>
      <c r="EWG419" s="4"/>
      <c r="EWH419" s="4"/>
      <c r="EWI419" s="4"/>
      <c r="EWJ419" s="4"/>
      <c r="EWK419" s="4"/>
      <c r="EWL419" s="4"/>
      <c r="EWM419" s="4"/>
      <c r="EWN419" s="4"/>
      <c r="EWO419" s="4"/>
      <c r="EWP419" s="4"/>
      <c r="EWQ419" s="4"/>
      <c r="EWR419" s="4"/>
      <c r="EWS419" s="4"/>
      <c r="EWT419" s="4"/>
      <c r="EWU419" s="4"/>
      <c r="EWV419" s="4"/>
      <c r="EWW419" s="4"/>
      <c r="EWX419" s="4"/>
      <c r="EWY419" s="4"/>
      <c r="EWZ419" s="4"/>
      <c r="EXA419" s="4"/>
      <c r="EXB419" s="4"/>
      <c r="EXC419" s="4"/>
      <c r="EXD419" s="4"/>
      <c r="EXE419" s="4"/>
      <c r="EXF419" s="4"/>
      <c r="EXG419" s="4"/>
      <c r="EXH419" s="4"/>
      <c r="EXI419" s="4"/>
      <c r="EXJ419" s="4"/>
      <c r="EXK419" s="4"/>
      <c r="EXL419" s="4"/>
      <c r="EXM419" s="4"/>
      <c r="EXN419" s="4"/>
      <c r="EXO419" s="4"/>
      <c r="EXP419" s="4"/>
      <c r="EXQ419" s="4"/>
      <c r="EXR419" s="4"/>
      <c r="EXS419" s="4"/>
      <c r="EXT419" s="4"/>
      <c r="EXU419" s="4"/>
      <c r="EXV419" s="4"/>
      <c r="EXW419" s="4"/>
      <c r="EXX419" s="4"/>
      <c r="EXY419" s="4"/>
      <c r="EXZ419" s="4"/>
      <c r="EYA419" s="4"/>
      <c r="EYB419" s="4"/>
      <c r="EYC419" s="4"/>
      <c r="EYD419" s="4"/>
      <c r="EYE419" s="4"/>
      <c r="EYF419" s="4"/>
      <c r="EYG419" s="4"/>
      <c r="EYH419" s="4"/>
      <c r="EYI419" s="4"/>
      <c r="EYJ419" s="4"/>
      <c r="EYK419" s="4"/>
      <c r="EYL419" s="4"/>
      <c r="EYM419" s="4"/>
      <c r="EYN419" s="4"/>
      <c r="EYO419" s="4"/>
      <c r="EYP419" s="4"/>
      <c r="EYQ419" s="4"/>
      <c r="EYR419" s="4"/>
      <c r="EYS419" s="4"/>
      <c r="EYT419" s="4"/>
      <c r="EYU419" s="4"/>
      <c r="EYV419" s="4"/>
      <c r="EYW419" s="4"/>
      <c r="EYX419" s="4"/>
      <c r="EYY419" s="4"/>
      <c r="EYZ419" s="4"/>
      <c r="EZA419" s="4"/>
      <c r="EZB419" s="4"/>
      <c r="EZC419" s="4"/>
      <c r="EZD419" s="4"/>
      <c r="EZE419" s="4"/>
      <c r="EZF419" s="4"/>
      <c r="EZG419" s="4"/>
      <c r="EZH419" s="4"/>
      <c r="EZI419" s="4"/>
      <c r="EZJ419" s="4"/>
      <c r="EZK419" s="4"/>
      <c r="EZL419" s="4"/>
      <c r="EZM419" s="4"/>
      <c r="EZN419" s="4"/>
      <c r="EZO419" s="4"/>
      <c r="EZP419" s="4"/>
      <c r="EZQ419" s="4"/>
      <c r="EZR419" s="4"/>
      <c r="EZS419" s="4"/>
      <c r="EZT419" s="4"/>
      <c r="EZU419" s="4"/>
      <c r="EZV419" s="4"/>
      <c r="EZW419" s="4"/>
      <c r="EZX419" s="4"/>
      <c r="EZY419" s="4"/>
      <c r="EZZ419" s="4"/>
      <c r="FAA419" s="4"/>
      <c r="FAB419" s="4"/>
      <c r="FAC419" s="4"/>
      <c r="FAD419" s="4"/>
      <c r="FAE419" s="4"/>
      <c r="FAF419" s="4"/>
      <c r="FAG419" s="4"/>
      <c r="FAH419" s="4"/>
      <c r="FAI419" s="4"/>
      <c r="FAJ419" s="4"/>
      <c r="FAK419" s="4"/>
      <c r="FAL419" s="4"/>
      <c r="FAM419" s="4"/>
      <c r="FAN419" s="4"/>
      <c r="FAO419" s="4"/>
      <c r="FAP419" s="4"/>
      <c r="FAQ419" s="4"/>
      <c r="FAR419" s="4"/>
      <c r="FAS419" s="4"/>
      <c r="FAT419" s="4"/>
      <c r="FAU419" s="4"/>
      <c r="FAV419" s="4"/>
      <c r="FAW419" s="4"/>
      <c r="FAX419" s="4"/>
      <c r="FAY419" s="4"/>
      <c r="FAZ419" s="4"/>
      <c r="FBA419" s="4"/>
      <c r="FBB419" s="4"/>
      <c r="FBC419" s="4"/>
      <c r="FBD419" s="4"/>
      <c r="FBE419" s="4"/>
      <c r="FBF419" s="4"/>
      <c r="FBG419" s="4"/>
      <c r="FBH419" s="4"/>
      <c r="FBI419" s="4"/>
      <c r="FBJ419" s="4"/>
      <c r="FBK419" s="4"/>
      <c r="FBL419" s="4"/>
      <c r="FBM419" s="4"/>
      <c r="FBN419" s="4"/>
      <c r="FBO419" s="4"/>
      <c r="FBP419" s="4"/>
      <c r="FBQ419" s="4"/>
      <c r="FBR419" s="4"/>
      <c r="FBS419" s="4"/>
      <c r="FBT419" s="4"/>
      <c r="FBU419" s="4"/>
      <c r="FBV419" s="4"/>
      <c r="FBW419" s="4"/>
      <c r="FBX419" s="4"/>
      <c r="FBY419" s="4"/>
      <c r="FBZ419" s="4"/>
      <c r="FCA419" s="4"/>
      <c r="FCB419" s="4"/>
      <c r="FCC419" s="4"/>
      <c r="FCD419" s="4"/>
      <c r="FCE419" s="4"/>
      <c r="FCF419" s="4"/>
      <c r="FCG419" s="4"/>
      <c r="FCH419" s="4"/>
      <c r="FCI419" s="4"/>
      <c r="FCJ419" s="4"/>
      <c r="FCK419" s="4"/>
      <c r="FCL419" s="4"/>
      <c r="FCM419" s="4"/>
      <c r="FCN419" s="4"/>
      <c r="FCO419" s="4"/>
      <c r="FCP419" s="4"/>
      <c r="FCQ419" s="4"/>
      <c r="FCR419" s="4"/>
      <c r="FCS419" s="4"/>
      <c r="FCT419" s="4"/>
      <c r="FCU419" s="4"/>
      <c r="FCV419" s="4"/>
      <c r="FCW419" s="4"/>
      <c r="FCX419" s="4"/>
      <c r="FCY419" s="4"/>
      <c r="FCZ419" s="4"/>
      <c r="FDA419" s="4"/>
      <c r="FDB419" s="4"/>
      <c r="FDC419" s="4"/>
      <c r="FDD419" s="4"/>
      <c r="FDE419" s="4"/>
      <c r="FDF419" s="4"/>
      <c r="FDG419" s="4"/>
      <c r="FDH419" s="4"/>
      <c r="FDI419" s="4"/>
      <c r="FDJ419" s="4"/>
      <c r="FDK419" s="4"/>
      <c r="FDL419" s="4"/>
      <c r="FDM419" s="4"/>
      <c r="FDN419" s="4"/>
      <c r="FDO419" s="4"/>
      <c r="FDP419" s="4"/>
      <c r="FDQ419" s="4"/>
      <c r="FDR419" s="4"/>
      <c r="FDS419" s="4"/>
      <c r="FDT419" s="4"/>
      <c r="FDU419" s="4"/>
      <c r="FDV419" s="4"/>
      <c r="FDW419" s="4"/>
      <c r="FDX419" s="4"/>
      <c r="FDY419" s="4"/>
      <c r="FDZ419" s="4"/>
      <c r="FEA419" s="4"/>
      <c r="FEB419" s="4"/>
      <c r="FEC419" s="4"/>
      <c r="FED419" s="4"/>
      <c r="FEE419" s="4"/>
      <c r="FEF419" s="4"/>
      <c r="FEG419" s="4"/>
      <c r="FEH419" s="4"/>
      <c r="FEI419" s="4"/>
      <c r="FEJ419" s="4"/>
      <c r="FEK419" s="4"/>
      <c r="FEL419" s="4"/>
      <c r="FEM419" s="4"/>
      <c r="FEN419" s="4"/>
      <c r="FEO419" s="4"/>
      <c r="FEP419" s="4"/>
      <c r="FEQ419" s="4"/>
      <c r="FER419" s="4"/>
      <c r="FES419" s="4"/>
      <c r="FET419" s="4"/>
      <c r="FEU419" s="4"/>
      <c r="FEV419" s="4"/>
      <c r="FEW419" s="4"/>
      <c r="FEX419" s="4"/>
      <c r="FEY419" s="4"/>
      <c r="FEZ419" s="4"/>
      <c r="FFA419" s="4"/>
      <c r="FFB419" s="4"/>
      <c r="FFC419" s="4"/>
      <c r="FFD419" s="4"/>
      <c r="FFE419" s="4"/>
      <c r="FFF419" s="4"/>
      <c r="FFG419" s="4"/>
      <c r="FFH419" s="4"/>
      <c r="FFI419" s="4"/>
      <c r="FFJ419" s="4"/>
      <c r="FFK419" s="4"/>
      <c r="FFL419" s="4"/>
      <c r="FFM419" s="4"/>
      <c r="FFN419" s="4"/>
      <c r="FFO419" s="4"/>
      <c r="FFP419" s="4"/>
      <c r="FFQ419" s="4"/>
      <c r="FFR419" s="4"/>
      <c r="FFS419" s="4"/>
      <c r="FFT419" s="4"/>
      <c r="FFU419" s="4"/>
      <c r="FFV419" s="4"/>
      <c r="FFW419" s="4"/>
      <c r="FFX419" s="4"/>
      <c r="FFY419" s="4"/>
      <c r="FFZ419" s="4"/>
      <c r="FGA419" s="4"/>
      <c r="FGB419" s="4"/>
      <c r="FGC419" s="4"/>
      <c r="FGD419" s="4"/>
      <c r="FGE419" s="4"/>
      <c r="FGF419" s="4"/>
      <c r="FGG419" s="4"/>
      <c r="FGH419" s="4"/>
      <c r="FGI419" s="4"/>
      <c r="FGJ419" s="4"/>
      <c r="FGK419" s="4"/>
      <c r="FGL419" s="4"/>
      <c r="FGM419" s="4"/>
      <c r="FGN419" s="4"/>
      <c r="FGO419" s="4"/>
      <c r="FGP419" s="4"/>
      <c r="FGQ419" s="4"/>
      <c r="FGR419" s="4"/>
      <c r="FGS419" s="4"/>
      <c r="FGT419" s="4"/>
      <c r="FGU419" s="4"/>
      <c r="FGV419" s="4"/>
      <c r="FGW419" s="4"/>
      <c r="FGX419" s="4"/>
      <c r="FGY419" s="4"/>
      <c r="FGZ419" s="4"/>
      <c r="FHA419" s="4"/>
      <c r="FHB419" s="4"/>
      <c r="FHC419" s="4"/>
      <c r="FHD419" s="4"/>
      <c r="FHE419" s="4"/>
      <c r="FHF419" s="4"/>
      <c r="FHG419" s="4"/>
      <c r="FHH419" s="4"/>
      <c r="FHI419" s="4"/>
      <c r="FHJ419" s="4"/>
      <c r="FHK419" s="4"/>
      <c r="FHL419" s="4"/>
      <c r="FHM419" s="4"/>
      <c r="FHN419" s="4"/>
      <c r="FHO419" s="4"/>
      <c r="FHP419" s="4"/>
      <c r="FHQ419" s="4"/>
      <c r="FHR419" s="4"/>
      <c r="FHS419" s="4"/>
      <c r="FHT419" s="4"/>
      <c r="FHU419" s="4"/>
      <c r="FHV419" s="4"/>
      <c r="FHW419" s="4"/>
      <c r="FHX419" s="4"/>
      <c r="FHY419" s="4"/>
      <c r="FHZ419" s="4"/>
      <c r="FIA419" s="4"/>
      <c r="FIB419" s="4"/>
      <c r="FIC419" s="4"/>
      <c r="FID419" s="4"/>
      <c r="FIE419" s="4"/>
      <c r="FIF419" s="4"/>
      <c r="FIG419" s="4"/>
      <c r="FIH419" s="4"/>
      <c r="FII419" s="4"/>
      <c r="FIJ419" s="4"/>
      <c r="FIK419" s="4"/>
      <c r="FIL419" s="4"/>
      <c r="FIM419" s="4"/>
      <c r="FIN419" s="4"/>
      <c r="FIO419" s="4"/>
      <c r="FIP419" s="4"/>
      <c r="FIQ419" s="4"/>
      <c r="FIR419" s="4"/>
      <c r="FIS419" s="4"/>
      <c r="FIT419" s="4"/>
      <c r="FIU419" s="4"/>
      <c r="FIV419" s="4"/>
      <c r="FIW419" s="4"/>
      <c r="FIX419" s="4"/>
      <c r="FIY419" s="4"/>
      <c r="FIZ419" s="4"/>
      <c r="FJA419" s="4"/>
      <c r="FJB419" s="4"/>
      <c r="FJC419" s="4"/>
      <c r="FJD419" s="4"/>
      <c r="FJE419" s="4"/>
      <c r="FJF419" s="4"/>
      <c r="FJG419" s="4"/>
      <c r="FJH419" s="4"/>
      <c r="FJI419" s="4"/>
      <c r="FJJ419" s="4"/>
      <c r="FJK419" s="4"/>
      <c r="FJL419" s="4"/>
      <c r="FJM419" s="4"/>
      <c r="FJN419" s="4"/>
      <c r="FJO419" s="4"/>
      <c r="FJP419" s="4"/>
      <c r="FJQ419" s="4"/>
      <c r="FJR419" s="4"/>
      <c r="FJS419" s="4"/>
      <c r="FJT419" s="4"/>
      <c r="FJU419" s="4"/>
      <c r="FJV419" s="4"/>
      <c r="FJW419" s="4"/>
      <c r="FJX419" s="4"/>
      <c r="FJY419" s="4"/>
      <c r="FJZ419" s="4"/>
      <c r="FKA419" s="4"/>
      <c r="FKB419" s="4"/>
      <c r="FKC419" s="4"/>
      <c r="FKD419" s="4"/>
      <c r="FKE419" s="4"/>
      <c r="FKF419" s="4"/>
      <c r="FKG419" s="4"/>
      <c r="FKH419" s="4"/>
      <c r="FKI419" s="4"/>
      <c r="FKJ419" s="4"/>
      <c r="FKK419" s="4"/>
      <c r="FKL419" s="4"/>
      <c r="FKM419" s="4"/>
      <c r="FKN419" s="4"/>
      <c r="FKO419" s="4"/>
      <c r="FKP419" s="4"/>
      <c r="FKQ419" s="4"/>
      <c r="FKR419" s="4"/>
      <c r="FKS419" s="4"/>
      <c r="FKT419" s="4"/>
      <c r="FKU419" s="4"/>
      <c r="FKV419" s="4"/>
      <c r="FKW419" s="4"/>
      <c r="FKX419" s="4"/>
      <c r="FKY419" s="4"/>
      <c r="FKZ419" s="4"/>
      <c r="FLA419" s="4"/>
      <c r="FLB419" s="4"/>
      <c r="FLC419" s="4"/>
      <c r="FLD419" s="4"/>
      <c r="FLE419" s="4"/>
      <c r="FLF419" s="4"/>
      <c r="FLG419" s="4"/>
      <c r="FLH419" s="4"/>
      <c r="FLI419" s="4"/>
      <c r="FLJ419" s="4"/>
      <c r="FLK419" s="4"/>
      <c r="FLL419" s="4"/>
      <c r="FLM419" s="4"/>
      <c r="FLN419" s="4"/>
      <c r="FLO419" s="4"/>
      <c r="FLP419" s="4"/>
      <c r="FLQ419" s="4"/>
      <c r="FLR419" s="4"/>
      <c r="FLS419" s="4"/>
      <c r="FLT419" s="4"/>
      <c r="FLU419" s="4"/>
      <c r="FLV419" s="4"/>
      <c r="FLW419" s="4"/>
      <c r="FLX419" s="4"/>
      <c r="FLY419" s="4"/>
      <c r="FLZ419" s="4"/>
      <c r="FMA419" s="4"/>
      <c r="FMB419" s="4"/>
      <c r="FMC419" s="4"/>
      <c r="FMD419" s="4"/>
      <c r="FME419" s="4"/>
      <c r="FMF419" s="4"/>
      <c r="FMG419" s="4"/>
      <c r="FMH419" s="4"/>
      <c r="FMI419" s="4"/>
      <c r="FMJ419" s="4"/>
      <c r="FMK419" s="4"/>
      <c r="FML419" s="4"/>
      <c r="FMM419" s="4"/>
      <c r="FMN419" s="4"/>
      <c r="FMO419" s="4"/>
      <c r="FMP419" s="4"/>
      <c r="FMQ419" s="4"/>
      <c r="FMR419" s="4"/>
      <c r="FMS419" s="4"/>
      <c r="FMT419" s="4"/>
      <c r="FMU419" s="4"/>
      <c r="FMV419" s="4"/>
      <c r="FMW419" s="4"/>
      <c r="FMX419" s="4"/>
      <c r="FMY419" s="4"/>
      <c r="FMZ419" s="4"/>
      <c r="FNA419" s="4"/>
      <c r="FNB419" s="4"/>
      <c r="FNC419" s="4"/>
      <c r="FND419" s="4"/>
      <c r="FNE419" s="4"/>
      <c r="FNF419" s="4"/>
      <c r="FNG419" s="4"/>
      <c r="FNH419" s="4"/>
      <c r="FNI419" s="4"/>
      <c r="FNJ419" s="4"/>
      <c r="FNK419" s="4"/>
      <c r="FNL419" s="4"/>
      <c r="FNM419" s="4"/>
      <c r="FNN419" s="4"/>
      <c r="FNO419" s="4"/>
      <c r="FNP419" s="4"/>
      <c r="FNQ419" s="4"/>
      <c r="FNR419" s="4"/>
      <c r="FNS419" s="4"/>
      <c r="FNT419" s="4"/>
      <c r="FNU419" s="4"/>
      <c r="FNV419" s="4"/>
      <c r="FNW419" s="4"/>
      <c r="FNX419" s="4"/>
      <c r="FNY419" s="4"/>
      <c r="FNZ419" s="4"/>
      <c r="FOA419" s="4"/>
      <c r="FOB419" s="4"/>
      <c r="FOC419" s="4"/>
      <c r="FOD419" s="4"/>
      <c r="FOE419" s="4"/>
      <c r="FOF419" s="4"/>
      <c r="FOG419" s="4"/>
      <c r="FOH419" s="4"/>
      <c r="FOI419" s="4"/>
      <c r="FOJ419" s="4"/>
      <c r="FOK419" s="4"/>
      <c r="FOL419" s="4"/>
      <c r="FOM419" s="4"/>
      <c r="FON419" s="4"/>
      <c r="FOO419" s="4"/>
      <c r="FOP419" s="4"/>
      <c r="FOQ419" s="4"/>
      <c r="FOR419" s="4"/>
      <c r="FOS419" s="4"/>
      <c r="FOT419" s="4"/>
      <c r="FOU419" s="4"/>
      <c r="FOV419" s="4"/>
      <c r="FOW419" s="4"/>
      <c r="FOX419" s="4"/>
      <c r="FOY419" s="4"/>
      <c r="FOZ419" s="4"/>
      <c r="FPA419" s="4"/>
      <c r="FPB419" s="4"/>
      <c r="FPC419" s="4"/>
      <c r="FPD419" s="4"/>
      <c r="FPE419" s="4"/>
      <c r="FPF419" s="4"/>
      <c r="FPG419" s="4"/>
      <c r="FPH419" s="4"/>
      <c r="FPI419" s="4"/>
      <c r="FPJ419" s="4"/>
      <c r="FPK419" s="4"/>
      <c r="FPL419" s="4"/>
      <c r="FPM419" s="4"/>
      <c r="FPN419" s="4"/>
      <c r="FPO419" s="4"/>
      <c r="FPP419" s="4"/>
      <c r="FPQ419" s="4"/>
      <c r="FPR419" s="4"/>
      <c r="FPS419" s="4"/>
      <c r="FPT419" s="4"/>
      <c r="FPU419" s="4"/>
      <c r="FPV419" s="4"/>
      <c r="FPW419" s="4"/>
      <c r="FPX419" s="4"/>
      <c r="FPY419" s="4"/>
      <c r="FPZ419" s="4"/>
      <c r="FQA419" s="4"/>
      <c r="FQB419" s="4"/>
      <c r="FQC419" s="4"/>
      <c r="FQD419" s="4"/>
      <c r="FQE419" s="4"/>
      <c r="FQF419" s="4"/>
      <c r="FQG419" s="4"/>
      <c r="FQH419" s="4"/>
      <c r="FQI419" s="4"/>
      <c r="FQJ419" s="4"/>
      <c r="FQK419" s="4"/>
      <c r="FQL419" s="4"/>
      <c r="FQM419" s="4"/>
      <c r="FQN419" s="4"/>
      <c r="FQO419" s="4"/>
      <c r="FQP419" s="4"/>
      <c r="FQQ419" s="4"/>
      <c r="FQR419" s="4"/>
      <c r="FQS419" s="4"/>
      <c r="FQT419" s="4"/>
      <c r="FQU419" s="4"/>
      <c r="FQV419" s="4"/>
      <c r="FQW419" s="4"/>
      <c r="FQX419" s="4"/>
      <c r="FQY419" s="4"/>
      <c r="FQZ419" s="4"/>
      <c r="FRA419" s="4"/>
      <c r="FRB419" s="4"/>
      <c r="FRC419" s="4"/>
      <c r="FRD419" s="4"/>
      <c r="FRE419" s="4"/>
      <c r="FRF419" s="4"/>
      <c r="FRG419" s="4"/>
      <c r="FRH419" s="4"/>
      <c r="FRI419" s="4"/>
      <c r="FRJ419" s="4"/>
      <c r="FRK419" s="4"/>
      <c r="FRL419" s="4"/>
      <c r="FRM419" s="4"/>
      <c r="FRN419" s="4"/>
      <c r="FRO419" s="4"/>
      <c r="FRP419" s="4"/>
      <c r="FRQ419" s="4"/>
      <c r="FRR419" s="4"/>
      <c r="FRS419" s="4"/>
      <c r="FRT419" s="4"/>
      <c r="FRU419" s="4"/>
      <c r="FRV419" s="4"/>
      <c r="FRW419" s="4"/>
      <c r="FRX419" s="4"/>
      <c r="FRY419" s="4"/>
      <c r="FRZ419" s="4"/>
      <c r="FSA419" s="4"/>
      <c r="FSB419" s="4"/>
      <c r="FSC419" s="4"/>
      <c r="FSD419" s="4"/>
      <c r="FSE419" s="4"/>
      <c r="FSF419" s="4"/>
      <c r="FSG419" s="4"/>
      <c r="FSH419" s="4"/>
      <c r="FSI419" s="4"/>
      <c r="FSJ419" s="4"/>
      <c r="FSK419" s="4"/>
      <c r="FSL419" s="4"/>
      <c r="FSM419" s="4"/>
      <c r="FSN419" s="4"/>
      <c r="FSO419" s="4"/>
      <c r="FSP419" s="4"/>
      <c r="FSQ419" s="4"/>
      <c r="FSR419" s="4"/>
      <c r="FSS419" s="4"/>
      <c r="FST419" s="4"/>
      <c r="FSU419" s="4"/>
      <c r="FSV419" s="4"/>
      <c r="FSW419" s="4"/>
      <c r="FSX419" s="4"/>
      <c r="FSY419" s="4"/>
      <c r="FSZ419" s="4"/>
      <c r="FTA419" s="4"/>
      <c r="FTB419" s="4"/>
      <c r="FTC419" s="4"/>
      <c r="FTD419" s="4"/>
      <c r="FTE419" s="4"/>
      <c r="FTF419" s="4"/>
      <c r="FTG419" s="4"/>
      <c r="FTH419" s="4"/>
      <c r="FTI419" s="4"/>
      <c r="FTJ419" s="4"/>
      <c r="FTK419" s="4"/>
      <c r="FTL419" s="4"/>
      <c r="FTM419" s="4"/>
      <c r="FTN419" s="4"/>
      <c r="FTO419" s="4"/>
      <c r="FTP419" s="4"/>
      <c r="FTQ419" s="4"/>
      <c r="FTR419" s="4"/>
      <c r="FTS419" s="4"/>
      <c r="FTT419" s="4"/>
      <c r="FTU419" s="4"/>
      <c r="FTV419" s="4"/>
      <c r="FTW419" s="4"/>
      <c r="FTX419" s="4"/>
      <c r="FTY419" s="4"/>
      <c r="FTZ419" s="4"/>
      <c r="FUA419" s="4"/>
      <c r="FUB419" s="4"/>
      <c r="FUC419" s="4"/>
      <c r="FUD419" s="4"/>
      <c r="FUE419" s="4"/>
      <c r="FUF419" s="4"/>
      <c r="FUG419" s="4"/>
      <c r="FUH419" s="4"/>
      <c r="FUI419" s="4"/>
      <c r="FUJ419" s="4"/>
      <c r="FUK419" s="4"/>
      <c r="FUL419" s="4"/>
      <c r="FUM419" s="4"/>
      <c r="FUN419" s="4"/>
      <c r="FUO419" s="4"/>
      <c r="FUP419" s="4"/>
      <c r="FUQ419" s="4"/>
      <c r="FUR419" s="4"/>
      <c r="FUS419" s="4"/>
      <c r="FUT419" s="4"/>
      <c r="FUU419" s="4"/>
      <c r="FUV419" s="4"/>
      <c r="FUW419" s="4"/>
      <c r="FUX419" s="4"/>
      <c r="FUY419" s="4"/>
      <c r="FUZ419" s="4"/>
      <c r="FVA419" s="4"/>
      <c r="FVB419" s="4"/>
      <c r="FVC419" s="4"/>
      <c r="FVD419" s="4"/>
      <c r="FVE419" s="4"/>
      <c r="FVF419" s="4"/>
      <c r="FVG419" s="4"/>
      <c r="FVH419" s="4"/>
      <c r="FVI419" s="4"/>
      <c r="FVJ419" s="4"/>
      <c r="FVK419" s="4"/>
      <c r="FVL419" s="4"/>
      <c r="FVM419" s="4"/>
      <c r="FVN419" s="4"/>
      <c r="FVO419" s="4"/>
      <c r="FVP419" s="4"/>
      <c r="FVQ419" s="4"/>
      <c r="FVR419" s="4"/>
      <c r="FVS419" s="4"/>
      <c r="FVT419" s="4"/>
      <c r="FVU419" s="4"/>
      <c r="FVV419" s="4"/>
      <c r="FVW419" s="4"/>
      <c r="FVX419" s="4"/>
      <c r="FVY419" s="4"/>
      <c r="FVZ419" s="4"/>
      <c r="FWA419" s="4"/>
      <c r="FWB419" s="4"/>
      <c r="FWC419" s="4"/>
      <c r="FWD419" s="4"/>
      <c r="FWE419" s="4"/>
      <c r="FWF419" s="4"/>
      <c r="FWG419" s="4"/>
      <c r="FWH419" s="4"/>
      <c r="FWI419" s="4"/>
      <c r="FWJ419" s="4"/>
      <c r="FWK419" s="4"/>
      <c r="FWL419" s="4"/>
      <c r="FWM419" s="4"/>
      <c r="FWN419" s="4"/>
      <c r="FWO419" s="4"/>
      <c r="FWP419" s="4"/>
      <c r="FWQ419" s="4"/>
      <c r="FWR419" s="4"/>
      <c r="FWS419" s="4"/>
      <c r="FWT419" s="4"/>
      <c r="FWU419" s="4"/>
      <c r="FWV419" s="4"/>
      <c r="FWW419" s="4"/>
      <c r="FWX419" s="4"/>
      <c r="FWY419" s="4"/>
      <c r="FWZ419" s="4"/>
      <c r="FXA419" s="4"/>
      <c r="FXB419" s="4"/>
      <c r="FXC419" s="4"/>
      <c r="FXD419" s="4"/>
      <c r="FXE419" s="4"/>
      <c r="FXF419" s="4"/>
      <c r="FXG419" s="4"/>
      <c r="FXH419" s="4"/>
      <c r="FXI419" s="4"/>
      <c r="FXJ419" s="4"/>
      <c r="FXK419" s="4"/>
      <c r="FXL419" s="4"/>
      <c r="FXM419" s="4"/>
      <c r="FXN419" s="4"/>
      <c r="FXO419" s="4"/>
      <c r="FXP419" s="4"/>
      <c r="FXQ419" s="4"/>
      <c r="FXR419" s="4"/>
      <c r="FXS419" s="4"/>
      <c r="FXT419" s="4"/>
      <c r="FXU419" s="4"/>
      <c r="FXV419" s="4"/>
      <c r="FXW419" s="4"/>
      <c r="FXX419" s="4"/>
      <c r="FXY419" s="4"/>
      <c r="FXZ419" s="4"/>
      <c r="FYA419" s="4"/>
      <c r="FYB419" s="4"/>
      <c r="FYC419" s="4"/>
      <c r="FYD419" s="4"/>
      <c r="FYE419" s="4"/>
      <c r="FYF419" s="4"/>
      <c r="FYG419" s="4"/>
      <c r="FYH419" s="4"/>
      <c r="FYI419" s="4"/>
      <c r="FYJ419" s="4"/>
      <c r="FYK419" s="4"/>
      <c r="FYL419" s="4"/>
      <c r="FYM419" s="4"/>
      <c r="FYN419" s="4"/>
      <c r="FYO419" s="4"/>
      <c r="FYP419" s="4"/>
      <c r="FYQ419" s="4"/>
      <c r="FYR419" s="4"/>
      <c r="FYS419" s="4"/>
      <c r="FYT419" s="4"/>
      <c r="FYU419" s="4"/>
      <c r="FYV419" s="4"/>
      <c r="FYW419" s="4"/>
      <c r="FYX419" s="4"/>
      <c r="FYY419" s="4"/>
      <c r="FYZ419" s="4"/>
      <c r="FZA419" s="4"/>
      <c r="FZB419" s="4"/>
      <c r="FZC419" s="4"/>
      <c r="FZD419" s="4"/>
      <c r="FZE419" s="4"/>
      <c r="FZF419" s="4"/>
      <c r="FZG419" s="4"/>
      <c r="FZH419" s="4"/>
      <c r="FZI419" s="4"/>
      <c r="FZJ419" s="4"/>
      <c r="FZK419" s="4"/>
      <c r="FZL419" s="4"/>
      <c r="FZM419" s="4"/>
      <c r="FZN419" s="4"/>
      <c r="FZO419" s="4"/>
      <c r="FZP419" s="4"/>
      <c r="FZQ419" s="4"/>
      <c r="FZR419" s="4"/>
      <c r="FZS419" s="4"/>
      <c r="FZT419" s="4"/>
      <c r="FZU419" s="4"/>
      <c r="FZV419" s="4"/>
      <c r="FZW419" s="4"/>
      <c r="FZX419" s="4"/>
      <c r="FZY419" s="4"/>
      <c r="FZZ419" s="4"/>
      <c r="GAA419" s="4"/>
      <c r="GAB419" s="4"/>
      <c r="GAC419" s="4"/>
      <c r="GAD419" s="4"/>
      <c r="GAE419" s="4"/>
      <c r="GAF419" s="4"/>
      <c r="GAG419" s="4"/>
      <c r="GAH419" s="4"/>
      <c r="GAI419" s="4"/>
      <c r="GAJ419" s="4"/>
      <c r="GAK419" s="4"/>
      <c r="GAL419" s="4"/>
      <c r="GAM419" s="4"/>
      <c r="GAN419" s="4"/>
      <c r="GAO419" s="4"/>
      <c r="GAP419" s="4"/>
      <c r="GAQ419" s="4"/>
      <c r="GAR419" s="4"/>
      <c r="GAS419" s="4"/>
      <c r="GAT419" s="4"/>
      <c r="GAU419" s="4"/>
      <c r="GAV419" s="4"/>
      <c r="GAW419" s="4"/>
      <c r="GAX419" s="4"/>
      <c r="GAY419" s="4"/>
      <c r="GAZ419" s="4"/>
      <c r="GBA419" s="4"/>
      <c r="GBB419" s="4"/>
      <c r="GBC419" s="4"/>
      <c r="GBD419" s="4"/>
      <c r="GBE419" s="4"/>
      <c r="GBF419" s="4"/>
      <c r="GBG419" s="4"/>
      <c r="GBH419" s="4"/>
      <c r="GBI419" s="4"/>
      <c r="GBJ419" s="4"/>
      <c r="GBK419" s="4"/>
      <c r="GBL419" s="4"/>
      <c r="GBM419" s="4"/>
      <c r="GBN419" s="4"/>
      <c r="GBO419" s="4"/>
      <c r="GBP419" s="4"/>
      <c r="GBQ419" s="4"/>
      <c r="GBR419" s="4"/>
      <c r="GBS419" s="4"/>
      <c r="GBT419" s="4"/>
      <c r="GBU419" s="4"/>
      <c r="GBV419" s="4"/>
      <c r="GBW419" s="4"/>
      <c r="GBX419" s="4"/>
      <c r="GBY419" s="4"/>
      <c r="GBZ419" s="4"/>
      <c r="GCA419" s="4"/>
      <c r="GCB419" s="4"/>
      <c r="GCC419" s="4"/>
      <c r="GCD419" s="4"/>
      <c r="GCE419" s="4"/>
      <c r="GCF419" s="4"/>
      <c r="GCG419" s="4"/>
      <c r="GCH419" s="4"/>
      <c r="GCI419" s="4"/>
      <c r="GCJ419" s="4"/>
      <c r="GCK419" s="4"/>
      <c r="GCL419" s="4"/>
      <c r="GCM419" s="4"/>
      <c r="GCN419" s="4"/>
      <c r="GCO419" s="4"/>
      <c r="GCP419" s="4"/>
      <c r="GCQ419" s="4"/>
      <c r="GCR419" s="4"/>
      <c r="GCS419" s="4"/>
      <c r="GCT419" s="4"/>
      <c r="GCU419" s="4"/>
      <c r="GCV419" s="4"/>
      <c r="GCW419" s="4"/>
      <c r="GCX419" s="4"/>
      <c r="GCY419" s="4"/>
      <c r="GCZ419" s="4"/>
      <c r="GDA419" s="4"/>
      <c r="GDB419" s="4"/>
      <c r="GDC419" s="4"/>
      <c r="GDD419" s="4"/>
      <c r="GDE419" s="4"/>
      <c r="GDF419" s="4"/>
      <c r="GDG419" s="4"/>
      <c r="GDH419" s="4"/>
      <c r="GDI419" s="4"/>
      <c r="GDJ419" s="4"/>
      <c r="GDK419" s="4"/>
      <c r="GDL419" s="4"/>
      <c r="GDM419" s="4"/>
      <c r="GDN419" s="4"/>
      <c r="GDO419" s="4"/>
      <c r="GDP419" s="4"/>
      <c r="GDQ419" s="4"/>
      <c r="GDR419" s="4"/>
      <c r="GDS419" s="4"/>
      <c r="GDT419" s="4"/>
      <c r="GDU419" s="4"/>
      <c r="GDV419" s="4"/>
      <c r="GDW419" s="4"/>
      <c r="GDX419" s="4"/>
      <c r="GDY419" s="4"/>
      <c r="GDZ419" s="4"/>
      <c r="GEA419" s="4"/>
      <c r="GEB419" s="4"/>
      <c r="GEC419" s="4"/>
      <c r="GED419" s="4"/>
      <c r="GEE419" s="4"/>
      <c r="GEF419" s="4"/>
      <c r="GEG419" s="4"/>
      <c r="GEH419" s="4"/>
      <c r="GEI419" s="4"/>
      <c r="GEJ419" s="4"/>
      <c r="GEK419" s="4"/>
      <c r="GEL419" s="4"/>
      <c r="GEM419" s="4"/>
      <c r="GEN419" s="4"/>
      <c r="GEO419" s="4"/>
      <c r="GEP419" s="4"/>
      <c r="GEQ419" s="4"/>
      <c r="GER419" s="4"/>
      <c r="GES419" s="4"/>
      <c r="GET419" s="4"/>
      <c r="GEU419" s="4"/>
      <c r="GEV419" s="4"/>
      <c r="GEW419" s="4"/>
      <c r="GEX419" s="4"/>
      <c r="GEY419" s="4"/>
      <c r="GEZ419" s="4"/>
      <c r="GFA419" s="4"/>
      <c r="GFB419" s="4"/>
      <c r="GFC419" s="4"/>
      <c r="GFD419" s="4"/>
      <c r="GFE419" s="4"/>
      <c r="GFF419" s="4"/>
      <c r="GFG419" s="4"/>
      <c r="GFH419" s="4"/>
      <c r="GFI419" s="4"/>
      <c r="GFJ419" s="4"/>
      <c r="GFK419" s="4"/>
      <c r="GFL419" s="4"/>
      <c r="GFM419" s="4"/>
      <c r="GFN419" s="4"/>
      <c r="GFO419" s="4"/>
      <c r="GFP419" s="4"/>
      <c r="GFQ419" s="4"/>
      <c r="GFR419" s="4"/>
      <c r="GFS419" s="4"/>
      <c r="GFT419" s="4"/>
      <c r="GFU419" s="4"/>
      <c r="GFV419" s="4"/>
      <c r="GFW419" s="4"/>
      <c r="GFX419" s="4"/>
      <c r="GFY419" s="4"/>
      <c r="GFZ419" s="4"/>
      <c r="GGA419" s="4"/>
      <c r="GGB419" s="4"/>
      <c r="GGC419" s="4"/>
      <c r="GGD419" s="4"/>
      <c r="GGE419" s="4"/>
      <c r="GGF419" s="4"/>
      <c r="GGG419" s="4"/>
      <c r="GGH419" s="4"/>
      <c r="GGI419" s="4"/>
      <c r="GGJ419" s="4"/>
      <c r="GGK419" s="4"/>
      <c r="GGL419" s="4"/>
      <c r="GGM419" s="4"/>
      <c r="GGN419" s="4"/>
      <c r="GGO419" s="4"/>
      <c r="GGP419" s="4"/>
      <c r="GGQ419" s="4"/>
      <c r="GGR419" s="4"/>
      <c r="GGS419" s="4"/>
      <c r="GGT419" s="4"/>
      <c r="GGU419" s="4"/>
      <c r="GGV419" s="4"/>
      <c r="GGW419" s="4"/>
      <c r="GGX419" s="4"/>
      <c r="GGY419" s="4"/>
      <c r="GGZ419" s="4"/>
      <c r="GHA419" s="4"/>
      <c r="GHB419" s="4"/>
      <c r="GHC419" s="4"/>
      <c r="GHD419" s="4"/>
      <c r="GHE419" s="4"/>
      <c r="GHF419" s="4"/>
      <c r="GHG419" s="4"/>
      <c r="GHH419" s="4"/>
      <c r="GHI419" s="4"/>
      <c r="GHJ419" s="4"/>
      <c r="GHK419" s="4"/>
      <c r="GHL419" s="4"/>
      <c r="GHM419" s="4"/>
      <c r="GHN419" s="4"/>
      <c r="GHO419" s="4"/>
      <c r="GHP419" s="4"/>
      <c r="GHQ419" s="4"/>
      <c r="GHR419" s="4"/>
      <c r="GHS419" s="4"/>
      <c r="GHT419" s="4"/>
      <c r="GHU419" s="4"/>
      <c r="GHV419" s="4"/>
      <c r="GHW419" s="4"/>
      <c r="GHX419" s="4"/>
      <c r="GHY419" s="4"/>
      <c r="GHZ419" s="4"/>
      <c r="GIA419" s="4"/>
      <c r="GIB419" s="4"/>
      <c r="GIC419" s="4"/>
      <c r="GID419" s="4"/>
      <c r="GIE419" s="4"/>
      <c r="GIF419" s="4"/>
      <c r="GIG419" s="4"/>
      <c r="GIH419" s="4"/>
      <c r="GII419" s="4"/>
      <c r="GIJ419" s="4"/>
      <c r="GIK419" s="4"/>
      <c r="GIL419" s="4"/>
      <c r="GIM419" s="4"/>
      <c r="GIN419" s="4"/>
      <c r="GIO419" s="4"/>
      <c r="GIP419" s="4"/>
      <c r="GIQ419" s="4"/>
      <c r="GIR419" s="4"/>
      <c r="GIS419" s="4"/>
      <c r="GIT419" s="4"/>
      <c r="GIU419" s="4"/>
      <c r="GIV419" s="4"/>
      <c r="GIW419" s="4"/>
      <c r="GIX419" s="4"/>
      <c r="GIY419" s="4"/>
      <c r="GIZ419" s="4"/>
      <c r="GJA419" s="4"/>
      <c r="GJB419" s="4"/>
      <c r="GJC419" s="4"/>
      <c r="GJD419" s="4"/>
      <c r="GJE419" s="4"/>
      <c r="GJF419" s="4"/>
      <c r="GJG419" s="4"/>
      <c r="GJH419" s="4"/>
      <c r="GJI419" s="4"/>
      <c r="GJJ419" s="4"/>
      <c r="GJK419" s="4"/>
      <c r="GJL419" s="4"/>
      <c r="GJM419" s="4"/>
      <c r="GJN419" s="4"/>
      <c r="GJO419" s="4"/>
      <c r="GJP419" s="4"/>
      <c r="GJQ419" s="4"/>
      <c r="GJR419" s="4"/>
      <c r="GJS419" s="4"/>
      <c r="GJT419" s="4"/>
      <c r="GJU419" s="4"/>
      <c r="GJV419" s="4"/>
      <c r="GJW419" s="4"/>
      <c r="GJX419" s="4"/>
      <c r="GJY419" s="4"/>
      <c r="GJZ419" s="4"/>
      <c r="GKA419" s="4"/>
      <c r="GKB419" s="4"/>
      <c r="GKC419" s="4"/>
      <c r="GKD419" s="4"/>
      <c r="GKE419" s="4"/>
      <c r="GKF419" s="4"/>
      <c r="GKG419" s="4"/>
      <c r="GKH419" s="4"/>
      <c r="GKI419" s="4"/>
      <c r="GKJ419" s="4"/>
      <c r="GKK419" s="4"/>
      <c r="GKL419" s="4"/>
      <c r="GKM419" s="4"/>
      <c r="GKN419" s="4"/>
      <c r="GKO419" s="4"/>
      <c r="GKP419" s="4"/>
      <c r="GKQ419" s="4"/>
      <c r="GKR419" s="4"/>
      <c r="GKS419" s="4"/>
      <c r="GKT419" s="4"/>
      <c r="GKU419" s="4"/>
      <c r="GKV419" s="4"/>
      <c r="GKW419" s="4"/>
      <c r="GKX419" s="4"/>
      <c r="GKY419" s="4"/>
      <c r="GKZ419" s="4"/>
      <c r="GLA419" s="4"/>
      <c r="GLB419" s="4"/>
      <c r="GLC419" s="4"/>
      <c r="GLD419" s="4"/>
      <c r="GLE419" s="4"/>
      <c r="GLF419" s="4"/>
      <c r="GLG419" s="4"/>
      <c r="GLH419" s="4"/>
      <c r="GLI419" s="4"/>
      <c r="GLJ419" s="4"/>
      <c r="GLK419" s="4"/>
      <c r="GLL419" s="4"/>
      <c r="GLM419" s="4"/>
      <c r="GLN419" s="4"/>
      <c r="GLO419" s="4"/>
      <c r="GLP419" s="4"/>
      <c r="GLQ419" s="4"/>
      <c r="GLR419" s="4"/>
      <c r="GLS419" s="4"/>
      <c r="GLT419" s="4"/>
      <c r="GLU419" s="4"/>
      <c r="GLV419" s="4"/>
      <c r="GLW419" s="4"/>
      <c r="GLX419" s="4"/>
      <c r="GLY419" s="4"/>
      <c r="GLZ419" s="4"/>
      <c r="GMA419" s="4"/>
      <c r="GMB419" s="4"/>
      <c r="GMC419" s="4"/>
      <c r="GMD419" s="4"/>
      <c r="GME419" s="4"/>
      <c r="GMF419" s="4"/>
      <c r="GMG419" s="4"/>
      <c r="GMH419" s="4"/>
      <c r="GMI419" s="4"/>
      <c r="GMJ419" s="4"/>
      <c r="GMK419" s="4"/>
      <c r="GML419" s="4"/>
      <c r="GMM419" s="4"/>
      <c r="GMN419" s="4"/>
      <c r="GMO419" s="4"/>
      <c r="GMP419" s="4"/>
      <c r="GMQ419" s="4"/>
      <c r="GMR419" s="4"/>
      <c r="GMS419" s="4"/>
      <c r="GMT419" s="4"/>
      <c r="GMU419" s="4"/>
      <c r="GMV419" s="4"/>
      <c r="GMW419" s="4"/>
      <c r="GMX419" s="4"/>
      <c r="GMY419" s="4"/>
      <c r="GMZ419" s="4"/>
      <c r="GNA419" s="4"/>
      <c r="GNB419" s="4"/>
      <c r="GNC419" s="4"/>
      <c r="GND419" s="4"/>
      <c r="GNE419" s="4"/>
      <c r="GNF419" s="4"/>
      <c r="GNG419" s="4"/>
      <c r="GNH419" s="4"/>
      <c r="GNI419" s="4"/>
      <c r="GNJ419" s="4"/>
      <c r="GNK419" s="4"/>
      <c r="GNL419" s="4"/>
      <c r="GNM419" s="4"/>
      <c r="GNN419" s="4"/>
      <c r="GNO419" s="4"/>
      <c r="GNP419" s="4"/>
      <c r="GNQ419" s="4"/>
      <c r="GNR419" s="4"/>
      <c r="GNS419" s="4"/>
      <c r="GNT419" s="4"/>
      <c r="GNU419" s="4"/>
      <c r="GNV419" s="4"/>
      <c r="GNW419" s="4"/>
      <c r="GNX419" s="4"/>
      <c r="GNY419" s="4"/>
      <c r="GNZ419" s="4"/>
      <c r="GOA419" s="4"/>
      <c r="GOB419" s="4"/>
      <c r="GOC419" s="4"/>
      <c r="GOD419" s="4"/>
      <c r="GOE419" s="4"/>
      <c r="GOF419" s="4"/>
      <c r="GOG419" s="4"/>
      <c r="GOH419" s="4"/>
      <c r="GOI419" s="4"/>
      <c r="GOJ419" s="4"/>
      <c r="GOK419" s="4"/>
      <c r="GOL419" s="4"/>
      <c r="GOM419" s="4"/>
      <c r="GON419" s="4"/>
      <c r="GOO419" s="4"/>
      <c r="GOP419" s="4"/>
      <c r="GOQ419" s="4"/>
      <c r="GOR419" s="4"/>
      <c r="GOS419" s="4"/>
      <c r="GOT419" s="4"/>
      <c r="GOU419" s="4"/>
      <c r="GOV419" s="4"/>
      <c r="GOW419" s="4"/>
      <c r="GOX419" s="4"/>
      <c r="GOY419" s="4"/>
      <c r="GOZ419" s="4"/>
      <c r="GPA419" s="4"/>
      <c r="GPB419" s="4"/>
      <c r="GPC419" s="4"/>
      <c r="GPD419" s="4"/>
      <c r="GPE419" s="4"/>
      <c r="GPF419" s="4"/>
      <c r="GPG419" s="4"/>
      <c r="GPH419" s="4"/>
      <c r="GPI419" s="4"/>
      <c r="GPJ419" s="4"/>
      <c r="GPK419" s="4"/>
      <c r="GPL419" s="4"/>
      <c r="GPM419" s="4"/>
      <c r="GPN419" s="4"/>
      <c r="GPO419" s="4"/>
      <c r="GPP419" s="4"/>
      <c r="GPQ419" s="4"/>
      <c r="GPR419" s="4"/>
      <c r="GPS419" s="4"/>
      <c r="GPT419" s="4"/>
      <c r="GPU419" s="4"/>
      <c r="GPV419" s="4"/>
      <c r="GPW419" s="4"/>
      <c r="GPX419" s="4"/>
      <c r="GPY419" s="4"/>
      <c r="GPZ419" s="4"/>
      <c r="GQA419" s="4"/>
      <c r="GQB419" s="4"/>
      <c r="GQC419" s="4"/>
      <c r="GQD419" s="4"/>
      <c r="GQE419" s="4"/>
      <c r="GQF419" s="4"/>
      <c r="GQG419" s="4"/>
      <c r="GQH419" s="4"/>
      <c r="GQI419" s="4"/>
      <c r="GQJ419" s="4"/>
      <c r="GQK419" s="4"/>
      <c r="GQL419" s="4"/>
      <c r="GQM419" s="4"/>
      <c r="GQN419" s="4"/>
      <c r="GQO419" s="4"/>
      <c r="GQP419" s="4"/>
      <c r="GQQ419" s="4"/>
      <c r="GQR419" s="4"/>
      <c r="GQS419" s="4"/>
      <c r="GQT419" s="4"/>
      <c r="GQU419" s="4"/>
      <c r="GQV419" s="4"/>
      <c r="GQW419" s="4"/>
      <c r="GQX419" s="4"/>
      <c r="GQY419" s="4"/>
      <c r="GQZ419" s="4"/>
      <c r="GRA419" s="4"/>
      <c r="GRB419" s="4"/>
      <c r="GRC419" s="4"/>
      <c r="GRD419" s="4"/>
      <c r="GRE419" s="4"/>
      <c r="GRF419" s="4"/>
      <c r="GRG419" s="4"/>
      <c r="GRH419" s="4"/>
      <c r="GRI419" s="4"/>
      <c r="GRJ419" s="4"/>
      <c r="GRK419" s="4"/>
      <c r="GRL419" s="4"/>
      <c r="GRM419" s="4"/>
      <c r="GRN419" s="4"/>
      <c r="GRO419" s="4"/>
      <c r="GRP419" s="4"/>
      <c r="GRQ419" s="4"/>
      <c r="GRR419" s="4"/>
      <c r="GRS419" s="4"/>
      <c r="GRT419" s="4"/>
      <c r="GRU419" s="4"/>
      <c r="GRV419" s="4"/>
      <c r="GRW419" s="4"/>
      <c r="GRX419" s="4"/>
      <c r="GRY419" s="4"/>
      <c r="GRZ419" s="4"/>
      <c r="GSA419" s="4"/>
      <c r="GSB419" s="4"/>
      <c r="GSC419" s="4"/>
      <c r="GSD419" s="4"/>
      <c r="GSE419" s="4"/>
      <c r="GSF419" s="4"/>
      <c r="GSG419" s="4"/>
      <c r="GSH419" s="4"/>
      <c r="GSI419" s="4"/>
      <c r="GSJ419" s="4"/>
      <c r="GSK419" s="4"/>
      <c r="GSL419" s="4"/>
      <c r="GSM419" s="4"/>
      <c r="GSN419" s="4"/>
      <c r="GSO419" s="4"/>
      <c r="GSP419" s="4"/>
      <c r="GSQ419" s="4"/>
      <c r="GSR419" s="4"/>
      <c r="GSS419" s="4"/>
      <c r="GST419" s="4"/>
      <c r="GSU419" s="4"/>
      <c r="GSV419" s="4"/>
      <c r="GSW419" s="4"/>
      <c r="GSX419" s="4"/>
      <c r="GSY419" s="4"/>
      <c r="GSZ419" s="4"/>
      <c r="GTA419" s="4"/>
      <c r="GTB419" s="4"/>
      <c r="GTC419" s="4"/>
      <c r="GTD419" s="4"/>
      <c r="GTE419" s="4"/>
      <c r="GTF419" s="4"/>
      <c r="GTG419" s="4"/>
      <c r="GTH419" s="4"/>
      <c r="GTI419" s="4"/>
      <c r="GTJ419" s="4"/>
      <c r="GTK419" s="4"/>
      <c r="GTL419" s="4"/>
      <c r="GTM419" s="4"/>
      <c r="GTN419" s="4"/>
      <c r="GTO419" s="4"/>
      <c r="GTP419" s="4"/>
      <c r="GTQ419" s="4"/>
      <c r="GTR419" s="4"/>
      <c r="GTS419" s="4"/>
      <c r="GTT419" s="4"/>
      <c r="GTU419" s="4"/>
      <c r="GTV419" s="4"/>
      <c r="GTW419" s="4"/>
      <c r="GTX419" s="4"/>
      <c r="GTY419" s="4"/>
      <c r="GTZ419" s="4"/>
      <c r="GUA419" s="4"/>
      <c r="GUB419" s="4"/>
      <c r="GUC419" s="4"/>
      <c r="GUD419" s="4"/>
      <c r="GUE419" s="4"/>
      <c r="GUF419" s="4"/>
      <c r="GUG419" s="4"/>
      <c r="GUH419" s="4"/>
      <c r="GUI419" s="4"/>
      <c r="GUJ419" s="4"/>
      <c r="GUK419" s="4"/>
      <c r="GUL419" s="4"/>
      <c r="GUM419" s="4"/>
      <c r="GUN419" s="4"/>
      <c r="GUO419" s="4"/>
      <c r="GUP419" s="4"/>
      <c r="GUQ419" s="4"/>
      <c r="GUR419" s="4"/>
      <c r="GUS419" s="4"/>
      <c r="GUT419" s="4"/>
      <c r="GUU419" s="4"/>
      <c r="GUV419" s="4"/>
      <c r="GUW419" s="4"/>
      <c r="GUX419" s="4"/>
      <c r="GUY419" s="4"/>
      <c r="GUZ419" s="4"/>
      <c r="GVA419" s="4"/>
      <c r="GVB419" s="4"/>
      <c r="GVC419" s="4"/>
      <c r="GVD419" s="4"/>
      <c r="GVE419" s="4"/>
      <c r="GVF419" s="4"/>
      <c r="GVG419" s="4"/>
      <c r="GVH419" s="4"/>
      <c r="GVI419" s="4"/>
      <c r="GVJ419" s="4"/>
      <c r="GVK419" s="4"/>
      <c r="GVL419" s="4"/>
      <c r="GVM419" s="4"/>
      <c r="GVN419" s="4"/>
      <c r="GVO419" s="4"/>
      <c r="GVP419" s="4"/>
      <c r="GVQ419" s="4"/>
      <c r="GVR419" s="4"/>
      <c r="GVS419" s="4"/>
      <c r="GVT419" s="4"/>
      <c r="GVU419" s="4"/>
      <c r="GVV419" s="4"/>
      <c r="GVW419" s="4"/>
      <c r="GVX419" s="4"/>
      <c r="GVY419" s="4"/>
      <c r="GVZ419" s="4"/>
      <c r="GWA419" s="4"/>
      <c r="GWB419" s="4"/>
      <c r="GWC419" s="4"/>
      <c r="GWD419" s="4"/>
      <c r="GWE419" s="4"/>
      <c r="GWF419" s="4"/>
      <c r="GWG419" s="4"/>
      <c r="GWH419" s="4"/>
      <c r="GWI419" s="4"/>
      <c r="GWJ419" s="4"/>
      <c r="GWK419" s="4"/>
      <c r="GWL419" s="4"/>
      <c r="GWM419" s="4"/>
      <c r="GWN419" s="4"/>
      <c r="GWO419" s="4"/>
      <c r="GWP419" s="4"/>
      <c r="GWQ419" s="4"/>
      <c r="GWR419" s="4"/>
      <c r="GWS419" s="4"/>
      <c r="GWT419" s="4"/>
      <c r="GWU419" s="4"/>
      <c r="GWV419" s="4"/>
      <c r="GWW419" s="4"/>
      <c r="GWX419" s="4"/>
      <c r="GWY419" s="4"/>
      <c r="GWZ419" s="4"/>
      <c r="GXA419" s="4"/>
      <c r="GXB419" s="4"/>
      <c r="GXC419" s="4"/>
      <c r="GXD419" s="4"/>
      <c r="GXE419" s="4"/>
      <c r="GXF419" s="4"/>
      <c r="GXG419" s="4"/>
      <c r="GXH419" s="4"/>
      <c r="GXI419" s="4"/>
      <c r="GXJ419" s="4"/>
      <c r="GXK419" s="4"/>
      <c r="GXL419" s="4"/>
      <c r="GXM419" s="4"/>
      <c r="GXN419" s="4"/>
      <c r="GXO419" s="4"/>
      <c r="GXP419" s="4"/>
      <c r="GXQ419" s="4"/>
      <c r="GXR419" s="4"/>
      <c r="GXS419" s="4"/>
      <c r="GXT419" s="4"/>
      <c r="GXU419" s="4"/>
      <c r="GXV419" s="4"/>
      <c r="GXW419" s="4"/>
      <c r="GXX419" s="4"/>
      <c r="GXY419" s="4"/>
      <c r="GXZ419" s="4"/>
      <c r="GYA419" s="4"/>
      <c r="GYB419" s="4"/>
      <c r="GYC419" s="4"/>
      <c r="GYD419" s="4"/>
      <c r="GYE419" s="4"/>
      <c r="GYF419" s="4"/>
      <c r="GYG419" s="4"/>
      <c r="GYH419" s="4"/>
      <c r="GYI419" s="4"/>
      <c r="GYJ419" s="4"/>
      <c r="GYK419" s="4"/>
      <c r="GYL419" s="4"/>
      <c r="GYM419" s="4"/>
      <c r="GYN419" s="4"/>
      <c r="GYO419" s="4"/>
      <c r="GYP419" s="4"/>
      <c r="GYQ419" s="4"/>
      <c r="GYR419" s="4"/>
      <c r="GYS419" s="4"/>
      <c r="GYT419" s="4"/>
      <c r="GYU419" s="4"/>
      <c r="GYV419" s="4"/>
      <c r="GYW419" s="4"/>
      <c r="GYX419" s="4"/>
      <c r="GYY419" s="4"/>
      <c r="GYZ419" s="4"/>
      <c r="GZA419" s="4"/>
      <c r="GZB419" s="4"/>
      <c r="GZC419" s="4"/>
      <c r="GZD419" s="4"/>
      <c r="GZE419" s="4"/>
      <c r="GZF419" s="4"/>
      <c r="GZG419" s="4"/>
      <c r="GZH419" s="4"/>
      <c r="GZI419" s="4"/>
      <c r="GZJ419" s="4"/>
      <c r="GZK419" s="4"/>
      <c r="GZL419" s="4"/>
      <c r="GZM419" s="4"/>
      <c r="GZN419" s="4"/>
      <c r="GZO419" s="4"/>
      <c r="GZP419" s="4"/>
      <c r="GZQ419" s="4"/>
      <c r="GZR419" s="4"/>
      <c r="GZS419" s="4"/>
      <c r="GZT419" s="4"/>
      <c r="GZU419" s="4"/>
      <c r="GZV419" s="4"/>
      <c r="GZW419" s="4"/>
      <c r="GZX419" s="4"/>
      <c r="GZY419" s="4"/>
      <c r="GZZ419" s="4"/>
      <c r="HAA419" s="4"/>
      <c r="HAB419" s="4"/>
      <c r="HAC419" s="4"/>
      <c r="HAD419" s="4"/>
      <c r="HAE419" s="4"/>
      <c r="HAF419" s="4"/>
      <c r="HAG419" s="4"/>
      <c r="HAH419" s="4"/>
      <c r="HAI419" s="4"/>
      <c r="HAJ419" s="4"/>
      <c r="HAK419" s="4"/>
      <c r="HAL419" s="4"/>
      <c r="HAM419" s="4"/>
      <c r="HAN419" s="4"/>
      <c r="HAO419" s="4"/>
      <c r="HAP419" s="4"/>
      <c r="HAQ419" s="4"/>
      <c r="HAR419" s="4"/>
      <c r="HAS419" s="4"/>
      <c r="HAT419" s="4"/>
      <c r="HAU419" s="4"/>
      <c r="HAV419" s="4"/>
      <c r="HAW419" s="4"/>
      <c r="HAX419" s="4"/>
      <c r="HAY419" s="4"/>
      <c r="HAZ419" s="4"/>
      <c r="HBA419" s="4"/>
      <c r="HBB419" s="4"/>
      <c r="HBC419" s="4"/>
      <c r="HBD419" s="4"/>
      <c r="HBE419" s="4"/>
      <c r="HBF419" s="4"/>
      <c r="HBG419" s="4"/>
      <c r="HBH419" s="4"/>
      <c r="HBI419" s="4"/>
      <c r="HBJ419" s="4"/>
      <c r="HBK419" s="4"/>
      <c r="HBL419" s="4"/>
      <c r="HBM419" s="4"/>
      <c r="HBN419" s="4"/>
      <c r="HBO419" s="4"/>
      <c r="HBP419" s="4"/>
      <c r="HBQ419" s="4"/>
      <c r="HBR419" s="4"/>
      <c r="HBS419" s="4"/>
      <c r="HBT419" s="4"/>
      <c r="HBU419" s="4"/>
      <c r="HBV419" s="4"/>
      <c r="HBW419" s="4"/>
      <c r="HBX419" s="4"/>
      <c r="HBY419" s="4"/>
      <c r="HBZ419" s="4"/>
      <c r="HCA419" s="4"/>
      <c r="HCB419" s="4"/>
      <c r="HCC419" s="4"/>
      <c r="HCD419" s="4"/>
      <c r="HCE419" s="4"/>
      <c r="HCF419" s="4"/>
      <c r="HCG419" s="4"/>
      <c r="HCH419" s="4"/>
      <c r="HCI419" s="4"/>
      <c r="HCJ419" s="4"/>
      <c r="HCK419" s="4"/>
      <c r="HCL419" s="4"/>
      <c r="HCM419" s="4"/>
      <c r="HCN419" s="4"/>
      <c r="HCO419" s="4"/>
      <c r="HCP419" s="4"/>
      <c r="HCQ419" s="4"/>
      <c r="HCR419" s="4"/>
      <c r="HCS419" s="4"/>
      <c r="HCT419" s="4"/>
      <c r="HCU419" s="4"/>
      <c r="HCV419" s="4"/>
      <c r="HCW419" s="4"/>
      <c r="HCX419" s="4"/>
      <c r="HCY419" s="4"/>
      <c r="HCZ419" s="4"/>
      <c r="HDA419" s="4"/>
      <c r="HDB419" s="4"/>
      <c r="HDC419" s="4"/>
      <c r="HDD419" s="4"/>
      <c r="HDE419" s="4"/>
      <c r="HDF419" s="4"/>
      <c r="HDG419" s="4"/>
      <c r="HDH419" s="4"/>
      <c r="HDI419" s="4"/>
      <c r="HDJ419" s="4"/>
      <c r="HDK419" s="4"/>
      <c r="HDL419" s="4"/>
      <c r="HDM419" s="4"/>
      <c r="HDN419" s="4"/>
      <c r="HDO419" s="4"/>
      <c r="HDP419" s="4"/>
      <c r="HDQ419" s="4"/>
      <c r="HDR419" s="4"/>
      <c r="HDS419" s="4"/>
      <c r="HDT419" s="4"/>
      <c r="HDU419" s="4"/>
      <c r="HDV419" s="4"/>
      <c r="HDW419" s="4"/>
      <c r="HDX419" s="4"/>
      <c r="HDY419" s="4"/>
      <c r="HDZ419" s="4"/>
      <c r="HEA419" s="4"/>
      <c r="HEB419" s="4"/>
      <c r="HEC419" s="4"/>
      <c r="HED419" s="4"/>
      <c r="HEE419" s="4"/>
      <c r="HEF419" s="4"/>
      <c r="HEG419" s="4"/>
      <c r="HEH419" s="4"/>
      <c r="HEI419" s="4"/>
      <c r="HEJ419" s="4"/>
      <c r="HEK419" s="4"/>
      <c r="HEL419" s="4"/>
      <c r="HEM419" s="4"/>
      <c r="HEN419" s="4"/>
      <c r="HEO419" s="4"/>
      <c r="HEP419" s="4"/>
      <c r="HEQ419" s="4"/>
      <c r="HER419" s="4"/>
      <c r="HES419" s="4"/>
      <c r="HET419" s="4"/>
      <c r="HEU419" s="4"/>
      <c r="HEV419" s="4"/>
      <c r="HEW419" s="4"/>
      <c r="HEX419" s="4"/>
      <c r="HEY419" s="4"/>
      <c r="HEZ419" s="4"/>
      <c r="HFA419" s="4"/>
      <c r="HFB419" s="4"/>
      <c r="HFC419" s="4"/>
      <c r="HFD419" s="4"/>
      <c r="HFE419" s="4"/>
      <c r="HFF419" s="4"/>
      <c r="HFG419" s="4"/>
      <c r="HFH419" s="4"/>
      <c r="HFI419" s="4"/>
      <c r="HFJ419" s="4"/>
      <c r="HFK419" s="4"/>
      <c r="HFL419" s="4"/>
      <c r="HFM419" s="4"/>
      <c r="HFN419" s="4"/>
      <c r="HFO419" s="4"/>
      <c r="HFP419" s="4"/>
      <c r="HFQ419" s="4"/>
      <c r="HFR419" s="4"/>
      <c r="HFS419" s="4"/>
      <c r="HFT419" s="4"/>
      <c r="HFU419" s="4"/>
      <c r="HFV419" s="4"/>
      <c r="HFW419" s="4"/>
      <c r="HFX419" s="4"/>
      <c r="HFY419" s="4"/>
      <c r="HFZ419" s="4"/>
      <c r="HGA419" s="4"/>
      <c r="HGB419" s="4"/>
      <c r="HGC419" s="4"/>
      <c r="HGD419" s="4"/>
      <c r="HGE419" s="4"/>
      <c r="HGF419" s="4"/>
      <c r="HGG419" s="4"/>
      <c r="HGH419" s="4"/>
      <c r="HGI419" s="4"/>
      <c r="HGJ419" s="4"/>
      <c r="HGK419" s="4"/>
      <c r="HGL419" s="4"/>
      <c r="HGM419" s="4"/>
      <c r="HGN419" s="4"/>
      <c r="HGO419" s="4"/>
      <c r="HGP419" s="4"/>
      <c r="HGQ419" s="4"/>
      <c r="HGR419" s="4"/>
      <c r="HGS419" s="4"/>
      <c r="HGT419" s="4"/>
      <c r="HGU419" s="4"/>
      <c r="HGV419" s="4"/>
      <c r="HGW419" s="4"/>
      <c r="HGX419" s="4"/>
      <c r="HGY419" s="4"/>
      <c r="HGZ419" s="4"/>
      <c r="HHA419" s="4"/>
      <c r="HHB419" s="4"/>
      <c r="HHC419" s="4"/>
      <c r="HHD419" s="4"/>
      <c r="HHE419" s="4"/>
      <c r="HHF419" s="4"/>
      <c r="HHG419" s="4"/>
      <c r="HHH419" s="4"/>
      <c r="HHI419" s="4"/>
      <c r="HHJ419" s="4"/>
      <c r="HHK419" s="4"/>
      <c r="HHL419" s="4"/>
      <c r="HHM419" s="4"/>
      <c r="HHN419" s="4"/>
      <c r="HHO419" s="4"/>
      <c r="HHP419" s="4"/>
      <c r="HHQ419" s="4"/>
      <c r="HHR419" s="4"/>
      <c r="HHS419" s="4"/>
      <c r="HHT419" s="4"/>
      <c r="HHU419" s="4"/>
      <c r="HHV419" s="4"/>
      <c r="HHW419" s="4"/>
      <c r="HHX419" s="4"/>
      <c r="HHY419" s="4"/>
      <c r="HHZ419" s="4"/>
      <c r="HIA419" s="4"/>
      <c r="HIB419" s="4"/>
      <c r="HIC419" s="4"/>
      <c r="HID419" s="4"/>
      <c r="HIE419" s="4"/>
      <c r="HIF419" s="4"/>
      <c r="HIG419" s="4"/>
      <c r="HIH419" s="4"/>
      <c r="HII419" s="4"/>
      <c r="HIJ419" s="4"/>
      <c r="HIK419" s="4"/>
      <c r="HIL419" s="4"/>
      <c r="HIM419" s="4"/>
      <c r="HIN419" s="4"/>
      <c r="HIO419" s="4"/>
      <c r="HIP419" s="4"/>
      <c r="HIQ419" s="4"/>
      <c r="HIR419" s="4"/>
      <c r="HIS419" s="4"/>
      <c r="HIT419" s="4"/>
      <c r="HIU419" s="4"/>
      <c r="HIV419" s="4"/>
      <c r="HIW419" s="4"/>
      <c r="HIX419" s="4"/>
      <c r="HIY419" s="4"/>
      <c r="HIZ419" s="4"/>
      <c r="HJA419" s="4"/>
      <c r="HJB419" s="4"/>
      <c r="HJC419" s="4"/>
      <c r="HJD419" s="4"/>
      <c r="HJE419" s="4"/>
      <c r="HJF419" s="4"/>
      <c r="HJG419" s="4"/>
      <c r="HJH419" s="4"/>
      <c r="HJI419" s="4"/>
      <c r="HJJ419" s="4"/>
      <c r="HJK419" s="4"/>
      <c r="HJL419" s="4"/>
      <c r="HJM419" s="4"/>
      <c r="HJN419" s="4"/>
      <c r="HJO419" s="4"/>
      <c r="HJP419" s="4"/>
      <c r="HJQ419" s="4"/>
      <c r="HJR419" s="4"/>
      <c r="HJS419" s="4"/>
      <c r="HJT419" s="4"/>
      <c r="HJU419" s="4"/>
      <c r="HJV419" s="4"/>
      <c r="HJW419" s="4"/>
      <c r="HJX419" s="4"/>
      <c r="HJY419" s="4"/>
      <c r="HJZ419" s="4"/>
      <c r="HKA419" s="4"/>
      <c r="HKB419" s="4"/>
      <c r="HKC419" s="4"/>
      <c r="HKD419" s="4"/>
      <c r="HKE419" s="4"/>
      <c r="HKF419" s="4"/>
      <c r="HKG419" s="4"/>
      <c r="HKH419" s="4"/>
      <c r="HKI419" s="4"/>
      <c r="HKJ419" s="4"/>
      <c r="HKK419" s="4"/>
      <c r="HKL419" s="4"/>
      <c r="HKM419" s="4"/>
      <c r="HKN419" s="4"/>
      <c r="HKO419" s="4"/>
      <c r="HKP419" s="4"/>
      <c r="HKQ419" s="4"/>
      <c r="HKR419" s="4"/>
      <c r="HKS419" s="4"/>
      <c r="HKT419" s="4"/>
      <c r="HKU419" s="4"/>
      <c r="HKV419" s="4"/>
      <c r="HKW419" s="4"/>
      <c r="HKX419" s="4"/>
      <c r="HKY419" s="4"/>
      <c r="HKZ419" s="4"/>
      <c r="HLA419" s="4"/>
      <c r="HLB419" s="4"/>
      <c r="HLC419" s="4"/>
      <c r="HLD419" s="4"/>
      <c r="HLE419" s="4"/>
      <c r="HLF419" s="4"/>
      <c r="HLG419" s="4"/>
      <c r="HLH419" s="4"/>
      <c r="HLI419" s="4"/>
      <c r="HLJ419" s="4"/>
      <c r="HLK419" s="4"/>
      <c r="HLL419" s="4"/>
      <c r="HLM419" s="4"/>
      <c r="HLN419" s="4"/>
      <c r="HLO419" s="4"/>
      <c r="HLP419" s="4"/>
      <c r="HLQ419" s="4"/>
      <c r="HLR419" s="4"/>
      <c r="HLS419" s="4"/>
      <c r="HLT419" s="4"/>
      <c r="HLU419" s="4"/>
      <c r="HLV419" s="4"/>
      <c r="HLW419" s="4"/>
      <c r="HLX419" s="4"/>
      <c r="HLY419" s="4"/>
      <c r="HLZ419" s="4"/>
      <c r="HMA419" s="4"/>
      <c r="HMB419" s="4"/>
      <c r="HMC419" s="4"/>
      <c r="HMD419" s="4"/>
      <c r="HME419" s="4"/>
      <c r="HMF419" s="4"/>
      <c r="HMG419" s="4"/>
      <c r="HMH419" s="4"/>
      <c r="HMI419" s="4"/>
      <c r="HMJ419" s="4"/>
      <c r="HMK419" s="4"/>
      <c r="HML419" s="4"/>
      <c r="HMM419" s="4"/>
      <c r="HMN419" s="4"/>
      <c r="HMO419" s="4"/>
      <c r="HMP419" s="4"/>
      <c r="HMQ419" s="4"/>
      <c r="HMR419" s="4"/>
      <c r="HMS419" s="4"/>
      <c r="HMT419" s="4"/>
      <c r="HMU419" s="4"/>
      <c r="HMV419" s="4"/>
      <c r="HMW419" s="4"/>
      <c r="HMX419" s="4"/>
      <c r="HMY419" s="4"/>
      <c r="HMZ419" s="4"/>
      <c r="HNA419" s="4"/>
      <c r="HNB419" s="4"/>
      <c r="HNC419" s="4"/>
      <c r="HND419" s="4"/>
      <c r="HNE419" s="4"/>
      <c r="HNF419" s="4"/>
      <c r="HNG419" s="4"/>
      <c r="HNH419" s="4"/>
      <c r="HNI419" s="4"/>
      <c r="HNJ419" s="4"/>
      <c r="HNK419" s="4"/>
      <c r="HNL419" s="4"/>
      <c r="HNM419" s="4"/>
      <c r="HNN419" s="4"/>
      <c r="HNO419" s="4"/>
      <c r="HNP419" s="4"/>
      <c r="HNQ419" s="4"/>
      <c r="HNR419" s="4"/>
      <c r="HNS419" s="4"/>
      <c r="HNT419" s="4"/>
      <c r="HNU419" s="4"/>
      <c r="HNV419" s="4"/>
      <c r="HNW419" s="4"/>
      <c r="HNX419" s="4"/>
      <c r="HNY419" s="4"/>
      <c r="HNZ419" s="4"/>
      <c r="HOA419" s="4"/>
      <c r="HOB419" s="4"/>
      <c r="HOC419" s="4"/>
      <c r="HOD419" s="4"/>
      <c r="HOE419" s="4"/>
      <c r="HOF419" s="4"/>
      <c r="HOG419" s="4"/>
      <c r="HOH419" s="4"/>
      <c r="HOI419" s="4"/>
      <c r="HOJ419" s="4"/>
      <c r="HOK419" s="4"/>
      <c r="HOL419" s="4"/>
      <c r="HOM419" s="4"/>
      <c r="HON419" s="4"/>
      <c r="HOO419" s="4"/>
      <c r="HOP419" s="4"/>
      <c r="HOQ419" s="4"/>
      <c r="HOR419" s="4"/>
      <c r="HOS419" s="4"/>
      <c r="HOT419" s="4"/>
      <c r="HOU419" s="4"/>
      <c r="HOV419" s="4"/>
      <c r="HOW419" s="4"/>
      <c r="HOX419" s="4"/>
      <c r="HOY419" s="4"/>
      <c r="HOZ419" s="4"/>
      <c r="HPA419" s="4"/>
      <c r="HPB419" s="4"/>
      <c r="HPC419" s="4"/>
      <c r="HPD419" s="4"/>
      <c r="HPE419" s="4"/>
      <c r="HPF419" s="4"/>
      <c r="HPG419" s="4"/>
      <c r="HPH419" s="4"/>
      <c r="HPI419" s="4"/>
      <c r="HPJ419" s="4"/>
      <c r="HPK419" s="4"/>
      <c r="HPL419" s="4"/>
      <c r="HPM419" s="4"/>
      <c r="HPN419" s="4"/>
      <c r="HPO419" s="4"/>
      <c r="HPP419" s="4"/>
      <c r="HPQ419" s="4"/>
      <c r="HPR419" s="4"/>
      <c r="HPS419" s="4"/>
      <c r="HPT419" s="4"/>
      <c r="HPU419" s="4"/>
      <c r="HPV419" s="4"/>
      <c r="HPW419" s="4"/>
      <c r="HPX419" s="4"/>
      <c r="HPY419" s="4"/>
      <c r="HPZ419" s="4"/>
      <c r="HQA419" s="4"/>
      <c r="HQB419" s="4"/>
      <c r="HQC419" s="4"/>
      <c r="HQD419" s="4"/>
      <c r="HQE419" s="4"/>
      <c r="HQF419" s="4"/>
      <c r="HQG419" s="4"/>
      <c r="HQH419" s="4"/>
      <c r="HQI419" s="4"/>
      <c r="HQJ419" s="4"/>
      <c r="HQK419" s="4"/>
      <c r="HQL419" s="4"/>
      <c r="HQM419" s="4"/>
      <c r="HQN419" s="4"/>
      <c r="HQO419" s="4"/>
      <c r="HQP419" s="4"/>
      <c r="HQQ419" s="4"/>
      <c r="HQR419" s="4"/>
      <c r="HQS419" s="4"/>
      <c r="HQT419" s="4"/>
      <c r="HQU419" s="4"/>
      <c r="HQV419" s="4"/>
      <c r="HQW419" s="4"/>
      <c r="HQX419" s="4"/>
      <c r="HQY419" s="4"/>
      <c r="HQZ419" s="4"/>
      <c r="HRA419" s="4"/>
      <c r="HRB419" s="4"/>
      <c r="HRC419" s="4"/>
      <c r="HRD419" s="4"/>
      <c r="HRE419" s="4"/>
      <c r="HRF419" s="4"/>
      <c r="HRG419" s="4"/>
      <c r="HRH419" s="4"/>
      <c r="HRI419" s="4"/>
      <c r="HRJ419" s="4"/>
      <c r="HRK419" s="4"/>
      <c r="HRL419" s="4"/>
      <c r="HRM419" s="4"/>
      <c r="HRN419" s="4"/>
      <c r="HRO419" s="4"/>
      <c r="HRP419" s="4"/>
      <c r="HRQ419" s="4"/>
      <c r="HRR419" s="4"/>
      <c r="HRS419" s="4"/>
      <c r="HRT419" s="4"/>
      <c r="HRU419" s="4"/>
      <c r="HRV419" s="4"/>
      <c r="HRW419" s="4"/>
      <c r="HRX419" s="4"/>
      <c r="HRY419" s="4"/>
      <c r="HRZ419" s="4"/>
      <c r="HSA419" s="4"/>
      <c r="HSB419" s="4"/>
      <c r="HSC419" s="4"/>
      <c r="HSD419" s="4"/>
      <c r="HSE419" s="4"/>
      <c r="HSF419" s="4"/>
      <c r="HSG419" s="4"/>
      <c r="HSH419" s="4"/>
      <c r="HSI419" s="4"/>
      <c r="HSJ419" s="4"/>
      <c r="HSK419" s="4"/>
      <c r="HSL419" s="4"/>
      <c r="HSM419" s="4"/>
      <c r="HSN419" s="4"/>
      <c r="HSO419" s="4"/>
      <c r="HSP419" s="4"/>
      <c r="HSQ419" s="4"/>
      <c r="HSR419" s="4"/>
      <c r="HSS419" s="4"/>
      <c r="HST419" s="4"/>
      <c r="HSU419" s="4"/>
      <c r="HSV419" s="4"/>
      <c r="HSW419" s="4"/>
      <c r="HSX419" s="4"/>
      <c r="HSY419" s="4"/>
      <c r="HSZ419" s="4"/>
      <c r="HTA419" s="4"/>
      <c r="HTB419" s="4"/>
      <c r="HTC419" s="4"/>
      <c r="HTD419" s="4"/>
      <c r="HTE419" s="4"/>
      <c r="HTF419" s="4"/>
      <c r="HTG419" s="4"/>
      <c r="HTH419" s="4"/>
      <c r="HTI419" s="4"/>
      <c r="HTJ419" s="4"/>
      <c r="HTK419" s="4"/>
      <c r="HTL419" s="4"/>
      <c r="HTM419" s="4"/>
      <c r="HTN419" s="4"/>
      <c r="HTO419" s="4"/>
      <c r="HTP419" s="4"/>
      <c r="HTQ419" s="4"/>
      <c r="HTR419" s="4"/>
      <c r="HTS419" s="4"/>
      <c r="HTT419" s="4"/>
      <c r="HTU419" s="4"/>
      <c r="HTV419" s="4"/>
      <c r="HTW419" s="4"/>
      <c r="HTX419" s="4"/>
      <c r="HTY419" s="4"/>
      <c r="HTZ419" s="4"/>
      <c r="HUA419" s="4"/>
      <c r="HUB419" s="4"/>
      <c r="HUC419" s="4"/>
      <c r="HUD419" s="4"/>
      <c r="HUE419" s="4"/>
      <c r="HUF419" s="4"/>
      <c r="HUG419" s="4"/>
      <c r="HUH419" s="4"/>
      <c r="HUI419" s="4"/>
      <c r="HUJ419" s="4"/>
      <c r="HUK419" s="4"/>
      <c r="HUL419" s="4"/>
      <c r="HUM419" s="4"/>
      <c r="HUN419" s="4"/>
      <c r="HUO419" s="4"/>
      <c r="HUP419" s="4"/>
      <c r="HUQ419" s="4"/>
      <c r="HUR419" s="4"/>
      <c r="HUS419" s="4"/>
      <c r="HUT419" s="4"/>
      <c r="HUU419" s="4"/>
      <c r="HUV419" s="4"/>
      <c r="HUW419" s="4"/>
      <c r="HUX419" s="4"/>
      <c r="HUY419" s="4"/>
      <c r="HUZ419" s="4"/>
      <c r="HVA419" s="4"/>
      <c r="HVB419" s="4"/>
      <c r="HVC419" s="4"/>
      <c r="HVD419" s="4"/>
      <c r="HVE419" s="4"/>
      <c r="HVF419" s="4"/>
      <c r="HVG419" s="4"/>
      <c r="HVH419" s="4"/>
      <c r="HVI419" s="4"/>
      <c r="HVJ419" s="4"/>
      <c r="HVK419" s="4"/>
      <c r="HVL419" s="4"/>
      <c r="HVM419" s="4"/>
      <c r="HVN419" s="4"/>
      <c r="HVO419" s="4"/>
      <c r="HVP419" s="4"/>
      <c r="HVQ419" s="4"/>
      <c r="HVR419" s="4"/>
      <c r="HVS419" s="4"/>
      <c r="HVT419" s="4"/>
      <c r="HVU419" s="4"/>
      <c r="HVV419" s="4"/>
      <c r="HVW419" s="4"/>
      <c r="HVX419" s="4"/>
      <c r="HVY419" s="4"/>
      <c r="HVZ419" s="4"/>
      <c r="HWA419" s="4"/>
      <c r="HWB419" s="4"/>
      <c r="HWC419" s="4"/>
      <c r="HWD419" s="4"/>
      <c r="HWE419" s="4"/>
      <c r="HWF419" s="4"/>
      <c r="HWG419" s="4"/>
      <c r="HWH419" s="4"/>
      <c r="HWI419" s="4"/>
      <c r="HWJ419" s="4"/>
      <c r="HWK419" s="4"/>
      <c r="HWL419" s="4"/>
      <c r="HWM419" s="4"/>
      <c r="HWN419" s="4"/>
      <c r="HWO419" s="4"/>
      <c r="HWP419" s="4"/>
      <c r="HWQ419" s="4"/>
      <c r="HWR419" s="4"/>
      <c r="HWS419" s="4"/>
      <c r="HWT419" s="4"/>
      <c r="HWU419" s="4"/>
      <c r="HWV419" s="4"/>
      <c r="HWW419" s="4"/>
      <c r="HWX419" s="4"/>
      <c r="HWY419" s="4"/>
      <c r="HWZ419" s="4"/>
      <c r="HXA419" s="4"/>
      <c r="HXB419" s="4"/>
      <c r="HXC419" s="4"/>
      <c r="HXD419" s="4"/>
      <c r="HXE419" s="4"/>
      <c r="HXF419" s="4"/>
      <c r="HXG419" s="4"/>
      <c r="HXH419" s="4"/>
      <c r="HXI419" s="4"/>
      <c r="HXJ419" s="4"/>
      <c r="HXK419" s="4"/>
      <c r="HXL419" s="4"/>
      <c r="HXM419" s="4"/>
      <c r="HXN419" s="4"/>
      <c r="HXO419" s="4"/>
      <c r="HXP419" s="4"/>
      <c r="HXQ419" s="4"/>
      <c r="HXR419" s="4"/>
      <c r="HXS419" s="4"/>
      <c r="HXT419" s="4"/>
      <c r="HXU419" s="4"/>
      <c r="HXV419" s="4"/>
      <c r="HXW419" s="4"/>
      <c r="HXX419" s="4"/>
      <c r="HXY419" s="4"/>
      <c r="HXZ419" s="4"/>
      <c r="HYA419" s="4"/>
      <c r="HYB419" s="4"/>
      <c r="HYC419" s="4"/>
      <c r="HYD419" s="4"/>
      <c r="HYE419" s="4"/>
      <c r="HYF419" s="4"/>
      <c r="HYG419" s="4"/>
      <c r="HYH419" s="4"/>
      <c r="HYI419" s="4"/>
      <c r="HYJ419" s="4"/>
      <c r="HYK419" s="4"/>
      <c r="HYL419" s="4"/>
      <c r="HYM419" s="4"/>
      <c r="HYN419" s="4"/>
      <c r="HYO419" s="4"/>
      <c r="HYP419" s="4"/>
      <c r="HYQ419" s="4"/>
      <c r="HYR419" s="4"/>
      <c r="HYS419" s="4"/>
      <c r="HYT419" s="4"/>
      <c r="HYU419" s="4"/>
      <c r="HYV419" s="4"/>
      <c r="HYW419" s="4"/>
      <c r="HYX419" s="4"/>
      <c r="HYY419" s="4"/>
      <c r="HYZ419" s="4"/>
      <c r="HZA419" s="4"/>
      <c r="HZB419" s="4"/>
      <c r="HZC419" s="4"/>
      <c r="HZD419" s="4"/>
      <c r="HZE419" s="4"/>
      <c r="HZF419" s="4"/>
      <c r="HZG419" s="4"/>
      <c r="HZH419" s="4"/>
      <c r="HZI419" s="4"/>
      <c r="HZJ419" s="4"/>
      <c r="HZK419" s="4"/>
      <c r="HZL419" s="4"/>
      <c r="HZM419" s="4"/>
      <c r="HZN419" s="4"/>
      <c r="HZO419" s="4"/>
      <c r="HZP419" s="4"/>
      <c r="HZQ419" s="4"/>
      <c r="HZR419" s="4"/>
      <c r="HZS419" s="4"/>
      <c r="HZT419" s="4"/>
      <c r="HZU419" s="4"/>
      <c r="HZV419" s="4"/>
      <c r="HZW419" s="4"/>
      <c r="HZX419" s="4"/>
      <c r="HZY419" s="4"/>
      <c r="HZZ419" s="4"/>
      <c r="IAA419" s="4"/>
      <c r="IAB419" s="4"/>
      <c r="IAC419" s="4"/>
      <c r="IAD419" s="4"/>
      <c r="IAE419" s="4"/>
      <c r="IAF419" s="4"/>
      <c r="IAG419" s="4"/>
      <c r="IAH419" s="4"/>
      <c r="IAI419" s="4"/>
      <c r="IAJ419" s="4"/>
      <c r="IAK419" s="4"/>
      <c r="IAL419" s="4"/>
      <c r="IAM419" s="4"/>
      <c r="IAN419" s="4"/>
      <c r="IAO419" s="4"/>
      <c r="IAP419" s="4"/>
      <c r="IAQ419" s="4"/>
      <c r="IAR419" s="4"/>
      <c r="IAS419" s="4"/>
      <c r="IAT419" s="4"/>
      <c r="IAU419" s="4"/>
      <c r="IAV419" s="4"/>
      <c r="IAW419" s="4"/>
      <c r="IAX419" s="4"/>
      <c r="IAY419" s="4"/>
      <c r="IAZ419" s="4"/>
      <c r="IBA419" s="4"/>
      <c r="IBB419" s="4"/>
      <c r="IBC419" s="4"/>
      <c r="IBD419" s="4"/>
      <c r="IBE419" s="4"/>
      <c r="IBF419" s="4"/>
      <c r="IBG419" s="4"/>
      <c r="IBH419" s="4"/>
      <c r="IBI419" s="4"/>
      <c r="IBJ419" s="4"/>
      <c r="IBK419" s="4"/>
      <c r="IBL419" s="4"/>
      <c r="IBM419" s="4"/>
      <c r="IBN419" s="4"/>
      <c r="IBO419" s="4"/>
      <c r="IBP419" s="4"/>
      <c r="IBQ419" s="4"/>
      <c r="IBR419" s="4"/>
      <c r="IBS419" s="4"/>
      <c r="IBT419" s="4"/>
      <c r="IBU419" s="4"/>
      <c r="IBV419" s="4"/>
      <c r="IBW419" s="4"/>
      <c r="IBX419" s="4"/>
      <c r="IBY419" s="4"/>
      <c r="IBZ419" s="4"/>
      <c r="ICA419" s="4"/>
      <c r="ICB419" s="4"/>
      <c r="ICC419" s="4"/>
      <c r="ICD419" s="4"/>
      <c r="ICE419" s="4"/>
      <c r="ICF419" s="4"/>
      <c r="ICG419" s="4"/>
      <c r="ICH419" s="4"/>
      <c r="ICI419" s="4"/>
      <c r="ICJ419" s="4"/>
      <c r="ICK419" s="4"/>
      <c r="ICL419" s="4"/>
      <c r="ICM419" s="4"/>
      <c r="ICN419" s="4"/>
      <c r="ICO419" s="4"/>
      <c r="ICP419" s="4"/>
      <c r="ICQ419" s="4"/>
      <c r="ICR419" s="4"/>
      <c r="ICS419" s="4"/>
      <c r="ICT419" s="4"/>
      <c r="ICU419" s="4"/>
      <c r="ICV419" s="4"/>
      <c r="ICW419" s="4"/>
      <c r="ICX419" s="4"/>
      <c r="ICY419" s="4"/>
      <c r="ICZ419" s="4"/>
      <c r="IDA419" s="4"/>
      <c r="IDB419" s="4"/>
      <c r="IDC419" s="4"/>
      <c r="IDD419" s="4"/>
      <c r="IDE419" s="4"/>
      <c r="IDF419" s="4"/>
      <c r="IDG419" s="4"/>
      <c r="IDH419" s="4"/>
      <c r="IDI419" s="4"/>
      <c r="IDJ419" s="4"/>
      <c r="IDK419" s="4"/>
      <c r="IDL419" s="4"/>
      <c r="IDM419" s="4"/>
      <c r="IDN419" s="4"/>
      <c r="IDO419" s="4"/>
      <c r="IDP419" s="4"/>
      <c r="IDQ419" s="4"/>
      <c r="IDR419" s="4"/>
      <c r="IDS419" s="4"/>
      <c r="IDT419" s="4"/>
      <c r="IDU419" s="4"/>
      <c r="IDV419" s="4"/>
      <c r="IDW419" s="4"/>
      <c r="IDX419" s="4"/>
      <c r="IDY419" s="4"/>
      <c r="IDZ419" s="4"/>
      <c r="IEA419" s="4"/>
      <c r="IEB419" s="4"/>
      <c r="IEC419" s="4"/>
      <c r="IED419" s="4"/>
      <c r="IEE419" s="4"/>
      <c r="IEF419" s="4"/>
      <c r="IEG419" s="4"/>
      <c r="IEH419" s="4"/>
      <c r="IEI419" s="4"/>
      <c r="IEJ419" s="4"/>
      <c r="IEK419" s="4"/>
      <c r="IEL419" s="4"/>
      <c r="IEM419" s="4"/>
      <c r="IEN419" s="4"/>
      <c r="IEO419" s="4"/>
      <c r="IEP419" s="4"/>
      <c r="IEQ419" s="4"/>
      <c r="IER419" s="4"/>
      <c r="IES419" s="4"/>
      <c r="IET419" s="4"/>
      <c r="IEU419" s="4"/>
      <c r="IEV419" s="4"/>
      <c r="IEW419" s="4"/>
      <c r="IEX419" s="4"/>
      <c r="IEY419" s="4"/>
      <c r="IEZ419" s="4"/>
      <c r="IFA419" s="4"/>
      <c r="IFB419" s="4"/>
      <c r="IFC419" s="4"/>
      <c r="IFD419" s="4"/>
      <c r="IFE419" s="4"/>
      <c r="IFF419" s="4"/>
      <c r="IFG419" s="4"/>
      <c r="IFH419" s="4"/>
      <c r="IFI419" s="4"/>
      <c r="IFJ419" s="4"/>
      <c r="IFK419" s="4"/>
      <c r="IFL419" s="4"/>
      <c r="IFM419" s="4"/>
      <c r="IFN419" s="4"/>
      <c r="IFO419" s="4"/>
      <c r="IFP419" s="4"/>
      <c r="IFQ419" s="4"/>
      <c r="IFR419" s="4"/>
      <c r="IFS419" s="4"/>
      <c r="IFT419" s="4"/>
      <c r="IFU419" s="4"/>
      <c r="IFV419" s="4"/>
      <c r="IFW419" s="4"/>
      <c r="IFX419" s="4"/>
      <c r="IFY419" s="4"/>
      <c r="IFZ419" s="4"/>
      <c r="IGA419" s="4"/>
      <c r="IGB419" s="4"/>
      <c r="IGC419" s="4"/>
      <c r="IGD419" s="4"/>
      <c r="IGE419" s="4"/>
      <c r="IGF419" s="4"/>
      <c r="IGG419" s="4"/>
      <c r="IGH419" s="4"/>
      <c r="IGI419" s="4"/>
      <c r="IGJ419" s="4"/>
      <c r="IGK419" s="4"/>
      <c r="IGL419" s="4"/>
      <c r="IGM419" s="4"/>
      <c r="IGN419" s="4"/>
      <c r="IGO419" s="4"/>
      <c r="IGP419" s="4"/>
      <c r="IGQ419" s="4"/>
      <c r="IGR419" s="4"/>
      <c r="IGS419" s="4"/>
      <c r="IGT419" s="4"/>
      <c r="IGU419" s="4"/>
      <c r="IGV419" s="4"/>
      <c r="IGW419" s="4"/>
      <c r="IGX419" s="4"/>
      <c r="IGY419" s="4"/>
      <c r="IGZ419" s="4"/>
      <c r="IHA419" s="4"/>
      <c r="IHB419" s="4"/>
      <c r="IHC419" s="4"/>
      <c r="IHD419" s="4"/>
      <c r="IHE419" s="4"/>
      <c r="IHF419" s="4"/>
      <c r="IHG419" s="4"/>
      <c r="IHH419" s="4"/>
      <c r="IHI419" s="4"/>
      <c r="IHJ419" s="4"/>
      <c r="IHK419" s="4"/>
      <c r="IHL419" s="4"/>
      <c r="IHM419" s="4"/>
      <c r="IHN419" s="4"/>
      <c r="IHO419" s="4"/>
      <c r="IHP419" s="4"/>
      <c r="IHQ419" s="4"/>
      <c r="IHR419" s="4"/>
      <c r="IHS419" s="4"/>
      <c r="IHT419" s="4"/>
      <c r="IHU419" s="4"/>
      <c r="IHV419" s="4"/>
      <c r="IHW419" s="4"/>
      <c r="IHX419" s="4"/>
      <c r="IHY419" s="4"/>
      <c r="IHZ419" s="4"/>
      <c r="IIA419" s="4"/>
      <c r="IIB419" s="4"/>
      <c r="IIC419" s="4"/>
      <c r="IID419" s="4"/>
      <c r="IIE419" s="4"/>
      <c r="IIF419" s="4"/>
      <c r="IIG419" s="4"/>
      <c r="IIH419" s="4"/>
      <c r="III419" s="4"/>
      <c r="IIJ419" s="4"/>
      <c r="IIK419" s="4"/>
      <c r="IIL419" s="4"/>
      <c r="IIM419" s="4"/>
      <c r="IIN419" s="4"/>
      <c r="IIO419" s="4"/>
      <c r="IIP419" s="4"/>
      <c r="IIQ419" s="4"/>
      <c r="IIR419" s="4"/>
      <c r="IIS419" s="4"/>
      <c r="IIT419" s="4"/>
      <c r="IIU419" s="4"/>
      <c r="IIV419" s="4"/>
      <c r="IIW419" s="4"/>
      <c r="IIX419" s="4"/>
      <c r="IIY419" s="4"/>
      <c r="IIZ419" s="4"/>
      <c r="IJA419" s="4"/>
      <c r="IJB419" s="4"/>
      <c r="IJC419" s="4"/>
      <c r="IJD419" s="4"/>
      <c r="IJE419" s="4"/>
      <c r="IJF419" s="4"/>
      <c r="IJG419" s="4"/>
      <c r="IJH419" s="4"/>
      <c r="IJI419" s="4"/>
      <c r="IJJ419" s="4"/>
      <c r="IJK419" s="4"/>
      <c r="IJL419" s="4"/>
      <c r="IJM419" s="4"/>
      <c r="IJN419" s="4"/>
      <c r="IJO419" s="4"/>
      <c r="IJP419" s="4"/>
      <c r="IJQ419" s="4"/>
      <c r="IJR419" s="4"/>
      <c r="IJS419" s="4"/>
      <c r="IJT419" s="4"/>
      <c r="IJU419" s="4"/>
      <c r="IJV419" s="4"/>
      <c r="IJW419" s="4"/>
      <c r="IJX419" s="4"/>
      <c r="IJY419" s="4"/>
      <c r="IJZ419" s="4"/>
      <c r="IKA419" s="4"/>
      <c r="IKB419" s="4"/>
      <c r="IKC419" s="4"/>
      <c r="IKD419" s="4"/>
      <c r="IKE419" s="4"/>
      <c r="IKF419" s="4"/>
      <c r="IKG419" s="4"/>
      <c r="IKH419" s="4"/>
      <c r="IKI419" s="4"/>
      <c r="IKJ419" s="4"/>
      <c r="IKK419" s="4"/>
      <c r="IKL419" s="4"/>
      <c r="IKM419" s="4"/>
      <c r="IKN419" s="4"/>
      <c r="IKO419" s="4"/>
      <c r="IKP419" s="4"/>
      <c r="IKQ419" s="4"/>
      <c r="IKR419" s="4"/>
      <c r="IKS419" s="4"/>
      <c r="IKT419" s="4"/>
      <c r="IKU419" s="4"/>
      <c r="IKV419" s="4"/>
      <c r="IKW419" s="4"/>
      <c r="IKX419" s="4"/>
      <c r="IKY419" s="4"/>
      <c r="IKZ419" s="4"/>
      <c r="ILA419" s="4"/>
      <c r="ILB419" s="4"/>
      <c r="ILC419" s="4"/>
      <c r="ILD419" s="4"/>
      <c r="ILE419" s="4"/>
      <c r="ILF419" s="4"/>
      <c r="ILG419" s="4"/>
      <c r="ILH419" s="4"/>
      <c r="ILI419" s="4"/>
      <c r="ILJ419" s="4"/>
      <c r="ILK419" s="4"/>
      <c r="ILL419" s="4"/>
      <c r="ILM419" s="4"/>
      <c r="ILN419" s="4"/>
      <c r="ILO419" s="4"/>
      <c r="ILP419" s="4"/>
      <c r="ILQ419" s="4"/>
      <c r="ILR419" s="4"/>
      <c r="ILS419" s="4"/>
      <c r="ILT419" s="4"/>
      <c r="ILU419" s="4"/>
      <c r="ILV419" s="4"/>
      <c r="ILW419" s="4"/>
      <c r="ILX419" s="4"/>
      <c r="ILY419" s="4"/>
      <c r="ILZ419" s="4"/>
      <c r="IMA419" s="4"/>
      <c r="IMB419" s="4"/>
      <c r="IMC419" s="4"/>
      <c r="IMD419" s="4"/>
      <c r="IME419" s="4"/>
      <c r="IMF419" s="4"/>
      <c r="IMG419" s="4"/>
      <c r="IMH419" s="4"/>
      <c r="IMI419" s="4"/>
      <c r="IMJ419" s="4"/>
      <c r="IMK419" s="4"/>
      <c r="IML419" s="4"/>
      <c r="IMM419" s="4"/>
      <c r="IMN419" s="4"/>
      <c r="IMO419" s="4"/>
      <c r="IMP419" s="4"/>
      <c r="IMQ419" s="4"/>
      <c r="IMR419" s="4"/>
      <c r="IMS419" s="4"/>
      <c r="IMT419" s="4"/>
      <c r="IMU419" s="4"/>
      <c r="IMV419" s="4"/>
      <c r="IMW419" s="4"/>
      <c r="IMX419" s="4"/>
      <c r="IMY419" s="4"/>
      <c r="IMZ419" s="4"/>
      <c r="INA419" s="4"/>
      <c r="INB419" s="4"/>
      <c r="INC419" s="4"/>
      <c r="IND419" s="4"/>
      <c r="INE419" s="4"/>
      <c r="INF419" s="4"/>
      <c r="ING419" s="4"/>
      <c r="INH419" s="4"/>
      <c r="INI419" s="4"/>
      <c r="INJ419" s="4"/>
      <c r="INK419" s="4"/>
      <c r="INL419" s="4"/>
      <c r="INM419" s="4"/>
      <c r="INN419" s="4"/>
      <c r="INO419" s="4"/>
      <c r="INP419" s="4"/>
      <c r="INQ419" s="4"/>
      <c r="INR419" s="4"/>
      <c r="INS419" s="4"/>
      <c r="INT419" s="4"/>
      <c r="INU419" s="4"/>
      <c r="INV419" s="4"/>
      <c r="INW419" s="4"/>
      <c r="INX419" s="4"/>
      <c r="INY419" s="4"/>
      <c r="INZ419" s="4"/>
      <c r="IOA419" s="4"/>
      <c r="IOB419" s="4"/>
      <c r="IOC419" s="4"/>
      <c r="IOD419" s="4"/>
      <c r="IOE419" s="4"/>
      <c r="IOF419" s="4"/>
      <c r="IOG419" s="4"/>
      <c r="IOH419" s="4"/>
      <c r="IOI419" s="4"/>
      <c r="IOJ419" s="4"/>
      <c r="IOK419" s="4"/>
      <c r="IOL419" s="4"/>
      <c r="IOM419" s="4"/>
      <c r="ION419" s="4"/>
      <c r="IOO419" s="4"/>
      <c r="IOP419" s="4"/>
      <c r="IOQ419" s="4"/>
      <c r="IOR419" s="4"/>
      <c r="IOS419" s="4"/>
      <c r="IOT419" s="4"/>
      <c r="IOU419" s="4"/>
      <c r="IOV419" s="4"/>
      <c r="IOW419" s="4"/>
      <c r="IOX419" s="4"/>
      <c r="IOY419" s="4"/>
      <c r="IOZ419" s="4"/>
      <c r="IPA419" s="4"/>
      <c r="IPB419" s="4"/>
      <c r="IPC419" s="4"/>
      <c r="IPD419" s="4"/>
      <c r="IPE419" s="4"/>
      <c r="IPF419" s="4"/>
      <c r="IPG419" s="4"/>
      <c r="IPH419" s="4"/>
      <c r="IPI419" s="4"/>
      <c r="IPJ419" s="4"/>
      <c r="IPK419" s="4"/>
      <c r="IPL419" s="4"/>
      <c r="IPM419" s="4"/>
      <c r="IPN419" s="4"/>
      <c r="IPO419" s="4"/>
      <c r="IPP419" s="4"/>
      <c r="IPQ419" s="4"/>
      <c r="IPR419" s="4"/>
      <c r="IPS419" s="4"/>
      <c r="IPT419" s="4"/>
      <c r="IPU419" s="4"/>
      <c r="IPV419" s="4"/>
      <c r="IPW419" s="4"/>
      <c r="IPX419" s="4"/>
      <c r="IPY419" s="4"/>
      <c r="IPZ419" s="4"/>
      <c r="IQA419" s="4"/>
      <c r="IQB419" s="4"/>
      <c r="IQC419" s="4"/>
      <c r="IQD419" s="4"/>
      <c r="IQE419" s="4"/>
      <c r="IQF419" s="4"/>
      <c r="IQG419" s="4"/>
      <c r="IQH419" s="4"/>
      <c r="IQI419" s="4"/>
      <c r="IQJ419" s="4"/>
      <c r="IQK419" s="4"/>
      <c r="IQL419" s="4"/>
      <c r="IQM419" s="4"/>
      <c r="IQN419" s="4"/>
      <c r="IQO419" s="4"/>
      <c r="IQP419" s="4"/>
      <c r="IQQ419" s="4"/>
      <c r="IQR419" s="4"/>
      <c r="IQS419" s="4"/>
      <c r="IQT419" s="4"/>
      <c r="IQU419" s="4"/>
      <c r="IQV419" s="4"/>
      <c r="IQW419" s="4"/>
      <c r="IQX419" s="4"/>
      <c r="IQY419" s="4"/>
      <c r="IQZ419" s="4"/>
      <c r="IRA419" s="4"/>
      <c r="IRB419" s="4"/>
      <c r="IRC419" s="4"/>
      <c r="IRD419" s="4"/>
      <c r="IRE419" s="4"/>
      <c r="IRF419" s="4"/>
      <c r="IRG419" s="4"/>
      <c r="IRH419" s="4"/>
      <c r="IRI419" s="4"/>
      <c r="IRJ419" s="4"/>
      <c r="IRK419" s="4"/>
      <c r="IRL419" s="4"/>
      <c r="IRM419" s="4"/>
      <c r="IRN419" s="4"/>
      <c r="IRO419" s="4"/>
      <c r="IRP419" s="4"/>
      <c r="IRQ419" s="4"/>
      <c r="IRR419" s="4"/>
      <c r="IRS419" s="4"/>
      <c r="IRT419" s="4"/>
      <c r="IRU419" s="4"/>
      <c r="IRV419" s="4"/>
      <c r="IRW419" s="4"/>
      <c r="IRX419" s="4"/>
      <c r="IRY419" s="4"/>
      <c r="IRZ419" s="4"/>
      <c r="ISA419" s="4"/>
      <c r="ISB419" s="4"/>
      <c r="ISC419" s="4"/>
      <c r="ISD419" s="4"/>
      <c r="ISE419" s="4"/>
      <c r="ISF419" s="4"/>
      <c r="ISG419" s="4"/>
      <c r="ISH419" s="4"/>
      <c r="ISI419" s="4"/>
      <c r="ISJ419" s="4"/>
      <c r="ISK419" s="4"/>
      <c r="ISL419" s="4"/>
      <c r="ISM419" s="4"/>
      <c r="ISN419" s="4"/>
      <c r="ISO419" s="4"/>
      <c r="ISP419" s="4"/>
      <c r="ISQ419" s="4"/>
      <c r="ISR419" s="4"/>
      <c r="ISS419" s="4"/>
      <c r="IST419" s="4"/>
      <c r="ISU419" s="4"/>
      <c r="ISV419" s="4"/>
      <c r="ISW419" s="4"/>
      <c r="ISX419" s="4"/>
      <c r="ISY419" s="4"/>
      <c r="ISZ419" s="4"/>
      <c r="ITA419" s="4"/>
      <c r="ITB419" s="4"/>
      <c r="ITC419" s="4"/>
      <c r="ITD419" s="4"/>
      <c r="ITE419" s="4"/>
      <c r="ITF419" s="4"/>
      <c r="ITG419" s="4"/>
      <c r="ITH419" s="4"/>
      <c r="ITI419" s="4"/>
      <c r="ITJ419" s="4"/>
      <c r="ITK419" s="4"/>
      <c r="ITL419" s="4"/>
      <c r="ITM419" s="4"/>
      <c r="ITN419" s="4"/>
      <c r="ITO419" s="4"/>
      <c r="ITP419" s="4"/>
      <c r="ITQ419" s="4"/>
      <c r="ITR419" s="4"/>
      <c r="ITS419" s="4"/>
      <c r="ITT419" s="4"/>
      <c r="ITU419" s="4"/>
      <c r="ITV419" s="4"/>
      <c r="ITW419" s="4"/>
      <c r="ITX419" s="4"/>
      <c r="ITY419" s="4"/>
      <c r="ITZ419" s="4"/>
      <c r="IUA419" s="4"/>
      <c r="IUB419" s="4"/>
      <c r="IUC419" s="4"/>
      <c r="IUD419" s="4"/>
      <c r="IUE419" s="4"/>
      <c r="IUF419" s="4"/>
      <c r="IUG419" s="4"/>
      <c r="IUH419" s="4"/>
      <c r="IUI419" s="4"/>
      <c r="IUJ419" s="4"/>
      <c r="IUK419" s="4"/>
      <c r="IUL419" s="4"/>
      <c r="IUM419" s="4"/>
      <c r="IUN419" s="4"/>
      <c r="IUO419" s="4"/>
      <c r="IUP419" s="4"/>
      <c r="IUQ419" s="4"/>
      <c r="IUR419" s="4"/>
      <c r="IUS419" s="4"/>
      <c r="IUT419" s="4"/>
      <c r="IUU419" s="4"/>
      <c r="IUV419" s="4"/>
      <c r="IUW419" s="4"/>
      <c r="IUX419" s="4"/>
      <c r="IUY419" s="4"/>
      <c r="IUZ419" s="4"/>
      <c r="IVA419" s="4"/>
      <c r="IVB419" s="4"/>
      <c r="IVC419" s="4"/>
      <c r="IVD419" s="4"/>
      <c r="IVE419" s="4"/>
      <c r="IVF419" s="4"/>
      <c r="IVG419" s="4"/>
      <c r="IVH419" s="4"/>
      <c r="IVI419" s="4"/>
      <c r="IVJ419" s="4"/>
      <c r="IVK419" s="4"/>
      <c r="IVL419" s="4"/>
      <c r="IVM419" s="4"/>
      <c r="IVN419" s="4"/>
      <c r="IVO419" s="4"/>
      <c r="IVP419" s="4"/>
      <c r="IVQ419" s="4"/>
      <c r="IVR419" s="4"/>
      <c r="IVS419" s="4"/>
      <c r="IVT419" s="4"/>
      <c r="IVU419" s="4"/>
      <c r="IVV419" s="4"/>
      <c r="IVW419" s="4"/>
      <c r="IVX419" s="4"/>
      <c r="IVY419" s="4"/>
      <c r="IVZ419" s="4"/>
      <c r="IWA419" s="4"/>
      <c r="IWB419" s="4"/>
      <c r="IWC419" s="4"/>
      <c r="IWD419" s="4"/>
      <c r="IWE419" s="4"/>
      <c r="IWF419" s="4"/>
      <c r="IWG419" s="4"/>
      <c r="IWH419" s="4"/>
      <c r="IWI419" s="4"/>
      <c r="IWJ419" s="4"/>
      <c r="IWK419" s="4"/>
      <c r="IWL419" s="4"/>
      <c r="IWM419" s="4"/>
      <c r="IWN419" s="4"/>
      <c r="IWO419" s="4"/>
      <c r="IWP419" s="4"/>
      <c r="IWQ419" s="4"/>
      <c r="IWR419" s="4"/>
      <c r="IWS419" s="4"/>
      <c r="IWT419" s="4"/>
      <c r="IWU419" s="4"/>
      <c r="IWV419" s="4"/>
      <c r="IWW419" s="4"/>
      <c r="IWX419" s="4"/>
      <c r="IWY419" s="4"/>
      <c r="IWZ419" s="4"/>
      <c r="IXA419" s="4"/>
      <c r="IXB419" s="4"/>
      <c r="IXC419" s="4"/>
      <c r="IXD419" s="4"/>
      <c r="IXE419" s="4"/>
      <c r="IXF419" s="4"/>
      <c r="IXG419" s="4"/>
      <c r="IXH419" s="4"/>
      <c r="IXI419" s="4"/>
      <c r="IXJ419" s="4"/>
      <c r="IXK419" s="4"/>
      <c r="IXL419" s="4"/>
      <c r="IXM419" s="4"/>
      <c r="IXN419" s="4"/>
      <c r="IXO419" s="4"/>
      <c r="IXP419" s="4"/>
      <c r="IXQ419" s="4"/>
      <c r="IXR419" s="4"/>
      <c r="IXS419" s="4"/>
      <c r="IXT419" s="4"/>
      <c r="IXU419" s="4"/>
      <c r="IXV419" s="4"/>
      <c r="IXW419" s="4"/>
      <c r="IXX419" s="4"/>
      <c r="IXY419" s="4"/>
      <c r="IXZ419" s="4"/>
      <c r="IYA419" s="4"/>
      <c r="IYB419" s="4"/>
      <c r="IYC419" s="4"/>
      <c r="IYD419" s="4"/>
      <c r="IYE419" s="4"/>
      <c r="IYF419" s="4"/>
      <c r="IYG419" s="4"/>
      <c r="IYH419" s="4"/>
      <c r="IYI419" s="4"/>
      <c r="IYJ419" s="4"/>
      <c r="IYK419" s="4"/>
      <c r="IYL419" s="4"/>
      <c r="IYM419" s="4"/>
      <c r="IYN419" s="4"/>
      <c r="IYO419" s="4"/>
      <c r="IYP419" s="4"/>
      <c r="IYQ419" s="4"/>
      <c r="IYR419" s="4"/>
      <c r="IYS419" s="4"/>
      <c r="IYT419" s="4"/>
      <c r="IYU419" s="4"/>
      <c r="IYV419" s="4"/>
      <c r="IYW419" s="4"/>
      <c r="IYX419" s="4"/>
      <c r="IYY419" s="4"/>
      <c r="IYZ419" s="4"/>
      <c r="IZA419" s="4"/>
      <c r="IZB419" s="4"/>
      <c r="IZC419" s="4"/>
      <c r="IZD419" s="4"/>
      <c r="IZE419" s="4"/>
      <c r="IZF419" s="4"/>
      <c r="IZG419" s="4"/>
      <c r="IZH419" s="4"/>
      <c r="IZI419" s="4"/>
      <c r="IZJ419" s="4"/>
      <c r="IZK419" s="4"/>
      <c r="IZL419" s="4"/>
      <c r="IZM419" s="4"/>
      <c r="IZN419" s="4"/>
      <c r="IZO419" s="4"/>
      <c r="IZP419" s="4"/>
      <c r="IZQ419" s="4"/>
      <c r="IZR419" s="4"/>
      <c r="IZS419" s="4"/>
      <c r="IZT419" s="4"/>
      <c r="IZU419" s="4"/>
      <c r="IZV419" s="4"/>
      <c r="IZW419" s="4"/>
      <c r="IZX419" s="4"/>
      <c r="IZY419" s="4"/>
      <c r="IZZ419" s="4"/>
      <c r="JAA419" s="4"/>
      <c r="JAB419" s="4"/>
      <c r="JAC419" s="4"/>
      <c r="JAD419" s="4"/>
      <c r="JAE419" s="4"/>
      <c r="JAF419" s="4"/>
      <c r="JAG419" s="4"/>
      <c r="JAH419" s="4"/>
      <c r="JAI419" s="4"/>
      <c r="JAJ419" s="4"/>
      <c r="JAK419" s="4"/>
      <c r="JAL419" s="4"/>
      <c r="JAM419" s="4"/>
      <c r="JAN419" s="4"/>
      <c r="JAO419" s="4"/>
      <c r="JAP419" s="4"/>
      <c r="JAQ419" s="4"/>
      <c r="JAR419" s="4"/>
      <c r="JAS419" s="4"/>
      <c r="JAT419" s="4"/>
      <c r="JAU419" s="4"/>
      <c r="JAV419" s="4"/>
      <c r="JAW419" s="4"/>
      <c r="JAX419" s="4"/>
      <c r="JAY419" s="4"/>
      <c r="JAZ419" s="4"/>
      <c r="JBA419" s="4"/>
      <c r="JBB419" s="4"/>
      <c r="JBC419" s="4"/>
      <c r="JBD419" s="4"/>
      <c r="JBE419" s="4"/>
      <c r="JBF419" s="4"/>
      <c r="JBG419" s="4"/>
      <c r="JBH419" s="4"/>
      <c r="JBI419" s="4"/>
      <c r="JBJ419" s="4"/>
      <c r="JBK419" s="4"/>
      <c r="JBL419" s="4"/>
      <c r="JBM419" s="4"/>
      <c r="JBN419" s="4"/>
      <c r="JBO419" s="4"/>
      <c r="JBP419" s="4"/>
      <c r="JBQ419" s="4"/>
      <c r="JBR419" s="4"/>
      <c r="JBS419" s="4"/>
      <c r="JBT419" s="4"/>
      <c r="JBU419" s="4"/>
      <c r="JBV419" s="4"/>
      <c r="JBW419" s="4"/>
      <c r="JBX419" s="4"/>
      <c r="JBY419" s="4"/>
      <c r="JBZ419" s="4"/>
      <c r="JCA419" s="4"/>
      <c r="JCB419" s="4"/>
      <c r="JCC419" s="4"/>
      <c r="JCD419" s="4"/>
      <c r="JCE419" s="4"/>
      <c r="JCF419" s="4"/>
      <c r="JCG419" s="4"/>
      <c r="JCH419" s="4"/>
      <c r="JCI419" s="4"/>
      <c r="JCJ419" s="4"/>
      <c r="JCK419" s="4"/>
      <c r="JCL419" s="4"/>
      <c r="JCM419" s="4"/>
      <c r="JCN419" s="4"/>
      <c r="JCO419" s="4"/>
      <c r="JCP419" s="4"/>
      <c r="JCQ419" s="4"/>
      <c r="JCR419" s="4"/>
      <c r="JCS419" s="4"/>
      <c r="JCT419" s="4"/>
      <c r="JCU419" s="4"/>
      <c r="JCV419" s="4"/>
      <c r="JCW419" s="4"/>
      <c r="JCX419" s="4"/>
      <c r="JCY419" s="4"/>
      <c r="JCZ419" s="4"/>
      <c r="JDA419" s="4"/>
      <c r="JDB419" s="4"/>
      <c r="JDC419" s="4"/>
      <c r="JDD419" s="4"/>
      <c r="JDE419" s="4"/>
      <c r="JDF419" s="4"/>
      <c r="JDG419" s="4"/>
      <c r="JDH419" s="4"/>
      <c r="JDI419" s="4"/>
      <c r="JDJ419" s="4"/>
      <c r="JDK419" s="4"/>
      <c r="JDL419" s="4"/>
      <c r="JDM419" s="4"/>
      <c r="JDN419" s="4"/>
      <c r="JDO419" s="4"/>
      <c r="JDP419" s="4"/>
      <c r="JDQ419" s="4"/>
      <c r="JDR419" s="4"/>
      <c r="JDS419" s="4"/>
      <c r="JDT419" s="4"/>
      <c r="JDU419" s="4"/>
      <c r="JDV419" s="4"/>
      <c r="JDW419" s="4"/>
      <c r="JDX419" s="4"/>
      <c r="JDY419" s="4"/>
      <c r="JDZ419" s="4"/>
      <c r="JEA419" s="4"/>
      <c r="JEB419" s="4"/>
      <c r="JEC419" s="4"/>
      <c r="JED419" s="4"/>
      <c r="JEE419" s="4"/>
      <c r="JEF419" s="4"/>
      <c r="JEG419" s="4"/>
      <c r="JEH419" s="4"/>
      <c r="JEI419" s="4"/>
      <c r="JEJ419" s="4"/>
      <c r="JEK419" s="4"/>
      <c r="JEL419" s="4"/>
      <c r="JEM419" s="4"/>
      <c r="JEN419" s="4"/>
      <c r="JEO419" s="4"/>
      <c r="JEP419" s="4"/>
      <c r="JEQ419" s="4"/>
      <c r="JER419" s="4"/>
      <c r="JES419" s="4"/>
      <c r="JET419" s="4"/>
      <c r="JEU419" s="4"/>
      <c r="JEV419" s="4"/>
      <c r="JEW419" s="4"/>
      <c r="JEX419" s="4"/>
      <c r="JEY419" s="4"/>
      <c r="JEZ419" s="4"/>
      <c r="JFA419" s="4"/>
      <c r="JFB419" s="4"/>
      <c r="JFC419" s="4"/>
      <c r="JFD419" s="4"/>
      <c r="JFE419" s="4"/>
      <c r="JFF419" s="4"/>
      <c r="JFG419" s="4"/>
      <c r="JFH419" s="4"/>
      <c r="JFI419" s="4"/>
      <c r="JFJ419" s="4"/>
      <c r="JFK419" s="4"/>
      <c r="JFL419" s="4"/>
      <c r="JFM419" s="4"/>
      <c r="JFN419" s="4"/>
      <c r="JFO419" s="4"/>
      <c r="JFP419" s="4"/>
      <c r="JFQ419" s="4"/>
      <c r="JFR419" s="4"/>
      <c r="JFS419" s="4"/>
      <c r="JFT419" s="4"/>
      <c r="JFU419" s="4"/>
      <c r="JFV419" s="4"/>
      <c r="JFW419" s="4"/>
      <c r="JFX419" s="4"/>
      <c r="JFY419" s="4"/>
      <c r="JFZ419" s="4"/>
      <c r="JGA419" s="4"/>
      <c r="JGB419" s="4"/>
      <c r="JGC419" s="4"/>
      <c r="JGD419" s="4"/>
      <c r="JGE419" s="4"/>
      <c r="JGF419" s="4"/>
      <c r="JGG419" s="4"/>
      <c r="JGH419" s="4"/>
      <c r="JGI419" s="4"/>
      <c r="JGJ419" s="4"/>
      <c r="JGK419" s="4"/>
      <c r="JGL419" s="4"/>
      <c r="JGM419" s="4"/>
      <c r="JGN419" s="4"/>
      <c r="JGO419" s="4"/>
      <c r="JGP419" s="4"/>
      <c r="JGQ419" s="4"/>
      <c r="JGR419" s="4"/>
      <c r="JGS419" s="4"/>
      <c r="JGT419" s="4"/>
      <c r="JGU419" s="4"/>
      <c r="JGV419" s="4"/>
      <c r="JGW419" s="4"/>
      <c r="JGX419" s="4"/>
      <c r="JGY419" s="4"/>
      <c r="JGZ419" s="4"/>
      <c r="JHA419" s="4"/>
      <c r="JHB419" s="4"/>
      <c r="JHC419" s="4"/>
      <c r="JHD419" s="4"/>
      <c r="JHE419" s="4"/>
      <c r="JHF419" s="4"/>
      <c r="JHG419" s="4"/>
      <c r="JHH419" s="4"/>
      <c r="JHI419" s="4"/>
      <c r="JHJ419" s="4"/>
      <c r="JHK419" s="4"/>
      <c r="JHL419" s="4"/>
      <c r="JHM419" s="4"/>
      <c r="JHN419" s="4"/>
      <c r="JHO419" s="4"/>
      <c r="JHP419" s="4"/>
      <c r="JHQ419" s="4"/>
      <c r="JHR419" s="4"/>
      <c r="JHS419" s="4"/>
      <c r="JHT419" s="4"/>
      <c r="JHU419" s="4"/>
      <c r="JHV419" s="4"/>
      <c r="JHW419" s="4"/>
      <c r="JHX419" s="4"/>
      <c r="JHY419" s="4"/>
      <c r="JHZ419" s="4"/>
      <c r="JIA419" s="4"/>
      <c r="JIB419" s="4"/>
      <c r="JIC419" s="4"/>
      <c r="JID419" s="4"/>
      <c r="JIE419" s="4"/>
      <c r="JIF419" s="4"/>
      <c r="JIG419" s="4"/>
      <c r="JIH419" s="4"/>
      <c r="JII419" s="4"/>
      <c r="JIJ419" s="4"/>
      <c r="JIK419" s="4"/>
      <c r="JIL419" s="4"/>
      <c r="JIM419" s="4"/>
      <c r="JIN419" s="4"/>
      <c r="JIO419" s="4"/>
      <c r="JIP419" s="4"/>
      <c r="JIQ419" s="4"/>
      <c r="JIR419" s="4"/>
      <c r="JIS419" s="4"/>
      <c r="JIT419" s="4"/>
      <c r="JIU419" s="4"/>
      <c r="JIV419" s="4"/>
      <c r="JIW419" s="4"/>
      <c r="JIX419" s="4"/>
      <c r="JIY419" s="4"/>
      <c r="JIZ419" s="4"/>
      <c r="JJA419" s="4"/>
      <c r="JJB419" s="4"/>
      <c r="JJC419" s="4"/>
      <c r="JJD419" s="4"/>
      <c r="JJE419" s="4"/>
      <c r="JJF419" s="4"/>
      <c r="JJG419" s="4"/>
      <c r="JJH419" s="4"/>
      <c r="JJI419" s="4"/>
      <c r="JJJ419" s="4"/>
      <c r="JJK419" s="4"/>
      <c r="JJL419" s="4"/>
      <c r="JJM419" s="4"/>
      <c r="JJN419" s="4"/>
      <c r="JJO419" s="4"/>
      <c r="JJP419" s="4"/>
      <c r="JJQ419" s="4"/>
      <c r="JJR419" s="4"/>
      <c r="JJS419" s="4"/>
      <c r="JJT419" s="4"/>
      <c r="JJU419" s="4"/>
      <c r="JJV419" s="4"/>
      <c r="JJW419" s="4"/>
      <c r="JJX419" s="4"/>
      <c r="JJY419" s="4"/>
      <c r="JJZ419" s="4"/>
      <c r="JKA419" s="4"/>
      <c r="JKB419" s="4"/>
      <c r="JKC419" s="4"/>
      <c r="JKD419" s="4"/>
      <c r="JKE419" s="4"/>
      <c r="JKF419" s="4"/>
      <c r="JKG419" s="4"/>
      <c r="JKH419" s="4"/>
      <c r="JKI419" s="4"/>
      <c r="JKJ419" s="4"/>
      <c r="JKK419" s="4"/>
      <c r="JKL419" s="4"/>
      <c r="JKM419" s="4"/>
      <c r="JKN419" s="4"/>
      <c r="JKO419" s="4"/>
      <c r="JKP419" s="4"/>
      <c r="JKQ419" s="4"/>
      <c r="JKR419" s="4"/>
      <c r="JKS419" s="4"/>
      <c r="JKT419" s="4"/>
      <c r="JKU419" s="4"/>
      <c r="JKV419" s="4"/>
      <c r="JKW419" s="4"/>
      <c r="JKX419" s="4"/>
      <c r="JKY419" s="4"/>
      <c r="JKZ419" s="4"/>
      <c r="JLA419" s="4"/>
      <c r="JLB419" s="4"/>
      <c r="JLC419" s="4"/>
      <c r="JLD419" s="4"/>
      <c r="JLE419" s="4"/>
      <c r="JLF419" s="4"/>
      <c r="JLG419" s="4"/>
      <c r="JLH419" s="4"/>
      <c r="JLI419" s="4"/>
      <c r="JLJ419" s="4"/>
      <c r="JLK419" s="4"/>
      <c r="JLL419" s="4"/>
      <c r="JLM419" s="4"/>
      <c r="JLN419" s="4"/>
      <c r="JLO419" s="4"/>
      <c r="JLP419" s="4"/>
      <c r="JLQ419" s="4"/>
      <c r="JLR419" s="4"/>
      <c r="JLS419" s="4"/>
      <c r="JLT419" s="4"/>
      <c r="JLU419" s="4"/>
      <c r="JLV419" s="4"/>
      <c r="JLW419" s="4"/>
      <c r="JLX419" s="4"/>
      <c r="JLY419" s="4"/>
      <c r="JLZ419" s="4"/>
      <c r="JMA419" s="4"/>
      <c r="JMB419" s="4"/>
      <c r="JMC419" s="4"/>
      <c r="JMD419" s="4"/>
      <c r="JME419" s="4"/>
      <c r="JMF419" s="4"/>
      <c r="JMG419" s="4"/>
      <c r="JMH419" s="4"/>
      <c r="JMI419" s="4"/>
      <c r="JMJ419" s="4"/>
      <c r="JMK419" s="4"/>
      <c r="JML419" s="4"/>
      <c r="JMM419" s="4"/>
      <c r="JMN419" s="4"/>
      <c r="JMO419" s="4"/>
      <c r="JMP419" s="4"/>
      <c r="JMQ419" s="4"/>
      <c r="JMR419" s="4"/>
      <c r="JMS419" s="4"/>
      <c r="JMT419" s="4"/>
      <c r="JMU419" s="4"/>
      <c r="JMV419" s="4"/>
      <c r="JMW419" s="4"/>
      <c r="JMX419" s="4"/>
      <c r="JMY419" s="4"/>
      <c r="JMZ419" s="4"/>
      <c r="JNA419" s="4"/>
      <c r="JNB419" s="4"/>
      <c r="JNC419" s="4"/>
      <c r="JND419" s="4"/>
      <c r="JNE419" s="4"/>
      <c r="JNF419" s="4"/>
      <c r="JNG419" s="4"/>
      <c r="JNH419" s="4"/>
      <c r="JNI419" s="4"/>
      <c r="JNJ419" s="4"/>
      <c r="JNK419" s="4"/>
      <c r="JNL419" s="4"/>
      <c r="JNM419" s="4"/>
      <c r="JNN419" s="4"/>
      <c r="JNO419" s="4"/>
      <c r="JNP419" s="4"/>
      <c r="JNQ419" s="4"/>
      <c r="JNR419" s="4"/>
      <c r="JNS419" s="4"/>
      <c r="JNT419" s="4"/>
      <c r="JNU419" s="4"/>
      <c r="JNV419" s="4"/>
      <c r="JNW419" s="4"/>
      <c r="JNX419" s="4"/>
      <c r="JNY419" s="4"/>
      <c r="JNZ419" s="4"/>
      <c r="JOA419" s="4"/>
      <c r="JOB419" s="4"/>
      <c r="JOC419" s="4"/>
      <c r="JOD419" s="4"/>
      <c r="JOE419" s="4"/>
      <c r="JOF419" s="4"/>
      <c r="JOG419" s="4"/>
      <c r="JOH419" s="4"/>
      <c r="JOI419" s="4"/>
      <c r="JOJ419" s="4"/>
      <c r="JOK419" s="4"/>
      <c r="JOL419" s="4"/>
      <c r="JOM419" s="4"/>
      <c r="JON419" s="4"/>
      <c r="JOO419" s="4"/>
      <c r="JOP419" s="4"/>
      <c r="JOQ419" s="4"/>
      <c r="JOR419" s="4"/>
      <c r="JOS419" s="4"/>
      <c r="JOT419" s="4"/>
      <c r="JOU419" s="4"/>
      <c r="JOV419" s="4"/>
      <c r="JOW419" s="4"/>
      <c r="JOX419" s="4"/>
      <c r="JOY419" s="4"/>
      <c r="JOZ419" s="4"/>
      <c r="JPA419" s="4"/>
      <c r="JPB419" s="4"/>
      <c r="JPC419" s="4"/>
      <c r="JPD419" s="4"/>
      <c r="JPE419" s="4"/>
      <c r="JPF419" s="4"/>
      <c r="JPG419" s="4"/>
      <c r="JPH419" s="4"/>
      <c r="JPI419" s="4"/>
      <c r="JPJ419" s="4"/>
      <c r="JPK419" s="4"/>
      <c r="JPL419" s="4"/>
      <c r="JPM419" s="4"/>
      <c r="JPN419" s="4"/>
      <c r="JPO419" s="4"/>
      <c r="JPP419" s="4"/>
      <c r="JPQ419" s="4"/>
      <c r="JPR419" s="4"/>
      <c r="JPS419" s="4"/>
      <c r="JPT419" s="4"/>
      <c r="JPU419" s="4"/>
      <c r="JPV419" s="4"/>
      <c r="JPW419" s="4"/>
      <c r="JPX419" s="4"/>
      <c r="JPY419" s="4"/>
      <c r="JPZ419" s="4"/>
      <c r="JQA419" s="4"/>
      <c r="JQB419" s="4"/>
      <c r="JQC419" s="4"/>
      <c r="JQD419" s="4"/>
      <c r="JQE419" s="4"/>
      <c r="JQF419" s="4"/>
      <c r="JQG419" s="4"/>
      <c r="JQH419" s="4"/>
      <c r="JQI419" s="4"/>
      <c r="JQJ419" s="4"/>
      <c r="JQK419" s="4"/>
      <c r="JQL419" s="4"/>
      <c r="JQM419" s="4"/>
      <c r="JQN419" s="4"/>
      <c r="JQO419" s="4"/>
      <c r="JQP419" s="4"/>
      <c r="JQQ419" s="4"/>
      <c r="JQR419" s="4"/>
      <c r="JQS419" s="4"/>
      <c r="JQT419" s="4"/>
      <c r="JQU419" s="4"/>
      <c r="JQV419" s="4"/>
      <c r="JQW419" s="4"/>
      <c r="JQX419" s="4"/>
      <c r="JQY419" s="4"/>
      <c r="JQZ419" s="4"/>
      <c r="JRA419" s="4"/>
      <c r="JRB419" s="4"/>
      <c r="JRC419" s="4"/>
      <c r="JRD419" s="4"/>
      <c r="JRE419" s="4"/>
      <c r="JRF419" s="4"/>
      <c r="JRG419" s="4"/>
      <c r="JRH419" s="4"/>
      <c r="JRI419" s="4"/>
      <c r="JRJ419" s="4"/>
      <c r="JRK419" s="4"/>
      <c r="JRL419" s="4"/>
      <c r="JRM419" s="4"/>
      <c r="JRN419" s="4"/>
      <c r="JRO419" s="4"/>
      <c r="JRP419" s="4"/>
      <c r="JRQ419" s="4"/>
      <c r="JRR419" s="4"/>
      <c r="JRS419" s="4"/>
      <c r="JRT419" s="4"/>
      <c r="JRU419" s="4"/>
      <c r="JRV419" s="4"/>
      <c r="JRW419" s="4"/>
      <c r="JRX419" s="4"/>
      <c r="JRY419" s="4"/>
      <c r="JRZ419" s="4"/>
      <c r="JSA419" s="4"/>
      <c r="JSB419" s="4"/>
      <c r="JSC419" s="4"/>
      <c r="JSD419" s="4"/>
      <c r="JSE419" s="4"/>
      <c r="JSF419" s="4"/>
      <c r="JSG419" s="4"/>
      <c r="JSH419" s="4"/>
      <c r="JSI419" s="4"/>
      <c r="JSJ419" s="4"/>
      <c r="JSK419" s="4"/>
      <c r="JSL419" s="4"/>
      <c r="JSM419" s="4"/>
      <c r="JSN419" s="4"/>
      <c r="JSO419" s="4"/>
      <c r="JSP419" s="4"/>
      <c r="JSQ419" s="4"/>
      <c r="JSR419" s="4"/>
      <c r="JSS419" s="4"/>
      <c r="JST419" s="4"/>
      <c r="JSU419" s="4"/>
      <c r="JSV419" s="4"/>
      <c r="JSW419" s="4"/>
      <c r="JSX419" s="4"/>
      <c r="JSY419" s="4"/>
      <c r="JSZ419" s="4"/>
      <c r="JTA419" s="4"/>
      <c r="JTB419" s="4"/>
      <c r="JTC419" s="4"/>
      <c r="JTD419" s="4"/>
      <c r="JTE419" s="4"/>
      <c r="JTF419" s="4"/>
      <c r="JTG419" s="4"/>
      <c r="JTH419" s="4"/>
      <c r="JTI419" s="4"/>
      <c r="JTJ419" s="4"/>
      <c r="JTK419" s="4"/>
      <c r="JTL419" s="4"/>
      <c r="JTM419" s="4"/>
      <c r="JTN419" s="4"/>
      <c r="JTO419" s="4"/>
      <c r="JTP419" s="4"/>
      <c r="JTQ419" s="4"/>
      <c r="JTR419" s="4"/>
      <c r="JTS419" s="4"/>
      <c r="JTT419" s="4"/>
      <c r="JTU419" s="4"/>
      <c r="JTV419" s="4"/>
      <c r="JTW419" s="4"/>
      <c r="JTX419" s="4"/>
      <c r="JTY419" s="4"/>
      <c r="JTZ419" s="4"/>
      <c r="JUA419" s="4"/>
      <c r="JUB419" s="4"/>
      <c r="JUC419" s="4"/>
      <c r="JUD419" s="4"/>
      <c r="JUE419" s="4"/>
      <c r="JUF419" s="4"/>
      <c r="JUG419" s="4"/>
      <c r="JUH419" s="4"/>
      <c r="JUI419" s="4"/>
      <c r="JUJ419" s="4"/>
      <c r="JUK419" s="4"/>
      <c r="JUL419" s="4"/>
      <c r="JUM419" s="4"/>
      <c r="JUN419" s="4"/>
      <c r="JUO419" s="4"/>
      <c r="JUP419" s="4"/>
      <c r="JUQ419" s="4"/>
      <c r="JUR419" s="4"/>
      <c r="JUS419" s="4"/>
      <c r="JUT419" s="4"/>
      <c r="JUU419" s="4"/>
      <c r="JUV419" s="4"/>
      <c r="JUW419" s="4"/>
      <c r="JUX419" s="4"/>
      <c r="JUY419" s="4"/>
      <c r="JUZ419" s="4"/>
      <c r="JVA419" s="4"/>
      <c r="JVB419" s="4"/>
      <c r="JVC419" s="4"/>
      <c r="JVD419" s="4"/>
      <c r="JVE419" s="4"/>
      <c r="JVF419" s="4"/>
      <c r="JVG419" s="4"/>
      <c r="JVH419" s="4"/>
      <c r="JVI419" s="4"/>
      <c r="JVJ419" s="4"/>
      <c r="JVK419" s="4"/>
      <c r="JVL419" s="4"/>
      <c r="JVM419" s="4"/>
      <c r="JVN419" s="4"/>
      <c r="JVO419" s="4"/>
      <c r="JVP419" s="4"/>
      <c r="JVQ419" s="4"/>
      <c r="JVR419" s="4"/>
      <c r="JVS419" s="4"/>
      <c r="JVT419" s="4"/>
      <c r="JVU419" s="4"/>
      <c r="JVV419" s="4"/>
      <c r="JVW419" s="4"/>
      <c r="JVX419" s="4"/>
      <c r="JVY419" s="4"/>
      <c r="JVZ419" s="4"/>
      <c r="JWA419" s="4"/>
      <c r="JWB419" s="4"/>
      <c r="JWC419" s="4"/>
      <c r="JWD419" s="4"/>
      <c r="JWE419" s="4"/>
      <c r="JWF419" s="4"/>
      <c r="JWG419" s="4"/>
      <c r="JWH419" s="4"/>
      <c r="JWI419" s="4"/>
      <c r="JWJ419" s="4"/>
      <c r="JWK419" s="4"/>
      <c r="JWL419" s="4"/>
      <c r="JWM419" s="4"/>
      <c r="JWN419" s="4"/>
      <c r="JWO419" s="4"/>
      <c r="JWP419" s="4"/>
      <c r="JWQ419" s="4"/>
      <c r="JWR419" s="4"/>
      <c r="JWS419" s="4"/>
      <c r="JWT419" s="4"/>
      <c r="JWU419" s="4"/>
      <c r="JWV419" s="4"/>
      <c r="JWW419" s="4"/>
      <c r="JWX419" s="4"/>
      <c r="JWY419" s="4"/>
      <c r="JWZ419" s="4"/>
      <c r="JXA419" s="4"/>
      <c r="JXB419" s="4"/>
      <c r="JXC419" s="4"/>
      <c r="JXD419" s="4"/>
      <c r="JXE419" s="4"/>
      <c r="JXF419" s="4"/>
      <c r="JXG419" s="4"/>
      <c r="JXH419" s="4"/>
      <c r="JXI419" s="4"/>
      <c r="JXJ419" s="4"/>
      <c r="JXK419" s="4"/>
      <c r="JXL419" s="4"/>
      <c r="JXM419" s="4"/>
      <c r="JXN419" s="4"/>
      <c r="JXO419" s="4"/>
      <c r="JXP419" s="4"/>
      <c r="JXQ419" s="4"/>
      <c r="JXR419" s="4"/>
      <c r="JXS419" s="4"/>
      <c r="JXT419" s="4"/>
      <c r="JXU419" s="4"/>
      <c r="JXV419" s="4"/>
      <c r="JXW419" s="4"/>
      <c r="JXX419" s="4"/>
      <c r="JXY419" s="4"/>
      <c r="JXZ419" s="4"/>
      <c r="JYA419" s="4"/>
      <c r="JYB419" s="4"/>
      <c r="JYC419" s="4"/>
      <c r="JYD419" s="4"/>
      <c r="JYE419" s="4"/>
      <c r="JYF419" s="4"/>
      <c r="JYG419" s="4"/>
      <c r="JYH419" s="4"/>
      <c r="JYI419" s="4"/>
      <c r="JYJ419" s="4"/>
      <c r="JYK419" s="4"/>
      <c r="JYL419" s="4"/>
      <c r="JYM419" s="4"/>
      <c r="JYN419" s="4"/>
      <c r="JYO419" s="4"/>
      <c r="JYP419" s="4"/>
      <c r="JYQ419" s="4"/>
      <c r="JYR419" s="4"/>
      <c r="JYS419" s="4"/>
      <c r="JYT419" s="4"/>
      <c r="JYU419" s="4"/>
      <c r="JYV419" s="4"/>
      <c r="JYW419" s="4"/>
      <c r="JYX419" s="4"/>
      <c r="JYY419" s="4"/>
      <c r="JYZ419" s="4"/>
      <c r="JZA419" s="4"/>
      <c r="JZB419" s="4"/>
      <c r="JZC419" s="4"/>
      <c r="JZD419" s="4"/>
      <c r="JZE419" s="4"/>
      <c r="JZF419" s="4"/>
      <c r="JZG419" s="4"/>
      <c r="JZH419" s="4"/>
      <c r="JZI419" s="4"/>
      <c r="JZJ419" s="4"/>
      <c r="JZK419" s="4"/>
      <c r="JZL419" s="4"/>
      <c r="JZM419" s="4"/>
      <c r="JZN419" s="4"/>
      <c r="JZO419" s="4"/>
      <c r="JZP419" s="4"/>
      <c r="JZQ419" s="4"/>
      <c r="JZR419" s="4"/>
      <c r="JZS419" s="4"/>
      <c r="JZT419" s="4"/>
      <c r="JZU419" s="4"/>
      <c r="JZV419" s="4"/>
      <c r="JZW419" s="4"/>
      <c r="JZX419" s="4"/>
      <c r="JZY419" s="4"/>
      <c r="JZZ419" s="4"/>
      <c r="KAA419" s="4"/>
      <c r="KAB419" s="4"/>
      <c r="KAC419" s="4"/>
      <c r="KAD419" s="4"/>
      <c r="KAE419" s="4"/>
      <c r="KAF419" s="4"/>
      <c r="KAG419" s="4"/>
      <c r="KAH419" s="4"/>
      <c r="KAI419" s="4"/>
      <c r="KAJ419" s="4"/>
      <c r="KAK419" s="4"/>
      <c r="KAL419" s="4"/>
      <c r="KAM419" s="4"/>
      <c r="KAN419" s="4"/>
      <c r="KAO419" s="4"/>
      <c r="KAP419" s="4"/>
      <c r="KAQ419" s="4"/>
      <c r="KAR419" s="4"/>
      <c r="KAS419" s="4"/>
      <c r="KAT419" s="4"/>
      <c r="KAU419" s="4"/>
      <c r="KAV419" s="4"/>
      <c r="KAW419" s="4"/>
      <c r="KAX419" s="4"/>
      <c r="KAY419" s="4"/>
      <c r="KAZ419" s="4"/>
      <c r="KBA419" s="4"/>
      <c r="KBB419" s="4"/>
      <c r="KBC419" s="4"/>
      <c r="KBD419" s="4"/>
      <c r="KBE419" s="4"/>
      <c r="KBF419" s="4"/>
      <c r="KBG419" s="4"/>
      <c r="KBH419" s="4"/>
      <c r="KBI419" s="4"/>
      <c r="KBJ419" s="4"/>
      <c r="KBK419" s="4"/>
      <c r="KBL419" s="4"/>
      <c r="KBM419" s="4"/>
      <c r="KBN419" s="4"/>
      <c r="KBO419" s="4"/>
      <c r="KBP419" s="4"/>
      <c r="KBQ419" s="4"/>
      <c r="KBR419" s="4"/>
      <c r="KBS419" s="4"/>
      <c r="KBT419" s="4"/>
      <c r="KBU419" s="4"/>
      <c r="KBV419" s="4"/>
      <c r="KBW419" s="4"/>
      <c r="KBX419" s="4"/>
      <c r="KBY419" s="4"/>
      <c r="KBZ419" s="4"/>
      <c r="KCA419" s="4"/>
      <c r="KCB419" s="4"/>
      <c r="KCC419" s="4"/>
      <c r="KCD419" s="4"/>
      <c r="KCE419" s="4"/>
      <c r="KCF419" s="4"/>
      <c r="KCG419" s="4"/>
      <c r="KCH419" s="4"/>
      <c r="KCI419" s="4"/>
      <c r="KCJ419" s="4"/>
      <c r="KCK419" s="4"/>
      <c r="KCL419" s="4"/>
      <c r="KCM419" s="4"/>
      <c r="KCN419" s="4"/>
      <c r="KCO419" s="4"/>
      <c r="KCP419" s="4"/>
      <c r="KCQ419" s="4"/>
      <c r="KCR419" s="4"/>
      <c r="KCS419" s="4"/>
      <c r="KCT419" s="4"/>
      <c r="KCU419" s="4"/>
      <c r="KCV419" s="4"/>
      <c r="KCW419" s="4"/>
      <c r="KCX419" s="4"/>
      <c r="KCY419" s="4"/>
      <c r="KCZ419" s="4"/>
      <c r="KDA419" s="4"/>
      <c r="KDB419" s="4"/>
      <c r="KDC419" s="4"/>
      <c r="KDD419" s="4"/>
      <c r="KDE419" s="4"/>
      <c r="KDF419" s="4"/>
      <c r="KDG419" s="4"/>
      <c r="KDH419" s="4"/>
      <c r="KDI419" s="4"/>
      <c r="KDJ419" s="4"/>
      <c r="KDK419" s="4"/>
      <c r="KDL419" s="4"/>
      <c r="KDM419" s="4"/>
      <c r="KDN419" s="4"/>
      <c r="KDO419" s="4"/>
      <c r="KDP419" s="4"/>
      <c r="KDQ419" s="4"/>
      <c r="KDR419" s="4"/>
      <c r="KDS419" s="4"/>
      <c r="KDT419" s="4"/>
      <c r="KDU419" s="4"/>
      <c r="KDV419" s="4"/>
      <c r="KDW419" s="4"/>
      <c r="KDX419" s="4"/>
      <c r="KDY419" s="4"/>
      <c r="KDZ419" s="4"/>
      <c r="KEA419" s="4"/>
      <c r="KEB419" s="4"/>
      <c r="KEC419" s="4"/>
      <c r="KED419" s="4"/>
      <c r="KEE419" s="4"/>
      <c r="KEF419" s="4"/>
      <c r="KEG419" s="4"/>
      <c r="KEH419" s="4"/>
      <c r="KEI419" s="4"/>
      <c r="KEJ419" s="4"/>
      <c r="KEK419" s="4"/>
      <c r="KEL419" s="4"/>
      <c r="KEM419" s="4"/>
      <c r="KEN419" s="4"/>
      <c r="KEO419" s="4"/>
      <c r="KEP419" s="4"/>
      <c r="KEQ419" s="4"/>
      <c r="KER419" s="4"/>
      <c r="KES419" s="4"/>
      <c r="KET419" s="4"/>
      <c r="KEU419" s="4"/>
      <c r="KEV419" s="4"/>
      <c r="KEW419" s="4"/>
      <c r="KEX419" s="4"/>
      <c r="KEY419" s="4"/>
      <c r="KEZ419" s="4"/>
      <c r="KFA419" s="4"/>
      <c r="KFB419" s="4"/>
      <c r="KFC419" s="4"/>
      <c r="KFD419" s="4"/>
      <c r="KFE419" s="4"/>
      <c r="KFF419" s="4"/>
      <c r="KFG419" s="4"/>
      <c r="KFH419" s="4"/>
      <c r="KFI419" s="4"/>
      <c r="KFJ419" s="4"/>
      <c r="KFK419" s="4"/>
      <c r="KFL419" s="4"/>
      <c r="KFM419" s="4"/>
      <c r="KFN419" s="4"/>
      <c r="KFO419" s="4"/>
      <c r="KFP419" s="4"/>
      <c r="KFQ419" s="4"/>
      <c r="KFR419" s="4"/>
      <c r="KFS419" s="4"/>
      <c r="KFT419" s="4"/>
      <c r="KFU419" s="4"/>
      <c r="KFV419" s="4"/>
      <c r="KFW419" s="4"/>
      <c r="KFX419" s="4"/>
      <c r="KFY419" s="4"/>
      <c r="KFZ419" s="4"/>
      <c r="KGA419" s="4"/>
      <c r="KGB419" s="4"/>
      <c r="KGC419" s="4"/>
      <c r="KGD419" s="4"/>
      <c r="KGE419" s="4"/>
      <c r="KGF419" s="4"/>
      <c r="KGG419" s="4"/>
      <c r="KGH419" s="4"/>
      <c r="KGI419" s="4"/>
      <c r="KGJ419" s="4"/>
      <c r="KGK419" s="4"/>
      <c r="KGL419" s="4"/>
      <c r="KGM419" s="4"/>
      <c r="KGN419" s="4"/>
      <c r="KGO419" s="4"/>
      <c r="KGP419" s="4"/>
      <c r="KGQ419" s="4"/>
      <c r="KGR419" s="4"/>
      <c r="KGS419" s="4"/>
      <c r="KGT419" s="4"/>
      <c r="KGU419" s="4"/>
      <c r="KGV419" s="4"/>
      <c r="KGW419" s="4"/>
      <c r="KGX419" s="4"/>
      <c r="KGY419" s="4"/>
      <c r="KGZ419" s="4"/>
      <c r="KHA419" s="4"/>
      <c r="KHB419" s="4"/>
      <c r="KHC419" s="4"/>
      <c r="KHD419" s="4"/>
      <c r="KHE419" s="4"/>
      <c r="KHF419" s="4"/>
      <c r="KHG419" s="4"/>
      <c r="KHH419" s="4"/>
      <c r="KHI419" s="4"/>
      <c r="KHJ419" s="4"/>
      <c r="KHK419" s="4"/>
      <c r="KHL419" s="4"/>
      <c r="KHM419" s="4"/>
      <c r="KHN419" s="4"/>
      <c r="KHO419" s="4"/>
      <c r="KHP419" s="4"/>
      <c r="KHQ419" s="4"/>
      <c r="KHR419" s="4"/>
      <c r="KHS419" s="4"/>
      <c r="KHT419" s="4"/>
      <c r="KHU419" s="4"/>
      <c r="KHV419" s="4"/>
      <c r="KHW419" s="4"/>
      <c r="KHX419" s="4"/>
      <c r="KHY419" s="4"/>
      <c r="KHZ419" s="4"/>
      <c r="KIA419" s="4"/>
      <c r="KIB419" s="4"/>
      <c r="KIC419" s="4"/>
      <c r="KID419" s="4"/>
      <c r="KIE419" s="4"/>
      <c r="KIF419" s="4"/>
      <c r="KIG419" s="4"/>
      <c r="KIH419" s="4"/>
      <c r="KII419" s="4"/>
      <c r="KIJ419" s="4"/>
      <c r="KIK419" s="4"/>
      <c r="KIL419" s="4"/>
      <c r="KIM419" s="4"/>
      <c r="KIN419" s="4"/>
      <c r="KIO419" s="4"/>
      <c r="KIP419" s="4"/>
      <c r="KIQ419" s="4"/>
      <c r="KIR419" s="4"/>
      <c r="KIS419" s="4"/>
      <c r="KIT419" s="4"/>
      <c r="KIU419" s="4"/>
      <c r="KIV419" s="4"/>
      <c r="KIW419" s="4"/>
      <c r="KIX419" s="4"/>
      <c r="KIY419" s="4"/>
      <c r="KIZ419" s="4"/>
      <c r="KJA419" s="4"/>
      <c r="KJB419" s="4"/>
      <c r="KJC419" s="4"/>
      <c r="KJD419" s="4"/>
      <c r="KJE419" s="4"/>
      <c r="KJF419" s="4"/>
      <c r="KJG419" s="4"/>
      <c r="KJH419" s="4"/>
      <c r="KJI419" s="4"/>
      <c r="KJJ419" s="4"/>
      <c r="KJK419" s="4"/>
      <c r="KJL419" s="4"/>
      <c r="KJM419" s="4"/>
      <c r="KJN419" s="4"/>
      <c r="KJO419" s="4"/>
      <c r="KJP419" s="4"/>
      <c r="KJQ419" s="4"/>
      <c r="KJR419" s="4"/>
      <c r="KJS419" s="4"/>
      <c r="KJT419" s="4"/>
      <c r="KJU419" s="4"/>
      <c r="KJV419" s="4"/>
      <c r="KJW419" s="4"/>
      <c r="KJX419" s="4"/>
      <c r="KJY419" s="4"/>
      <c r="KJZ419" s="4"/>
      <c r="KKA419" s="4"/>
      <c r="KKB419" s="4"/>
      <c r="KKC419" s="4"/>
      <c r="KKD419" s="4"/>
      <c r="KKE419" s="4"/>
      <c r="KKF419" s="4"/>
      <c r="KKG419" s="4"/>
      <c r="KKH419" s="4"/>
      <c r="KKI419" s="4"/>
      <c r="KKJ419" s="4"/>
      <c r="KKK419" s="4"/>
      <c r="KKL419" s="4"/>
      <c r="KKM419" s="4"/>
      <c r="KKN419" s="4"/>
      <c r="KKO419" s="4"/>
      <c r="KKP419" s="4"/>
      <c r="KKQ419" s="4"/>
      <c r="KKR419" s="4"/>
      <c r="KKS419" s="4"/>
      <c r="KKT419" s="4"/>
      <c r="KKU419" s="4"/>
      <c r="KKV419" s="4"/>
      <c r="KKW419" s="4"/>
      <c r="KKX419" s="4"/>
      <c r="KKY419" s="4"/>
      <c r="KKZ419" s="4"/>
      <c r="KLA419" s="4"/>
      <c r="KLB419" s="4"/>
      <c r="KLC419" s="4"/>
      <c r="KLD419" s="4"/>
      <c r="KLE419" s="4"/>
      <c r="KLF419" s="4"/>
      <c r="KLG419" s="4"/>
      <c r="KLH419" s="4"/>
      <c r="KLI419" s="4"/>
      <c r="KLJ419" s="4"/>
      <c r="KLK419" s="4"/>
      <c r="KLL419" s="4"/>
      <c r="KLM419" s="4"/>
      <c r="KLN419" s="4"/>
      <c r="KLO419" s="4"/>
      <c r="KLP419" s="4"/>
      <c r="KLQ419" s="4"/>
      <c r="KLR419" s="4"/>
      <c r="KLS419" s="4"/>
      <c r="KLT419" s="4"/>
      <c r="KLU419" s="4"/>
      <c r="KLV419" s="4"/>
      <c r="KLW419" s="4"/>
      <c r="KLX419" s="4"/>
      <c r="KLY419" s="4"/>
      <c r="KLZ419" s="4"/>
      <c r="KMA419" s="4"/>
      <c r="KMB419" s="4"/>
      <c r="KMC419" s="4"/>
      <c r="KMD419" s="4"/>
      <c r="KME419" s="4"/>
      <c r="KMF419" s="4"/>
      <c r="KMG419" s="4"/>
      <c r="KMH419" s="4"/>
      <c r="KMI419" s="4"/>
      <c r="KMJ419" s="4"/>
      <c r="KMK419" s="4"/>
      <c r="KML419" s="4"/>
      <c r="KMM419" s="4"/>
      <c r="KMN419" s="4"/>
      <c r="KMO419" s="4"/>
      <c r="KMP419" s="4"/>
      <c r="KMQ419" s="4"/>
      <c r="KMR419" s="4"/>
      <c r="KMS419" s="4"/>
      <c r="KMT419" s="4"/>
      <c r="KMU419" s="4"/>
      <c r="KMV419" s="4"/>
      <c r="KMW419" s="4"/>
      <c r="KMX419" s="4"/>
      <c r="KMY419" s="4"/>
      <c r="KMZ419" s="4"/>
      <c r="KNA419" s="4"/>
      <c r="KNB419" s="4"/>
      <c r="KNC419" s="4"/>
      <c r="KND419" s="4"/>
      <c r="KNE419" s="4"/>
      <c r="KNF419" s="4"/>
      <c r="KNG419" s="4"/>
      <c r="KNH419" s="4"/>
      <c r="KNI419" s="4"/>
      <c r="KNJ419" s="4"/>
      <c r="KNK419" s="4"/>
      <c r="KNL419" s="4"/>
      <c r="KNM419" s="4"/>
      <c r="KNN419" s="4"/>
      <c r="KNO419" s="4"/>
      <c r="KNP419" s="4"/>
      <c r="KNQ419" s="4"/>
      <c r="KNR419" s="4"/>
      <c r="KNS419" s="4"/>
      <c r="KNT419" s="4"/>
      <c r="KNU419" s="4"/>
      <c r="KNV419" s="4"/>
      <c r="KNW419" s="4"/>
      <c r="KNX419" s="4"/>
      <c r="KNY419" s="4"/>
      <c r="KNZ419" s="4"/>
      <c r="KOA419" s="4"/>
      <c r="KOB419" s="4"/>
      <c r="KOC419" s="4"/>
      <c r="KOD419" s="4"/>
      <c r="KOE419" s="4"/>
      <c r="KOF419" s="4"/>
      <c r="KOG419" s="4"/>
      <c r="KOH419" s="4"/>
      <c r="KOI419" s="4"/>
      <c r="KOJ419" s="4"/>
      <c r="KOK419" s="4"/>
      <c r="KOL419" s="4"/>
      <c r="KOM419" s="4"/>
      <c r="KON419" s="4"/>
      <c r="KOO419" s="4"/>
      <c r="KOP419" s="4"/>
      <c r="KOQ419" s="4"/>
      <c r="KOR419" s="4"/>
      <c r="KOS419" s="4"/>
      <c r="KOT419" s="4"/>
      <c r="KOU419" s="4"/>
      <c r="KOV419" s="4"/>
      <c r="KOW419" s="4"/>
      <c r="KOX419" s="4"/>
      <c r="KOY419" s="4"/>
      <c r="KOZ419" s="4"/>
      <c r="KPA419" s="4"/>
      <c r="KPB419" s="4"/>
      <c r="KPC419" s="4"/>
      <c r="KPD419" s="4"/>
      <c r="KPE419" s="4"/>
      <c r="KPF419" s="4"/>
      <c r="KPG419" s="4"/>
      <c r="KPH419" s="4"/>
      <c r="KPI419" s="4"/>
      <c r="KPJ419" s="4"/>
      <c r="KPK419" s="4"/>
      <c r="KPL419" s="4"/>
      <c r="KPM419" s="4"/>
      <c r="KPN419" s="4"/>
      <c r="KPO419" s="4"/>
      <c r="KPP419" s="4"/>
      <c r="KPQ419" s="4"/>
      <c r="KPR419" s="4"/>
      <c r="KPS419" s="4"/>
      <c r="KPT419" s="4"/>
      <c r="KPU419" s="4"/>
      <c r="KPV419" s="4"/>
      <c r="KPW419" s="4"/>
      <c r="KPX419" s="4"/>
      <c r="KPY419" s="4"/>
      <c r="KPZ419" s="4"/>
      <c r="KQA419" s="4"/>
      <c r="KQB419" s="4"/>
      <c r="KQC419" s="4"/>
      <c r="KQD419" s="4"/>
      <c r="KQE419" s="4"/>
      <c r="KQF419" s="4"/>
      <c r="KQG419" s="4"/>
      <c r="KQH419" s="4"/>
      <c r="KQI419" s="4"/>
      <c r="KQJ419" s="4"/>
      <c r="KQK419" s="4"/>
      <c r="KQL419" s="4"/>
      <c r="KQM419" s="4"/>
      <c r="KQN419" s="4"/>
      <c r="KQO419" s="4"/>
      <c r="KQP419" s="4"/>
      <c r="KQQ419" s="4"/>
      <c r="KQR419" s="4"/>
      <c r="KQS419" s="4"/>
      <c r="KQT419" s="4"/>
      <c r="KQU419" s="4"/>
      <c r="KQV419" s="4"/>
      <c r="KQW419" s="4"/>
      <c r="KQX419" s="4"/>
      <c r="KQY419" s="4"/>
      <c r="KQZ419" s="4"/>
      <c r="KRA419" s="4"/>
      <c r="KRB419" s="4"/>
      <c r="KRC419" s="4"/>
      <c r="KRD419" s="4"/>
      <c r="KRE419" s="4"/>
      <c r="KRF419" s="4"/>
      <c r="KRG419" s="4"/>
      <c r="KRH419" s="4"/>
      <c r="KRI419" s="4"/>
      <c r="KRJ419" s="4"/>
      <c r="KRK419" s="4"/>
      <c r="KRL419" s="4"/>
      <c r="KRM419" s="4"/>
      <c r="KRN419" s="4"/>
      <c r="KRO419" s="4"/>
      <c r="KRP419" s="4"/>
      <c r="KRQ419" s="4"/>
      <c r="KRR419" s="4"/>
      <c r="KRS419" s="4"/>
      <c r="KRT419" s="4"/>
      <c r="KRU419" s="4"/>
      <c r="KRV419" s="4"/>
      <c r="KRW419" s="4"/>
      <c r="KRX419" s="4"/>
      <c r="KRY419" s="4"/>
      <c r="KRZ419" s="4"/>
      <c r="KSA419" s="4"/>
      <c r="KSB419" s="4"/>
      <c r="KSC419" s="4"/>
      <c r="KSD419" s="4"/>
      <c r="KSE419" s="4"/>
      <c r="KSF419" s="4"/>
      <c r="KSG419" s="4"/>
      <c r="KSH419" s="4"/>
      <c r="KSI419" s="4"/>
      <c r="KSJ419" s="4"/>
      <c r="KSK419" s="4"/>
      <c r="KSL419" s="4"/>
      <c r="KSM419" s="4"/>
      <c r="KSN419" s="4"/>
      <c r="KSO419" s="4"/>
      <c r="KSP419" s="4"/>
      <c r="KSQ419" s="4"/>
      <c r="KSR419" s="4"/>
      <c r="KSS419" s="4"/>
      <c r="KST419" s="4"/>
      <c r="KSU419" s="4"/>
      <c r="KSV419" s="4"/>
      <c r="KSW419" s="4"/>
      <c r="KSX419" s="4"/>
      <c r="KSY419" s="4"/>
      <c r="KSZ419" s="4"/>
      <c r="KTA419" s="4"/>
      <c r="KTB419" s="4"/>
      <c r="KTC419" s="4"/>
      <c r="KTD419" s="4"/>
      <c r="KTE419" s="4"/>
      <c r="KTF419" s="4"/>
      <c r="KTG419" s="4"/>
      <c r="KTH419" s="4"/>
      <c r="KTI419" s="4"/>
      <c r="KTJ419" s="4"/>
      <c r="KTK419" s="4"/>
      <c r="KTL419" s="4"/>
      <c r="KTM419" s="4"/>
      <c r="KTN419" s="4"/>
      <c r="KTO419" s="4"/>
      <c r="KTP419" s="4"/>
      <c r="KTQ419" s="4"/>
      <c r="KTR419" s="4"/>
      <c r="KTS419" s="4"/>
      <c r="KTT419" s="4"/>
      <c r="KTU419" s="4"/>
      <c r="KTV419" s="4"/>
      <c r="KTW419" s="4"/>
      <c r="KTX419" s="4"/>
      <c r="KTY419" s="4"/>
      <c r="KTZ419" s="4"/>
      <c r="KUA419" s="4"/>
      <c r="KUB419" s="4"/>
      <c r="KUC419" s="4"/>
      <c r="KUD419" s="4"/>
      <c r="KUE419" s="4"/>
      <c r="KUF419" s="4"/>
      <c r="KUG419" s="4"/>
      <c r="KUH419" s="4"/>
      <c r="KUI419" s="4"/>
      <c r="KUJ419" s="4"/>
      <c r="KUK419" s="4"/>
      <c r="KUL419" s="4"/>
      <c r="KUM419" s="4"/>
      <c r="KUN419" s="4"/>
      <c r="KUO419" s="4"/>
      <c r="KUP419" s="4"/>
      <c r="KUQ419" s="4"/>
      <c r="KUR419" s="4"/>
      <c r="KUS419" s="4"/>
      <c r="KUT419" s="4"/>
      <c r="KUU419" s="4"/>
      <c r="KUV419" s="4"/>
      <c r="KUW419" s="4"/>
      <c r="KUX419" s="4"/>
      <c r="KUY419" s="4"/>
      <c r="KUZ419" s="4"/>
      <c r="KVA419" s="4"/>
      <c r="KVB419" s="4"/>
      <c r="KVC419" s="4"/>
      <c r="KVD419" s="4"/>
      <c r="KVE419" s="4"/>
      <c r="KVF419" s="4"/>
      <c r="KVG419" s="4"/>
      <c r="KVH419" s="4"/>
      <c r="KVI419" s="4"/>
      <c r="KVJ419" s="4"/>
      <c r="KVK419" s="4"/>
      <c r="KVL419" s="4"/>
      <c r="KVM419" s="4"/>
      <c r="KVN419" s="4"/>
      <c r="KVO419" s="4"/>
      <c r="KVP419" s="4"/>
      <c r="KVQ419" s="4"/>
      <c r="KVR419" s="4"/>
      <c r="KVS419" s="4"/>
      <c r="KVT419" s="4"/>
      <c r="KVU419" s="4"/>
      <c r="KVV419" s="4"/>
      <c r="KVW419" s="4"/>
      <c r="KVX419" s="4"/>
      <c r="KVY419" s="4"/>
      <c r="KVZ419" s="4"/>
      <c r="KWA419" s="4"/>
      <c r="KWB419" s="4"/>
      <c r="KWC419" s="4"/>
      <c r="KWD419" s="4"/>
      <c r="KWE419" s="4"/>
      <c r="KWF419" s="4"/>
      <c r="KWG419" s="4"/>
      <c r="KWH419" s="4"/>
      <c r="KWI419" s="4"/>
      <c r="KWJ419" s="4"/>
      <c r="KWK419" s="4"/>
      <c r="KWL419" s="4"/>
      <c r="KWM419" s="4"/>
      <c r="KWN419" s="4"/>
      <c r="KWO419" s="4"/>
      <c r="KWP419" s="4"/>
      <c r="KWQ419" s="4"/>
      <c r="KWR419" s="4"/>
      <c r="KWS419" s="4"/>
      <c r="KWT419" s="4"/>
      <c r="KWU419" s="4"/>
      <c r="KWV419" s="4"/>
      <c r="KWW419" s="4"/>
      <c r="KWX419" s="4"/>
      <c r="KWY419" s="4"/>
      <c r="KWZ419" s="4"/>
      <c r="KXA419" s="4"/>
      <c r="KXB419" s="4"/>
      <c r="KXC419" s="4"/>
      <c r="KXD419" s="4"/>
      <c r="KXE419" s="4"/>
      <c r="KXF419" s="4"/>
      <c r="KXG419" s="4"/>
      <c r="KXH419" s="4"/>
      <c r="KXI419" s="4"/>
      <c r="KXJ419" s="4"/>
      <c r="KXK419" s="4"/>
      <c r="KXL419" s="4"/>
      <c r="KXM419" s="4"/>
      <c r="KXN419" s="4"/>
      <c r="KXO419" s="4"/>
      <c r="KXP419" s="4"/>
      <c r="KXQ419" s="4"/>
      <c r="KXR419" s="4"/>
      <c r="KXS419" s="4"/>
      <c r="KXT419" s="4"/>
      <c r="KXU419" s="4"/>
      <c r="KXV419" s="4"/>
      <c r="KXW419" s="4"/>
      <c r="KXX419" s="4"/>
      <c r="KXY419" s="4"/>
      <c r="KXZ419" s="4"/>
      <c r="KYA419" s="4"/>
      <c r="KYB419" s="4"/>
      <c r="KYC419" s="4"/>
      <c r="KYD419" s="4"/>
      <c r="KYE419" s="4"/>
      <c r="KYF419" s="4"/>
      <c r="KYG419" s="4"/>
      <c r="KYH419" s="4"/>
      <c r="KYI419" s="4"/>
      <c r="KYJ419" s="4"/>
      <c r="KYK419" s="4"/>
      <c r="KYL419" s="4"/>
      <c r="KYM419" s="4"/>
      <c r="KYN419" s="4"/>
      <c r="KYO419" s="4"/>
      <c r="KYP419" s="4"/>
      <c r="KYQ419" s="4"/>
      <c r="KYR419" s="4"/>
      <c r="KYS419" s="4"/>
      <c r="KYT419" s="4"/>
      <c r="KYU419" s="4"/>
      <c r="KYV419" s="4"/>
      <c r="KYW419" s="4"/>
      <c r="KYX419" s="4"/>
      <c r="KYY419" s="4"/>
      <c r="KYZ419" s="4"/>
      <c r="KZA419" s="4"/>
      <c r="KZB419" s="4"/>
      <c r="KZC419" s="4"/>
      <c r="KZD419" s="4"/>
      <c r="KZE419" s="4"/>
      <c r="KZF419" s="4"/>
      <c r="KZG419" s="4"/>
      <c r="KZH419" s="4"/>
      <c r="KZI419" s="4"/>
      <c r="KZJ419" s="4"/>
      <c r="KZK419" s="4"/>
      <c r="KZL419" s="4"/>
      <c r="KZM419" s="4"/>
      <c r="KZN419" s="4"/>
      <c r="KZO419" s="4"/>
      <c r="KZP419" s="4"/>
      <c r="KZQ419" s="4"/>
      <c r="KZR419" s="4"/>
      <c r="KZS419" s="4"/>
      <c r="KZT419" s="4"/>
      <c r="KZU419" s="4"/>
      <c r="KZV419" s="4"/>
      <c r="KZW419" s="4"/>
      <c r="KZX419" s="4"/>
      <c r="KZY419" s="4"/>
      <c r="KZZ419" s="4"/>
      <c r="LAA419" s="4"/>
      <c r="LAB419" s="4"/>
      <c r="LAC419" s="4"/>
      <c r="LAD419" s="4"/>
      <c r="LAE419" s="4"/>
      <c r="LAF419" s="4"/>
      <c r="LAG419" s="4"/>
      <c r="LAH419" s="4"/>
      <c r="LAI419" s="4"/>
      <c r="LAJ419" s="4"/>
      <c r="LAK419" s="4"/>
      <c r="LAL419" s="4"/>
      <c r="LAM419" s="4"/>
      <c r="LAN419" s="4"/>
      <c r="LAO419" s="4"/>
      <c r="LAP419" s="4"/>
      <c r="LAQ419" s="4"/>
      <c r="LAR419" s="4"/>
      <c r="LAS419" s="4"/>
      <c r="LAT419" s="4"/>
      <c r="LAU419" s="4"/>
      <c r="LAV419" s="4"/>
      <c r="LAW419" s="4"/>
      <c r="LAX419" s="4"/>
      <c r="LAY419" s="4"/>
      <c r="LAZ419" s="4"/>
      <c r="LBA419" s="4"/>
      <c r="LBB419" s="4"/>
      <c r="LBC419" s="4"/>
      <c r="LBD419" s="4"/>
      <c r="LBE419" s="4"/>
      <c r="LBF419" s="4"/>
      <c r="LBG419" s="4"/>
      <c r="LBH419" s="4"/>
      <c r="LBI419" s="4"/>
      <c r="LBJ419" s="4"/>
      <c r="LBK419" s="4"/>
      <c r="LBL419" s="4"/>
      <c r="LBM419" s="4"/>
      <c r="LBN419" s="4"/>
      <c r="LBO419" s="4"/>
      <c r="LBP419" s="4"/>
      <c r="LBQ419" s="4"/>
      <c r="LBR419" s="4"/>
      <c r="LBS419" s="4"/>
      <c r="LBT419" s="4"/>
      <c r="LBU419" s="4"/>
      <c r="LBV419" s="4"/>
      <c r="LBW419" s="4"/>
      <c r="LBX419" s="4"/>
      <c r="LBY419" s="4"/>
      <c r="LBZ419" s="4"/>
      <c r="LCA419" s="4"/>
      <c r="LCB419" s="4"/>
      <c r="LCC419" s="4"/>
      <c r="LCD419" s="4"/>
      <c r="LCE419" s="4"/>
      <c r="LCF419" s="4"/>
      <c r="LCG419" s="4"/>
      <c r="LCH419" s="4"/>
      <c r="LCI419" s="4"/>
      <c r="LCJ419" s="4"/>
      <c r="LCK419" s="4"/>
      <c r="LCL419" s="4"/>
      <c r="LCM419" s="4"/>
      <c r="LCN419" s="4"/>
      <c r="LCO419" s="4"/>
      <c r="LCP419" s="4"/>
      <c r="LCQ419" s="4"/>
      <c r="LCR419" s="4"/>
      <c r="LCS419" s="4"/>
      <c r="LCT419" s="4"/>
      <c r="LCU419" s="4"/>
      <c r="LCV419" s="4"/>
      <c r="LCW419" s="4"/>
      <c r="LCX419" s="4"/>
      <c r="LCY419" s="4"/>
      <c r="LCZ419" s="4"/>
      <c r="LDA419" s="4"/>
      <c r="LDB419" s="4"/>
      <c r="LDC419" s="4"/>
      <c r="LDD419" s="4"/>
      <c r="LDE419" s="4"/>
      <c r="LDF419" s="4"/>
      <c r="LDG419" s="4"/>
      <c r="LDH419" s="4"/>
      <c r="LDI419" s="4"/>
      <c r="LDJ419" s="4"/>
      <c r="LDK419" s="4"/>
      <c r="LDL419" s="4"/>
      <c r="LDM419" s="4"/>
      <c r="LDN419" s="4"/>
      <c r="LDO419" s="4"/>
      <c r="LDP419" s="4"/>
      <c r="LDQ419" s="4"/>
      <c r="LDR419" s="4"/>
      <c r="LDS419" s="4"/>
      <c r="LDT419" s="4"/>
      <c r="LDU419" s="4"/>
      <c r="LDV419" s="4"/>
      <c r="LDW419" s="4"/>
      <c r="LDX419" s="4"/>
      <c r="LDY419" s="4"/>
      <c r="LDZ419" s="4"/>
      <c r="LEA419" s="4"/>
      <c r="LEB419" s="4"/>
      <c r="LEC419" s="4"/>
      <c r="LED419" s="4"/>
      <c r="LEE419" s="4"/>
      <c r="LEF419" s="4"/>
      <c r="LEG419" s="4"/>
      <c r="LEH419" s="4"/>
      <c r="LEI419" s="4"/>
      <c r="LEJ419" s="4"/>
      <c r="LEK419" s="4"/>
      <c r="LEL419" s="4"/>
      <c r="LEM419" s="4"/>
      <c r="LEN419" s="4"/>
      <c r="LEO419" s="4"/>
      <c r="LEP419" s="4"/>
      <c r="LEQ419" s="4"/>
      <c r="LER419" s="4"/>
      <c r="LES419" s="4"/>
      <c r="LET419" s="4"/>
      <c r="LEU419" s="4"/>
      <c r="LEV419" s="4"/>
      <c r="LEW419" s="4"/>
      <c r="LEX419" s="4"/>
      <c r="LEY419" s="4"/>
      <c r="LEZ419" s="4"/>
      <c r="LFA419" s="4"/>
      <c r="LFB419" s="4"/>
      <c r="LFC419" s="4"/>
      <c r="LFD419" s="4"/>
      <c r="LFE419" s="4"/>
      <c r="LFF419" s="4"/>
      <c r="LFG419" s="4"/>
      <c r="LFH419" s="4"/>
      <c r="LFI419" s="4"/>
      <c r="LFJ419" s="4"/>
      <c r="LFK419" s="4"/>
      <c r="LFL419" s="4"/>
      <c r="LFM419" s="4"/>
      <c r="LFN419" s="4"/>
      <c r="LFO419" s="4"/>
      <c r="LFP419" s="4"/>
      <c r="LFQ419" s="4"/>
      <c r="LFR419" s="4"/>
      <c r="LFS419" s="4"/>
      <c r="LFT419" s="4"/>
      <c r="LFU419" s="4"/>
      <c r="LFV419" s="4"/>
      <c r="LFW419" s="4"/>
      <c r="LFX419" s="4"/>
      <c r="LFY419" s="4"/>
      <c r="LFZ419" s="4"/>
      <c r="LGA419" s="4"/>
      <c r="LGB419" s="4"/>
      <c r="LGC419" s="4"/>
      <c r="LGD419" s="4"/>
      <c r="LGE419" s="4"/>
      <c r="LGF419" s="4"/>
      <c r="LGG419" s="4"/>
      <c r="LGH419" s="4"/>
      <c r="LGI419" s="4"/>
      <c r="LGJ419" s="4"/>
      <c r="LGK419" s="4"/>
      <c r="LGL419" s="4"/>
      <c r="LGM419" s="4"/>
      <c r="LGN419" s="4"/>
      <c r="LGO419" s="4"/>
      <c r="LGP419" s="4"/>
      <c r="LGQ419" s="4"/>
      <c r="LGR419" s="4"/>
      <c r="LGS419" s="4"/>
      <c r="LGT419" s="4"/>
      <c r="LGU419" s="4"/>
      <c r="LGV419" s="4"/>
      <c r="LGW419" s="4"/>
      <c r="LGX419" s="4"/>
      <c r="LGY419" s="4"/>
      <c r="LGZ419" s="4"/>
      <c r="LHA419" s="4"/>
      <c r="LHB419" s="4"/>
      <c r="LHC419" s="4"/>
      <c r="LHD419" s="4"/>
      <c r="LHE419" s="4"/>
      <c r="LHF419" s="4"/>
      <c r="LHG419" s="4"/>
      <c r="LHH419" s="4"/>
      <c r="LHI419" s="4"/>
      <c r="LHJ419" s="4"/>
      <c r="LHK419" s="4"/>
      <c r="LHL419" s="4"/>
      <c r="LHM419" s="4"/>
      <c r="LHN419" s="4"/>
      <c r="LHO419" s="4"/>
      <c r="LHP419" s="4"/>
      <c r="LHQ419" s="4"/>
      <c r="LHR419" s="4"/>
      <c r="LHS419" s="4"/>
      <c r="LHT419" s="4"/>
      <c r="LHU419" s="4"/>
      <c r="LHV419" s="4"/>
      <c r="LHW419" s="4"/>
      <c r="LHX419" s="4"/>
      <c r="LHY419" s="4"/>
      <c r="LHZ419" s="4"/>
      <c r="LIA419" s="4"/>
      <c r="LIB419" s="4"/>
      <c r="LIC419" s="4"/>
      <c r="LID419" s="4"/>
      <c r="LIE419" s="4"/>
      <c r="LIF419" s="4"/>
      <c r="LIG419" s="4"/>
      <c r="LIH419" s="4"/>
      <c r="LII419" s="4"/>
      <c r="LIJ419" s="4"/>
      <c r="LIK419" s="4"/>
      <c r="LIL419" s="4"/>
      <c r="LIM419" s="4"/>
      <c r="LIN419" s="4"/>
      <c r="LIO419" s="4"/>
      <c r="LIP419" s="4"/>
      <c r="LIQ419" s="4"/>
      <c r="LIR419" s="4"/>
      <c r="LIS419" s="4"/>
      <c r="LIT419" s="4"/>
      <c r="LIU419" s="4"/>
      <c r="LIV419" s="4"/>
      <c r="LIW419" s="4"/>
      <c r="LIX419" s="4"/>
      <c r="LIY419" s="4"/>
      <c r="LIZ419" s="4"/>
      <c r="LJA419" s="4"/>
      <c r="LJB419" s="4"/>
      <c r="LJC419" s="4"/>
      <c r="LJD419" s="4"/>
      <c r="LJE419" s="4"/>
      <c r="LJF419" s="4"/>
      <c r="LJG419" s="4"/>
      <c r="LJH419" s="4"/>
      <c r="LJI419" s="4"/>
      <c r="LJJ419" s="4"/>
      <c r="LJK419" s="4"/>
      <c r="LJL419" s="4"/>
      <c r="LJM419" s="4"/>
      <c r="LJN419" s="4"/>
      <c r="LJO419" s="4"/>
      <c r="LJP419" s="4"/>
      <c r="LJQ419" s="4"/>
      <c r="LJR419" s="4"/>
      <c r="LJS419" s="4"/>
      <c r="LJT419" s="4"/>
      <c r="LJU419" s="4"/>
      <c r="LJV419" s="4"/>
      <c r="LJW419" s="4"/>
      <c r="LJX419" s="4"/>
      <c r="LJY419" s="4"/>
      <c r="LJZ419" s="4"/>
      <c r="LKA419" s="4"/>
      <c r="LKB419" s="4"/>
      <c r="LKC419" s="4"/>
      <c r="LKD419" s="4"/>
      <c r="LKE419" s="4"/>
      <c r="LKF419" s="4"/>
      <c r="LKG419" s="4"/>
      <c r="LKH419" s="4"/>
      <c r="LKI419" s="4"/>
      <c r="LKJ419" s="4"/>
      <c r="LKK419" s="4"/>
      <c r="LKL419" s="4"/>
      <c r="LKM419" s="4"/>
      <c r="LKN419" s="4"/>
      <c r="LKO419" s="4"/>
      <c r="LKP419" s="4"/>
      <c r="LKQ419" s="4"/>
      <c r="LKR419" s="4"/>
      <c r="LKS419" s="4"/>
      <c r="LKT419" s="4"/>
      <c r="LKU419" s="4"/>
      <c r="LKV419" s="4"/>
      <c r="LKW419" s="4"/>
      <c r="LKX419" s="4"/>
      <c r="LKY419" s="4"/>
      <c r="LKZ419" s="4"/>
      <c r="LLA419" s="4"/>
      <c r="LLB419" s="4"/>
      <c r="LLC419" s="4"/>
      <c r="LLD419" s="4"/>
      <c r="LLE419" s="4"/>
      <c r="LLF419" s="4"/>
      <c r="LLG419" s="4"/>
      <c r="LLH419" s="4"/>
      <c r="LLI419" s="4"/>
      <c r="LLJ419" s="4"/>
      <c r="LLK419" s="4"/>
      <c r="LLL419" s="4"/>
      <c r="LLM419" s="4"/>
      <c r="LLN419" s="4"/>
      <c r="LLO419" s="4"/>
      <c r="LLP419" s="4"/>
      <c r="LLQ419" s="4"/>
      <c r="LLR419" s="4"/>
      <c r="LLS419" s="4"/>
      <c r="LLT419" s="4"/>
      <c r="LLU419" s="4"/>
      <c r="LLV419" s="4"/>
      <c r="LLW419" s="4"/>
      <c r="LLX419" s="4"/>
      <c r="LLY419" s="4"/>
      <c r="LLZ419" s="4"/>
      <c r="LMA419" s="4"/>
      <c r="LMB419" s="4"/>
      <c r="LMC419" s="4"/>
      <c r="LMD419" s="4"/>
      <c r="LME419" s="4"/>
      <c r="LMF419" s="4"/>
      <c r="LMG419" s="4"/>
      <c r="LMH419" s="4"/>
      <c r="LMI419" s="4"/>
      <c r="LMJ419" s="4"/>
      <c r="LMK419" s="4"/>
      <c r="LML419" s="4"/>
      <c r="LMM419" s="4"/>
      <c r="LMN419" s="4"/>
      <c r="LMO419" s="4"/>
      <c r="LMP419" s="4"/>
      <c r="LMQ419" s="4"/>
      <c r="LMR419" s="4"/>
      <c r="LMS419" s="4"/>
      <c r="LMT419" s="4"/>
      <c r="LMU419" s="4"/>
      <c r="LMV419" s="4"/>
      <c r="LMW419" s="4"/>
      <c r="LMX419" s="4"/>
      <c r="LMY419" s="4"/>
      <c r="LMZ419" s="4"/>
      <c r="LNA419" s="4"/>
      <c r="LNB419" s="4"/>
      <c r="LNC419" s="4"/>
      <c r="LND419" s="4"/>
      <c r="LNE419" s="4"/>
      <c r="LNF419" s="4"/>
      <c r="LNG419" s="4"/>
      <c r="LNH419" s="4"/>
      <c r="LNI419" s="4"/>
      <c r="LNJ419" s="4"/>
      <c r="LNK419" s="4"/>
      <c r="LNL419" s="4"/>
      <c r="LNM419" s="4"/>
      <c r="LNN419" s="4"/>
      <c r="LNO419" s="4"/>
      <c r="LNP419" s="4"/>
      <c r="LNQ419" s="4"/>
      <c r="LNR419" s="4"/>
      <c r="LNS419" s="4"/>
      <c r="LNT419" s="4"/>
      <c r="LNU419" s="4"/>
      <c r="LNV419" s="4"/>
      <c r="LNW419" s="4"/>
      <c r="LNX419" s="4"/>
      <c r="LNY419" s="4"/>
      <c r="LNZ419" s="4"/>
      <c r="LOA419" s="4"/>
      <c r="LOB419" s="4"/>
      <c r="LOC419" s="4"/>
      <c r="LOD419" s="4"/>
      <c r="LOE419" s="4"/>
      <c r="LOF419" s="4"/>
      <c r="LOG419" s="4"/>
      <c r="LOH419" s="4"/>
      <c r="LOI419" s="4"/>
      <c r="LOJ419" s="4"/>
      <c r="LOK419" s="4"/>
      <c r="LOL419" s="4"/>
      <c r="LOM419" s="4"/>
      <c r="LON419" s="4"/>
      <c r="LOO419" s="4"/>
      <c r="LOP419" s="4"/>
      <c r="LOQ419" s="4"/>
      <c r="LOR419" s="4"/>
      <c r="LOS419" s="4"/>
      <c r="LOT419" s="4"/>
      <c r="LOU419" s="4"/>
      <c r="LOV419" s="4"/>
      <c r="LOW419" s="4"/>
      <c r="LOX419" s="4"/>
      <c r="LOY419" s="4"/>
      <c r="LOZ419" s="4"/>
      <c r="LPA419" s="4"/>
      <c r="LPB419" s="4"/>
      <c r="LPC419" s="4"/>
      <c r="LPD419" s="4"/>
      <c r="LPE419" s="4"/>
      <c r="LPF419" s="4"/>
      <c r="LPG419" s="4"/>
      <c r="LPH419" s="4"/>
      <c r="LPI419" s="4"/>
      <c r="LPJ419" s="4"/>
      <c r="LPK419" s="4"/>
      <c r="LPL419" s="4"/>
      <c r="LPM419" s="4"/>
      <c r="LPN419" s="4"/>
      <c r="LPO419" s="4"/>
      <c r="LPP419" s="4"/>
      <c r="LPQ419" s="4"/>
      <c r="LPR419" s="4"/>
      <c r="LPS419" s="4"/>
      <c r="LPT419" s="4"/>
      <c r="LPU419" s="4"/>
      <c r="LPV419" s="4"/>
      <c r="LPW419" s="4"/>
      <c r="LPX419" s="4"/>
      <c r="LPY419" s="4"/>
      <c r="LPZ419" s="4"/>
      <c r="LQA419" s="4"/>
      <c r="LQB419" s="4"/>
      <c r="LQC419" s="4"/>
      <c r="LQD419" s="4"/>
      <c r="LQE419" s="4"/>
      <c r="LQF419" s="4"/>
      <c r="LQG419" s="4"/>
      <c r="LQH419" s="4"/>
      <c r="LQI419" s="4"/>
      <c r="LQJ419" s="4"/>
      <c r="LQK419" s="4"/>
      <c r="LQL419" s="4"/>
      <c r="LQM419" s="4"/>
      <c r="LQN419" s="4"/>
      <c r="LQO419" s="4"/>
      <c r="LQP419" s="4"/>
      <c r="LQQ419" s="4"/>
      <c r="LQR419" s="4"/>
      <c r="LQS419" s="4"/>
      <c r="LQT419" s="4"/>
      <c r="LQU419" s="4"/>
      <c r="LQV419" s="4"/>
      <c r="LQW419" s="4"/>
      <c r="LQX419" s="4"/>
      <c r="LQY419" s="4"/>
      <c r="LQZ419" s="4"/>
      <c r="LRA419" s="4"/>
      <c r="LRB419" s="4"/>
      <c r="LRC419" s="4"/>
      <c r="LRD419" s="4"/>
      <c r="LRE419" s="4"/>
      <c r="LRF419" s="4"/>
      <c r="LRG419" s="4"/>
      <c r="LRH419" s="4"/>
      <c r="LRI419" s="4"/>
      <c r="LRJ419" s="4"/>
      <c r="LRK419" s="4"/>
      <c r="LRL419" s="4"/>
      <c r="LRM419" s="4"/>
      <c r="LRN419" s="4"/>
      <c r="LRO419" s="4"/>
      <c r="LRP419" s="4"/>
      <c r="LRQ419" s="4"/>
      <c r="LRR419" s="4"/>
      <c r="LRS419" s="4"/>
      <c r="LRT419" s="4"/>
      <c r="LRU419" s="4"/>
      <c r="LRV419" s="4"/>
      <c r="LRW419" s="4"/>
      <c r="LRX419" s="4"/>
      <c r="LRY419" s="4"/>
      <c r="LRZ419" s="4"/>
      <c r="LSA419" s="4"/>
      <c r="LSB419" s="4"/>
      <c r="LSC419" s="4"/>
      <c r="LSD419" s="4"/>
      <c r="LSE419" s="4"/>
      <c r="LSF419" s="4"/>
      <c r="LSG419" s="4"/>
      <c r="LSH419" s="4"/>
      <c r="LSI419" s="4"/>
      <c r="LSJ419" s="4"/>
      <c r="LSK419" s="4"/>
      <c r="LSL419" s="4"/>
      <c r="LSM419" s="4"/>
      <c r="LSN419" s="4"/>
      <c r="LSO419" s="4"/>
      <c r="LSP419" s="4"/>
      <c r="LSQ419" s="4"/>
      <c r="LSR419" s="4"/>
      <c r="LSS419" s="4"/>
      <c r="LST419" s="4"/>
      <c r="LSU419" s="4"/>
      <c r="LSV419" s="4"/>
      <c r="LSW419" s="4"/>
      <c r="LSX419" s="4"/>
      <c r="LSY419" s="4"/>
      <c r="LSZ419" s="4"/>
      <c r="LTA419" s="4"/>
      <c r="LTB419" s="4"/>
      <c r="LTC419" s="4"/>
      <c r="LTD419" s="4"/>
      <c r="LTE419" s="4"/>
      <c r="LTF419" s="4"/>
      <c r="LTG419" s="4"/>
      <c r="LTH419" s="4"/>
      <c r="LTI419" s="4"/>
      <c r="LTJ419" s="4"/>
      <c r="LTK419" s="4"/>
      <c r="LTL419" s="4"/>
      <c r="LTM419" s="4"/>
      <c r="LTN419" s="4"/>
      <c r="LTO419" s="4"/>
      <c r="LTP419" s="4"/>
      <c r="LTQ419" s="4"/>
      <c r="LTR419" s="4"/>
      <c r="LTS419" s="4"/>
      <c r="LTT419" s="4"/>
      <c r="LTU419" s="4"/>
      <c r="LTV419" s="4"/>
      <c r="LTW419" s="4"/>
      <c r="LTX419" s="4"/>
      <c r="LTY419" s="4"/>
      <c r="LTZ419" s="4"/>
      <c r="LUA419" s="4"/>
      <c r="LUB419" s="4"/>
      <c r="LUC419" s="4"/>
      <c r="LUD419" s="4"/>
      <c r="LUE419" s="4"/>
      <c r="LUF419" s="4"/>
      <c r="LUG419" s="4"/>
      <c r="LUH419" s="4"/>
      <c r="LUI419" s="4"/>
      <c r="LUJ419" s="4"/>
      <c r="LUK419" s="4"/>
      <c r="LUL419" s="4"/>
      <c r="LUM419" s="4"/>
      <c r="LUN419" s="4"/>
      <c r="LUO419" s="4"/>
      <c r="LUP419" s="4"/>
      <c r="LUQ419" s="4"/>
      <c r="LUR419" s="4"/>
      <c r="LUS419" s="4"/>
      <c r="LUT419" s="4"/>
      <c r="LUU419" s="4"/>
      <c r="LUV419" s="4"/>
      <c r="LUW419" s="4"/>
      <c r="LUX419" s="4"/>
      <c r="LUY419" s="4"/>
      <c r="LUZ419" s="4"/>
      <c r="LVA419" s="4"/>
      <c r="LVB419" s="4"/>
      <c r="LVC419" s="4"/>
      <c r="LVD419" s="4"/>
      <c r="LVE419" s="4"/>
      <c r="LVF419" s="4"/>
      <c r="LVG419" s="4"/>
      <c r="LVH419" s="4"/>
      <c r="LVI419" s="4"/>
      <c r="LVJ419" s="4"/>
      <c r="LVK419" s="4"/>
      <c r="LVL419" s="4"/>
      <c r="LVM419" s="4"/>
      <c r="LVN419" s="4"/>
      <c r="LVO419" s="4"/>
      <c r="LVP419" s="4"/>
      <c r="LVQ419" s="4"/>
      <c r="LVR419" s="4"/>
      <c r="LVS419" s="4"/>
      <c r="LVT419" s="4"/>
      <c r="LVU419" s="4"/>
      <c r="LVV419" s="4"/>
      <c r="LVW419" s="4"/>
      <c r="LVX419" s="4"/>
      <c r="LVY419" s="4"/>
      <c r="LVZ419" s="4"/>
      <c r="LWA419" s="4"/>
      <c r="LWB419" s="4"/>
      <c r="LWC419" s="4"/>
      <c r="LWD419" s="4"/>
      <c r="LWE419" s="4"/>
      <c r="LWF419" s="4"/>
      <c r="LWG419" s="4"/>
      <c r="LWH419" s="4"/>
      <c r="LWI419" s="4"/>
      <c r="LWJ419" s="4"/>
      <c r="LWK419" s="4"/>
      <c r="LWL419" s="4"/>
      <c r="LWM419" s="4"/>
      <c r="LWN419" s="4"/>
      <c r="LWO419" s="4"/>
      <c r="LWP419" s="4"/>
      <c r="LWQ419" s="4"/>
      <c r="LWR419" s="4"/>
      <c r="LWS419" s="4"/>
      <c r="LWT419" s="4"/>
      <c r="LWU419" s="4"/>
      <c r="LWV419" s="4"/>
      <c r="LWW419" s="4"/>
      <c r="LWX419" s="4"/>
      <c r="LWY419" s="4"/>
      <c r="LWZ419" s="4"/>
      <c r="LXA419" s="4"/>
      <c r="LXB419" s="4"/>
      <c r="LXC419" s="4"/>
      <c r="LXD419" s="4"/>
      <c r="LXE419" s="4"/>
      <c r="LXF419" s="4"/>
      <c r="LXG419" s="4"/>
      <c r="LXH419" s="4"/>
      <c r="LXI419" s="4"/>
      <c r="LXJ419" s="4"/>
      <c r="LXK419" s="4"/>
      <c r="LXL419" s="4"/>
      <c r="LXM419" s="4"/>
      <c r="LXN419" s="4"/>
      <c r="LXO419" s="4"/>
      <c r="LXP419" s="4"/>
      <c r="LXQ419" s="4"/>
      <c r="LXR419" s="4"/>
      <c r="LXS419" s="4"/>
      <c r="LXT419" s="4"/>
      <c r="LXU419" s="4"/>
      <c r="LXV419" s="4"/>
      <c r="LXW419" s="4"/>
      <c r="LXX419" s="4"/>
      <c r="LXY419" s="4"/>
      <c r="LXZ419" s="4"/>
      <c r="LYA419" s="4"/>
      <c r="LYB419" s="4"/>
      <c r="LYC419" s="4"/>
      <c r="LYD419" s="4"/>
      <c r="LYE419" s="4"/>
      <c r="LYF419" s="4"/>
      <c r="LYG419" s="4"/>
      <c r="LYH419" s="4"/>
      <c r="LYI419" s="4"/>
      <c r="LYJ419" s="4"/>
      <c r="LYK419" s="4"/>
      <c r="LYL419" s="4"/>
      <c r="LYM419" s="4"/>
      <c r="LYN419" s="4"/>
      <c r="LYO419" s="4"/>
      <c r="LYP419" s="4"/>
      <c r="LYQ419" s="4"/>
      <c r="LYR419" s="4"/>
      <c r="LYS419" s="4"/>
      <c r="LYT419" s="4"/>
      <c r="LYU419" s="4"/>
      <c r="LYV419" s="4"/>
      <c r="LYW419" s="4"/>
      <c r="LYX419" s="4"/>
      <c r="LYY419" s="4"/>
      <c r="LYZ419" s="4"/>
      <c r="LZA419" s="4"/>
      <c r="LZB419" s="4"/>
      <c r="LZC419" s="4"/>
      <c r="LZD419" s="4"/>
      <c r="LZE419" s="4"/>
      <c r="LZF419" s="4"/>
      <c r="LZG419" s="4"/>
      <c r="LZH419" s="4"/>
      <c r="LZI419" s="4"/>
      <c r="LZJ419" s="4"/>
      <c r="LZK419" s="4"/>
      <c r="LZL419" s="4"/>
      <c r="LZM419" s="4"/>
      <c r="LZN419" s="4"/>
      <c r="LZO419" s="4"/>
      <c r="LZP419" s="4"/>
      <c r="LZQ419" s="4"/>
      <c r="LZR419" s="4"/>
      <c r="LZS419" s="4"/>
      <c r="LZT419" s="4"/>
      <c r="LZU419" s="4"/>
      <c r="LZV419" s="4"/>
      <c r="LZW419" s="4"/>
      <c r="LZX419" s="4"/>
      <c r="LZY419" s="4"/>
      <c r="LZZ419" s="4"/>
      <c r="MAA419" s="4"/>
      <c r="MAB419" s="4"/>
      <c r="MAC419" s="4"/>
      <c r="MAD419" s="4"/>
      <c r="MAE419" s="4"/>
      <c r="MAF419" s="4"/>
      <c r="MAG419" s="4"/>
      <c r="MAH419" s="4"/>
      <c r="MAI419" s="4"/>
      <c r="MAJ419" s="4"/>
      <c r="MAK419" s="4"/>
      <c r="MAL419" s="4"/>
      <c r="MAM419" s="4"/>
      <c r="MAN419" s="4"/>
      <c r="MAO419" s="4"/>
      <c r="MAP419" s="4"/>
      <c r="MAQ419" s="4"/>
      <c r="MAR419" s="4"/>
      <c r="MAS419" s="4"/>
      <c r="MAT419" s="4"/>
      <c r="MAU419" s="4"/>
      <c r="MAV419" s="4"/>
      <c r="MAW419" s="4"/>
      <c r="MAX419" s="4"/>
      <c r="MAY419" s="4"/>
      <c r="MAZ419" s="4"/>
      <c r="MBA419" s="4"/>
      <c r="MBB419" s="4"/>
      <c r="MBC419" s="4"/>
      <c r="MBD419" s="4"/>
      <c r="MBE419" s="4"/>
      <c r="MBF419" s="4"/>
      <c r="MBG419" s="4"/>
      <c r="MBH419" s="4"/>
      <c r="MBI419" s="4"/>
      <c r="MBJ419" s="4"/>
      <c r="MBK419" s="4"/>
      <c r="MBL419" s="4"/>
      <c r="MBM419" s="4"/>
      <c r="MBN419" s="4"/>
      <c r="MBO419" s="4"/>
      <c r="MBP419" s="4"/>
      <c r="MBQ419" s="4"/>
      <c r="MBR419" s="4"/>
      <c r="MBS419" s="4"/>
      <c r="MBT419" s="4"/>
      <c r="MBU419" s="4"/>
      <c r="MBV419" s="4"/>
      <c r="MBW419" s="4"/>
      <c r="MBX419" s="4"/>
      <c r="MBY419" s="4"/>
      <c r="MBZ419" s="4"/>
      <c r="MCA419" s="4"/>
      <c r="MCB419" s="4"/>
      <c r="MCC419" s="4"/>
      <c r="MCD419" s="4"/>
      <c r="MCE419" s="4"/>
      <c r="MCF419" s="4"/>
      <c r="MCG419" s="4"/>
      <c r="MCH419" s="4"/>
      <c r="MCI419" s="4"/>
      <c r="MCJ419" s="4"/>
      <c r="MCK419" s="4"/>
      <c r="MCL419" s="4"/>
      <c r="MCM419" s="4"/>
      <c r="MCN419" s="4"/>
      <c r="MCO419" s="4"/>
      <c r="MCP419" s="4"/>
      <c r="MCQ419" s="4"/>
      <c r="MCR419" s="4"/>
      <c r="MCS419" s="4"/>
      <c r="MCT419" s="4"/>
      <c r="MCU419" s="4"/>
      <c r="MCV419" s="4"/>
      <c r="MCW419" s="4"/>
      <c r="MCX419" s="4"/>
      <c r="MCY419" s="4"/>
      <c r="MCZ419" s="4"/>
      <c r="MDA419" s="4"/>
      <c r="MDB419" s="4"/>
      <c r="MDC419" s="4"/>
      <c r="MDD419" s="4"/>
      <c r="MDE419" s="4"/>
      <c r="MDF419" s="4"/>
      <c r="MDG419" s="4"/>
      <c r="MDH419" s="4"/>
      <c r="MDI419" s="4"/>
      <c r="MDJ419" s="4"/>
      <c r="MDK419" s="4"/>
      <c r="MDL419" s="4"/>
      <c r="MDM419" s="4"/>
      <c r="MDN419" s="4"/>
      <c r="MDO419" s="4"/>
      <c r="MDP419" s="4"/>
      <c r="MDQ419" s="4"/>
      <c r="MDR419" s="4"/>
      <c r="MDS419" s="4"/>
      <c r="MDT419" s="4"/>
      <c r="MDU419" s="4"/>
      <c r="MDV419" s="4"/>
      <c r="MDW419" s="4"/>
      <c r="MDX419" s="4"/>
      <c r="MDY419" s="4"/>
      <c r="MDZ419" s="4"/>
      <c r="MEA419" s="4"/>
      <c r="MEB419" s="4"/>
      <c r="MEC419" s="4"/>
      <c r="MED419" s="4"/>
      <c r="MEE419" s="4"/>
      <c r="MEF419" s="4"/>
      <c r="MEG419" s="4"/>
      <c r="MEH419" s="4"/>
      <c r="MEI419" s="4"/>
      <c r="MEJ419" s="4"/>
      <c r="MEK419" s="4"/>
      <c r="MEL419" s="4"/>
      <c r="MEM419" s="4"/>
      <c r="MEN419" s="4"/>
      <c r="MEO419" s="4"/>
      <c r="MEP419" s="4"/>
      <c r="MEQ419" s="4"/>
      <c r="MER419" s="4"/>
      <c r="MES419" s="4"/>
      <c r="MET419" s="4"/>
      <c r="MEU419" s="4"/>
      <c r="MEV419" s="4"/>
      <c r="MEW419" s="4"/>
      <c r="MEX419" s="4"/>
      <c r="MEY419" s="4"/>
      <c r="MEZ419" s="4"/>
      <c r="MFA419" s="4"/>
      <c r="MFB419" s="4"/>
      <c r="MFC419" s="4"/>
      <c r="MFD419" s="4"/>
      <c r="MFE419" s="4"/>
      <c r="MFF419" s="4"/>
      <c r="MFG419" s="4"/>
      <c r="MFH419" s="4"/>
      <c r="MFI419" s="4"/>
      <c r="MFJ419" s="4"/>
      <c r="MFK419" s="4"/>
      <c r="MFL419" s="4"/>
      <c r="MFM419" s="4"/>
      <c r="MFN419" s="4"/>
      <c r="MFO419" s="4"/>
      <c r="MFP419" s="4"/>
      <c r="MFQ419" s="4"/>
      <c r="MFR419" s="4"/>
      <c r="MFS419" s="4"/>
      <c r="MFT419" s="4"/>
      <c r="MFU419" s="4"/>
      <c r="MFV419" s="4"/>
      <c r="MFW419" s="4"/>
      <c r="MFX419" s="4"/>
      <c r="MFY419" s="4"/>
      <c r="MFZ419" s="4"/>
      <c r="MGA419" s="4"/>
      <c r="MGB419" s="4"/>
      <c r="MGC419" s="4"/>
      <c r="MGD419" s="4"/>
      <c r="MGE419" s="4"/>
      <c r="MGF419" s="4"/>
      <c r="MGG419" s="4"/>
      <c r="MGH419" s="4"/>
      <c r="MGI419" s="4"/>
      <c r="MGJ419" s="4"/>
      <c r="MGK419" s="4"/>
      <c r="MGL419" s="4"/>
      <c r="MGM419" s="4"/>
      <c r="MGN419" s="4"/>
      <c r="MGO419" s="4"/>
      <c r="MGP419" s="4"/>
      <c r="MGQ419" s="4"/>
      <c r="MGR419" s="4"/>
      <c r="MGS419" s="4"/>
      <c r="MGT419" s="4"/>
      <c r="MGU419" s="4"/>
      <c r="MGV419" s="4"/>
      <c r="MGW419" s="4"/>
      <c r="MGX419" s="4"/>
      <c r="MGY419" s="4"/>
      <c r="MGZ419" s="4"/>
      <c r="MHA419" s="4"/>
      <c r="MHB419" s="4"/>
      <c r="MHC419" s="4"/>
      <c r="MHD419" s="4"/>
      <c r="MHE419" s="4"/>
      <c r="MHF419" s="4"/>
      <c r="MHG419" s="4"/>
      <c r="MHH419" s="4"/>
      <c r="MHI419" s="4"/>
      <c r="MHJ419" s="4"/>
      <c r="MHK419" s="4"/>
      <c r="MHL419" s="4"/>
      <c r="MHM419" s="4"/>
      <c r="MHN419" s="4"/>
      <c r="MHO419" s="4"/>
      <c r="MHP419" s="4"/>
      <c r="MHQ419" s="4"/>
      <c r="MHR419" s="4"/>
      <c r="MHS419" s="4"/>
      <c r="MHT419" s="4"/>
      <c r="MHU419" s="4"/>
      <c r="MHV419" s="4"/>
      <c r="MHW419" s="4"/>
      <c r="MHX419" s="4"/>
      <c r="MHY419" s="4"/>
      <c r="MHZ419" s="4"/>
      <c r="MIA419" s="4"/>
      <c r="MIB419" s="4"/>
      <c r="MIC419" s="4"/>
      <c r="MID419" s="4"/>
      <c r="MIE419" s="4"/>
      <c r="MIF419" s="4"/>
      <c r="MIG419" s="4"/>
      <c r="MIH419" s="4"/>
      <c r="MII419" s="4"/>
      <c r="MIJ419" s="4"/>
      <c r="MIK419" s="4"/>
      <c r="MIL419" s="4"/>
      <c r="MIM419" s="4"/>
      <c r="MIN419" s="4"/>
      <c r="MIO419" s="4"/>
      <c r="MIP419" s="4"/>
      <c r="MIQ419" s="4"/>
      <c r="MIR419" s="4"/>
      <c r="MIS419" s="4"/>
      <c r="MIT419" s="4"/>
      <c r="MIU419" s="4"/>
      <c r="MIV419" s="4"/>
      <c r="MIW419" s="4"/>
      <c r="MIX419" s="4"/>
      <c r="MIY419" s="4"/>
      <c r="MIZ419" s="4"/>
      <c r="MJA419" s="4"/>
      <c r="MJB419" s="4"/>
      <c r="MJC419" s="4"/>
      <c r="MJD419" s="4"/>
      <c r="MJE419" s="4"/>
      <c r="MJF419" s="4"/>
      <c r="MJG419" s="4"/>
      <c r="MJH419" s="4"/>
      <c r="MJI419" s="4"/>
      <c r="MJJ419" s="4"/>
      <c r="MJK419" s="4"/>
      <c r="MJL419" s="4"/>
      <c r="MJM419" s="4"/>
      <c r="MJN419" s="4"/>
      <c r="MJO419" s="4"/>
      <c r="MJP419" s="4"/>
      <c r="MJQ419" s="4"/>
      <c r="MJR419" s="4"/>
      <c r="MJS419" s="4"/>
      <c r="MJT419" s="4"/>
      <c r="MJU419" s="4"/>
      <c r="MJV419" s="4"/>
      <c r="MJW419" s="4"/>
      <c r="MJX419" s="4"/>
      <c r="MJY419" s="4"/>
      <c r="MJZ419" s="4"/>
      <c r="MKA419" s="4"/>
      <c r="MKB419" s="4"/>
      <c r="MKC419" s="4"/>
      <c r="MKD419" s="4"/>
      <c r="MKE419" s="4"/>
      <c r="MKF419" s="4"/>
      <c r="MKG419" s="4"/>
      <c r="MKH419" s="4"/>
      <c r="MKI419" s="4"/>
      <c r="MKJ419" s="4"/>
      <c r="MKK419" s="4"/>
      <c r="MKL419" s="4"/>
      <c r="MKM419" s="4"/>
      <c r="MKN419" s="4"/>
      <c r="MKO419" s="4"/>
      <c r="MKP419" s="4"/>
      <c r="MKQ419" s="4"/>
      <c r="MKR419" s="4"/>
      <c r="MKS419" s="4"/>
      <c r="MKT419" s="4"/>
      <c r="MKU419" s="4"/>
      <c r="MKV419" s="4"/>
      <c r="MKW419" s="4"/>
      <c r="MKX419" s="4"/>
      <c r="MKY419" s="4"/>
      <c r="MKZ419" s="4"/>
      <c r="MLA419" s="4"/>
      <c r="MLB419" s="4"/>
      <c r="MLC419" s="4"/>
      <c r="MLD419" s="4"/>
      <c r="MLE419" s="4"/>
      <c r="MLF419" s="4"/>
      <c r="MLG419" s="4"/>
      <c r="MLH419" s="4"/>
      <c r="MLI419" s="4"/>
      <c r="MLJ419" s="4"/>
      <c r="MLK419" s="4"/>
      <c r="MLL419" s="4"/>
      <c r="MLM419" s="4"/>
      <c r="MLN419" s="4"/>
      <c r="MLO419" s="4"/>
      <c r="MLP419" s="4"/>
      <c r="MLQ419" s="4"/>
      <c r="MLR419" s="4"/>
      <c r="MLS419" s="4"/>
      <c r="MLT419" s="4"/>
      <c r="MLU419" s="4"/>
      <c r="MLV419" s="4"/>
      <c r="MLW419" s="4"/>
      <c r="MLX419" s="4"/>
      <c r="MLY419" s="4"/>
      <c r="MLZ419" s="4"/>
      <c r="MMA419" s="4"/>
      <c r="MMB419" s="4"/>
      <c r="MMC419" s="4"/>
      <c r="MMD419" s="4"/>
      <c r="MME419" s="4"/>
      <c r="MMF419" s="4"/>
      <c r="MMG419" s="4"/>
      <c r="MMH419" s="4"/>
      <c r="MMI419" s="4"/>
      <c r="MMJ419" s="4"/>
      <c r="MMK419" s="4"/>
      <c r="MML419" s="4"/>
      <c r="MMM419" s="4"/>
      <c r="MMN419" s="4"/>
      <c r="MMO419" s="4"/>
      <c r="MMP419" s="4"/>
      <c r="MMQ419" s="4"/>
      <c r="MMR419" s="4"/>
      <c r="MMS419" s="4"/>
      <c r="MMT419" s="4"/>
      <c r="MMU419" s="4"/>
      <c r="MMV419" s="4"/>
      <c r="MMW419" s="4"/>
      <c r="MMX419" s="4"/>
      <c r="MMY419" s="4"/>
      <c r="MMZ419" s="4"/>
      <c r="MNA419" s="4"/>
      <c r="MNB419" s="4"/>
      <c r="MNC419" s="4"/>
      <c r="MND419" s="4"/>
      <c r="MNE419" s="4"/>
      <c r="MNF419" s="4"/>
      <c r="MNG419" s="4"/>
      <c r="MNH419" s="4"/>
      <c r="MNI419" s="4"/>
      <c r="MNJ419" s="4"/>
      <c r="MNK419" s="4"/>
      <c r="MNL419" s="4"/>
      <c r="MNM419" s="4"/>
      <c r="MNN419" s="4"/>
      <c r="MNO419" s="4"/>
      <c r="MNP419" s="4"/>
      <c r="MNQ419" s="4"/>
      <c r="MNR419" s="4"/>
      <c r="MNS419" s="4"/>
      <c r="MNT419" s="4"/>
      <c r="MNU419" s="4"/>
      <c r="MNV419" s="4"/>
      <c r="MNW419" s="4"/>
      <c r="MNX419" s="4"/>
      <c r="MNY419" s="4"/>
      <c r="MNZ419" s="4"/>
      <c r="MOA419" s="4"/>
      <c r="MOB419" s="4"/>
      <c r="MOC419" s="4"/>
      <c r="MOD419" s="4"/>
      <c r="MOE419" s="4"/>
      <c r="MOF419" s="4"/>
      <c r="MOG419" s="4"/>
      <c r="MOH419" s="4"/>
      <c r="MOI419" s="4"/>
      <c r="MOJ419" s="4"/>
      <c r="MOK419" s="4"/>
      <c r="MOL419" s="4"/>
      <c r="MOM419" s="4"/>
      <c r="MON419" s="4"/>
      <c r="MOO419" s="4"/>
      <c r="MOP419" s="4"/>
      <c r="MOQ419" s="4"/>
      <c r="MOR419" s="4"/>
      <c r="MOS419" s="4"/>
      <c r="MOT419" s="4"/>
      <c r="MOU419" s="4"/>
      <c r="MOV419" s="4"/>
      <c r="MOW419" s="4"/>
      <c r="MOX419" s="4"/>
      <c r="MOY419" s="4"/>
      <c r="MOZ419" s="4"/>
      <c r="MPA419" s="4"/>
      <c r="MPB419" s="4"/>
      <c r="MPC419" s="4"/>
      <c r="MPD419" s="4"/>
      <c r="MPE419" s="4"/>
      <c r="MPF419" s="4"/>
      <c r="MPG419" s="4"/>
      <c r="MPH419" s="4"/>
      <c r="MPI419" s="4"/>
      <c r="MPJ419" s="4"/>
      <c r="MPK419" s="4"/>
      <c r="MPL419" s="4"/>
      <c r="MPM419" s="4"/>
      <c r="MPN419" s="4"/>
      <c r="MPO419" s="4"/>
      <c r="MPP419" s="4"/>
      <c r="MPQ419" s="4"/>
      <c r="MPR419" s="4"/>
      <c r="MPS419" s="4"/>
      <c r="MPT419" s="4"/>
      <c r="MPU419" s="4"/>
      <c r="MPV419" s="4"/>
      <c r="MPW419" s="4"/>
      <c r="MPX419" s="4"/>
      <c r="MPY419" s="4"/>
      <c r="MPZ419" s="4"/>
      <c r="MQA419" s="4"/>
      <c r="MQB419" s="4"/>
      <c r="MQC419" s="4"/>
      <c r="MQD419" s="4"/>
      <c r="MQE419" s="4"/>
      <c r="MQF419" s="4"/>
      <c r="MQG419" s="4"/>
      <c r="MQH419" s="4"/>
      <c r="MQI419" s="4"/>
      <c r="MQJ419" s="4"/>
      <c r="MQK419" s="4"/>
      <c r="MQL419" s="4"/>
      <c r="MQM419" s="4"/>
      <c r="MQN419" s="4"/>
      <c r="MQO419" s="4"/>
      <c r="MQP419" s="4"/>
      <c r="MQQ419" s="4"/>
      <c r="MQR419" s="4"/>
      <c r="MQS419" s="4"/>
      <c r="MQT419" s="4"/>
      <c r="MQU419" s="4"/>
      <c r="MQV419" s="4"/>
      <c r="MQW419" s="4"/>
      <c r="MQX419" s="4"/>
      <c r="MQY419" s="4"/>
      <c r="MQZ419" s="4"/>
      <c r="MRA419" s="4"/>
      <c r="MRB419" s="4"/>
      <c r="MRC419" s="4"/>
      <c r="MRD419" s="4"/>
      <c r="MRE419" s="4"/>
      <c r="MRF419" s="4"/>
      <c r="MRG419" s="4"/>
      <c r="MRH419" s="4"/>
      <c r="MRI419" s="4"/>
      <c r="MRJ419" s="4"/>
      <c r="MRK419" s="4"/>
      <c r="MRL419" s="4"/>
      <c r="MRM419" s="4"/>
      <c r="MRN419" s="4"/>
      <c r="MRO419" s="4"/>
      <c r="MRP419" s="4"/>
      <c r="MRQ419" s="4"/>
      <c r="MRR419" s="4"/>
      <c r="MRS419" s="4"/>
      <c r="MRT419" s="4"/>
      <c r="MRU419" s="4"/>
      <c r="MRV419" s="4"/>
      <c r="MRW419" s="4"/>
      <c r="MRX419" s="4"/>
      <c r="MRY419" s="4"/>
      <c r="MRZ419" s="4"/>
      <c r="MSA419" s="4"/>
      <c r="MSB419" s="4"/>
      <c r="MSC419" s="4"/>
      <c r="MSD419" s="4"/>
      <c r="MSE419" s="4"/>
      <c r="MSF419" s="4"/>
      <c r="MSG419" s="4"/>
      <c r="MSH419" s="4"/>
      <c r="MSI419" s="4"/>
      <c r="MSJ419" s="4"/>
      <c r="MSK419" s="4"/>
      <c r="MSL419" s="4"/>
      <c r="MSM419" s="4"/>
      <c r="MSN419" s="4"/>
      <c r="MSO419" s="4"/>
      <c r="MSP419" s="4"/>
      <c r="MSQ419" s="4"/>
      <c r="MSR419" s="4"/>
      <c r="MSS419" s="4"/>
      <c r="MST419" s="4"/>
      <c r="MSU419" s="4"/>
      <c r="MSV419" s="4"/>
      <c r="MSW419" s="4"/>
      <c r="MSX419" s="4"/>
      <c r="MSY419" s="4"/>
      <c r="MSZ419" s="4"/>
      <c r="MTA419" s="4"/>
      <c r="MTB419" s="4"/>
      <c r="MTC419" s="4"/>
      <c r="MTD419" s="4"/>
      <c r="MTE419" s="4"/>
      <c r="MTF419" s="4"/>
      <c r="MTG419" s="4"/>
      <c r="MTH419" s="4"/>
      <c r="MTI419" s="4"/>
      <c r="MTJ419" s="4"/>
      <c r="MTK419" s="4"/>
      <c r="MTL419" s="4"/>
      <c r="MTM419" s="4"/>
      <c r="MTN419" s="4"/>
      <c r="MTO419" s="4"/>
      <c r="MTP419" s="4"/>
      <c r="MTQ419" s="4"/>
      <c r="MTR419" s="4"/>
      <c r="MTS419" s="4"/>
      <c r="MTT419" s="4"/>
      <c r="MTU419" s="4"/>
      <c r="MTV419" s="4"/>
      <c r="MTW419" s="4"/>
      <c r="MTX419" s="4"/>
      <c r="MTY419" s="4"/>
      <c r="MTZ419" s="4"/>
      <c r="MUA419" s="4"/>
      <c r="MUB419" s="4"/>
      <c r="MUC419" s="4"/>
      <c r="MUD419" s="4"/>
      <c r="MUE419" s="4"/>
      <c r="MUF419" s="4"/>
      <c r="MUG419" s="4"/>
      <c r="MUH419" s="4"/>
      <c r="MUI419" s="4"/>
      <c r="MUJ419" s="4"/>
      <c r="MUK419" s="4"/>
      <c r="MUL419" s="4"/>
      <c r="MUM419" s="4"/>
      <c r="MUN419" s="4"/>
      <c r="MUO419" s="4"/>
      <c r="MUP419" s="4"/>
      <c r="MUQ419" s="4"/>
      <c r="MUR419" s="4"/>
      <c r="MUS419" s="4"/>
      <c r="MUT419" s="4"/>
      <c r="MUU419" s="4"/>
      <c r="MUV419" s="4"/>
      <c r="MUW419" s="4"/>
      <c r="MUX419" s="4"/>
      <c r="MUY419" s="4"/>
      <c r="MUZ419" s="4"/>
      <c r="MVA419" s="4"/>
      <c r="MVB419" s="4"/>
      <c r="MVC419" s="4"/>
      <c r="MVD419" s="4"/>
      <c r="MVE419" s="4"/>
      <c r="MVF419" s="4"/>
      <c r="MVG419" s="4"/>
      <c r="MVH419" s="4"/>
      <c r="MVI419" s="4"/>
      <c r="MVJ419" s="4"/>
      <c r="MVK419" s="4"/>
      <c r="MVL419" s="4"/>
      <c r="MVM419" s="4"/>
      <c r="MVN419" s="4"/>
      <c r="MVO419" s="4"/>
      <c r="MVP419" s="4"/>
      <c r="MVQ419" s="4"/>
      <c r="MVR419" s="4"/>
      <c r="MVS419" s="4"/>
      <c r="MVT419" s="4"/>
      <c r="MVU419" s="4"/>
      <c r="MVV419" s="4"/>
      <c r="MVW419" s="4"/>
      <c r="MVX419" s="4"/>
      <c r="MVY419" s="4"/>
      <c r="MVZ419" s="4"/>
      <c r="MWA419" s="4"/>
      <c r="MWB419" s="4"/>
      <c r="MWC419" s="4"/>
      <c r="MWD419" s="4"/>
      <c r="MWE419" s="4"/>
      <c r="MWF419" s="4"/>
      <c r="MWG419" s="4"/>
      <c r="MWH419" s="4"/>
      <c r="MWI419" s="4"/>
      <c r="MWJ419" s="4"/>
      <c r="MWK419" s="4"/>
      <c r="MWL419" s="4"/>
      <c r="MWM419" s="4"/>
      <c r="MWN419" s="4"/>
      <c r="MWO419" s="4"/>
      <c r="MWP419" s="4"/>
      <c r="MWQ419" s="4"/>
      <c r="MWR419" s="4"/>
      <c r="MWS419" s="4"/>
      <c r="MWT419" s="4"/>
      <c r="MWU419" s="4"/>
      <c r="MWV419" s="4"/>
      <c r="MWW419" s="4"/>
      <c r="MWX419" s="4"/>
      <c r="MWY419" s="4"/>
      <c r="MWZ419" s="4"/>
      <c r="MXA419" s="4"/>
      <c r="MXB419" s="4"/>
      <c r="MXC419" s="4"/>
      <c r="MXD419" s="4"/>
      <c r="MXE419" s="4"/>
      <c r="MXF419" s="4"/>
      <c r="MXG419" s="4"/>
      <c r="MXH419" s="4"/>
      <c r="MXI419" s="4"/>
      <c r="MXJ419" s="4"/>
      <c r="MXK419" s="4"/>
      <c r="MXL419" s="4"/>
      <c r="MXM419" s="4"/>
      <c r="MXN419" s="4"/>
      <c r="MXO419" s="4"/>
      <c r="MXP419" s="4"/>
      <c r="MXQ419" s="4"/>
      <c r="MXR419" s="4"/>
      <c r="MXS419" s="4"/>
      <c r="MXT419" s="4"/>
      <c r="MXU419" s="4"/>
      <c r="MXV419" s="4"/>
      <c r="MXW419" s="4"/>
      <c r="MXX419" s="4"/>
      <c r="MXY419" s="4"/>
      <c r="MXZ419" s="4"/>
      <c r="MYA419" s="4"/>
      <c r="MYB419" s="4"/>
      <c r="MYC419" s="4"/>
      <c r="MYD419" s="4"/>
      <c r="MYE419" s="4"/>
      <c r="MYF419" s="4"/>
      <c r="MYG419" s="4"/>
      <c r="MYH419" s="4"/>
      <c r="MYI419" s="4"/>
      <c r="MYJ419" s="4"/>
      <c r="MYK419" s="4"/>
      <c r="MYL419" s="4"/>
      <c r="MYM419" s="4"/>
      <c r="MYN419" s="4"/>
      <c r="MYO419" s="4"/>
      <c r="MYP419" s="4"/>
      <c r="MYQ419" s="4"/>
      <c r="MYR419" s="4"/>
      <c r="MYS419" s="4"/>
      <c r="MYT419" s="4"/>
      <c r="MYU419" s="4"/>
      <c r="MYV419" s="4"/>
      <c r="MYW419" s="4"/>
      <c r="MYX419" s="4"/>
      <c r="MYY419" s="4"/>
      <c r="MYZ419" s="4"/>
      <c r="MZA419" s="4"/>
      <c r="MZB419" s="4"/>
      <c r="MZC419" s="4"/>
      <c r="MZD419" s="4"/>
      <c r="MZE419" s="4"/>
      <c r="MZF419" s="4"/>
      <c r="MZG419" s="4"/>
      <c r="MZH419" s="4"/>
      <c r="MZI419" s="4"/>
      <c r="MZJ419" s="4"/>
      <c r="MZK419" s="4"/>
      <c r="MZL419" s="4"/>
      <c r="MZM419" s="4"/>
      <c r="MZN419" s="4"/>
      <c r="MZO419" s="4"/>
      <c r="MZP419" s="4"/>
      <c r="MZQ419" s="4"/>
      <c r="MZR419" s="4"/>
      <c r="MZS419" s="4"/>
      <c r="MZT419" s="4"/>
      <c r="MZU419" s="4"/>
      <c r="MZV419" s="4"/>
      <c r="MZW419" s="4"/>
      <c r="MZX419" s="4"/>
      <c r="MZY419" s="4"/>
      <c r="MZZ419" s="4"/>
      <c r="NAA419" s="4"/>
      <c r="NAB419" s="4"/>
      <c r="NAC419" s="4"/>
      <c r="NAD419" s="4"/>
      <c r="NAE419" s="4"/>
      <c r="NAF419" s="4"/>
      <c r="NAG419" s="4"/>
      <c r="NAH419" s="4"/>
      <c r="NAI419" s="4"/>
      <c r="NAJ419" s="4"/>
      <c r="NAK419" s="4"/>
      <c r="NAL419" s="4"/>
      <c r="NAM419" s="4"/>
      <c r="NAN419" s="4"/>
      <c r="NAO419" s="4"/>
      <c r="NAP419" s="4"/>
      <c r="NAQ419" s="4"/>
      <c r="NAR419" s="4"/>
      <c r="NAS419" s="4"/>
      <c r="NAT419" s="4"/>
      <c r="NAU419" s="4"/>
      <c r="NAV419" s="4"/>
      <c r="NAW419" s="4"/>
      <c r="NAX419" s="4"/>
      <c r="NAY419" s="4"/>
      <c r="NAZ419" s="4"/>
      <c r="NBA419" s="4"/>
      <c r="NBB419" s="4"/>
      <c r="NBC419" s="4"/>
      <c r="NBD419" s="4"/>
      <c r="NBE419" s="4"/>
      <c r="NBF419" s="4"/>
      <c r="NBG419" s="4"/>
      <c r="NBH419" s="4"/>
      <c r="NBI419" s="4"/>
      <c r="NBJ419" s="4"/>
      <c r="NBK419" s="4"/>
      <c r="NBL419" s="4"/>
      <c r="NBM419" s="4"/>
      <c r="NBN419" s="4"/>
      <c r="NBO419" s="4"/>
      <c r="NBP419" s="4"/>
      <c r="NBQ419" s="4"/>
      <c r="NBR419" s="4"/>
      <c r="NBS419" s="4"/>
      <c r="NBT419" s="4"/>
      <c r="NBU419" s="4"/>
      <c r="NBV419" s="4"/>
      <c r="NBW419" s="4"/>
      <c r="NBX419" s="4"/>
      <c r="NBY419" s="4"/>
      <c r="NBZ419" s="4"/>
      <c r="NCA419" s="4"/>
      <c r="NCB419" s="4"/>
      <c r="NCC419" s="4"/>
      <c r="NCD419" s="4"/>
      <c r="NCE419" s="4"/>
      <c r="NCF419" s="4"/>
      <c r="NCG419" s="4"/>
      <c r="NCH419" s="4"/>
      <c r="NCI419" s="4"/>
      <c r="NCJ419" s="4"/>
      <c r="NCK419" s="4"/>
      <c r="NCL419" s="4"/>
      <c r="NCM419" s="4"/>
      <c r="NCN419" s="4"/>
      <c r="NCO419" s="4"/>
      <c r="NCP419" s="4"/>
      <c r="NCQ419" s="4"/>
      <c r="NCR419" s="4"/>
      <c r="NCS419" s="4"/>
      <c r="NCT419" s="4"/>
      <c r="NCU419" s="4"/>
      <c r="NCV419" s="4"/>
      <c r="NCW419" s="4"/>
      <c r="NCX419" s="4"/>
      <c r="NCY419" s="4"/>
      <c r="NCZ419" s="4"/>
      <c r="NDA419" s="4"/>
      <c r="NDB419" s="4"/>
      <c r="NDC419" s="4"/>
      <c r="NDD419" s="4"/>
      <c r="NDE419" s="4"/>
      <c r="NDF419" s="4"/>
      <c r="NDG419" s="4"/>
      <c r="NDH419" s="4"/>
      <c r="NDI419" s="4"/>
      <c r="NDJ419" s="4"/>
      <c r="NDK419" s="4"/>
      <c r="NDL419" s="4"/>
      <c r="NDM419" s="4"/>
      <c r="NDN419" s="4"/>
      <c r="NDO419" s="4"/>
      <c r="NDP419" s="4"/>
      <c r="NDQ419" s="4"/>
      <c r="NDR419" s="4"/>
      <c r="NDS419" s="4"/>
      <c r="NDT419" s="4"/>
      <c r="NDU419" s="4"/>
      <c r="NDV419" s="4"/>
      <c r="NDW419" s="4"/>
      <c r="NDX419" s="4"/>
      <c r="NDY419" s="4"/>
      <c r="NDZ419" s="4"/>
      <c r="NEA419" s="4"/>
      <c r="NEB419" s="4"/>
      <c r="NEC419" s="4"/>
      <c r="NED419" s="4"/>
      <c r="NEE419" s="4"/>
      <c r="NEF419" s="4"/>
      <c r="NEG419" s="4"/>
      <c r="NEH419" s="4"/>
      <c r="NEI419" s="4"/>
      <c r="NEJ419" s="4"/>
      <c r="NEK419" s="4"/>
      <c r="NEL419" s="4"/>
      <c r="NEM419" s="4"/>
      <c r="NEN419" s="4"/>
      <c r="NEO419" s="4"/>
      <c r="NEP419" s="4"/>
      <c r="NEQ419" s="4"/>
      <c r="NER419" s="4"/>
      <c r="NES419" s="4"/>
      <c r="NET419" s="4"/>
      <c r="NEU419" s="4"/>
      <c r="NEV419" s="4"/>
      <c r="NEW419" s="4"/>
      <c r="NEX419" s="4"/>
      <c r="NEY419" s="4"/>
      <c r="NEZ419" s="4"/>
      <c r="NFA419" s="4"/>
      <c r="NFB419" s="4"/>
      <c r="NFC419" s="4"/>
      <c r="NFD419" s="4"/>
      <c r="NFE419" s="4"/>
      <c r="NFF419" s="4"/>
      <c r="NFG419" s="4"/>
      <c r="NFH419" s="4"/>
      <c r="NFI419" s="4"/>
      <c r="NFJ419" s="4"/>
      <c r="NFK419" s="4"/>
      <c r="NFL419" s="4"/>
      <c r="NFM419" s="4"/>
      <c r="NFN419" s="4"/>
      <c r="NFO419" s="4"/>
      <c r="NFP419" s="4"/>
      <c r="NFQ419" s="4"/>
      <c r="NFR419" s="4"/>
      <c r="NFS419" s="4"/>
      <c r="NFT419" s="4"/>
      <c r="NFU419" s="4"/>
      <c r="NFV419" s="4"/>
      <c r="NFW419" s="4"/>
      <c r="NFX419" s="4"/>
      <c r="NFY419" s="4"/>
      <c r="NFZ419" s="4"/>
      <c r="NGA419" s="4"/>
      <c r="NGB419" s="4"/>
      <c r="NGC419" s="4"/>
      <c r="NGD419" s="4"/>
      <c r="NGE419" s="4"/>
      <c r="NGF419" s="4"/>
      <c r="NGG419" s="4"/>
      <c r="NGH419" s="4"/>
      <c r="NGI419" s="4"/>
      <c r="NGJ419" s="4"/>
      <c r="NGK419" s="4"/>
      <c r="NGL419" s="4"/>
      <c r="NGM419" s="4"/>
      <c r="NGN419" s="4"/>
      <c r="NGO419" s="4"/>
      <c r="NGP419" s="4"/>
      <c r="NGQ419" s="4"/>
      <c r="NGR419" s="4"/>
      <c r="NGS419" s="4"/>
      <c r="NGT419" s="4"/>
      <c r="NGU419" s="4"/>
      <c r="NGV419" s="4"/>
      <c r="NGW419" s="4"/>
      <c r="NGX419" s="4"/>
      <c r="NGY419" s="4"/>
      <c r="NGZ419" s="4"/>
      <c r="NHA419" s="4"/>
      <c r="NHB419" s="4"/>
      <c r="NHC419" s="4"/>
      <c r="NHD419" s="4"/>
      <c r="NHE419" s="4"/>
      <c r="NHF419" s="4"/>
      <c r="NHG419" s="4"/>
      <c r="NHH419" s="4"/>
      <c r="NHI419" s="4"/>
      <c r="NHJ419" s="4"/>
      <c r="NHK419" s="4"/>
      <c r="NHL419" s="4"/>
      <c r="NHM419" s="4"/>
      <c r="NHN419" s="4"/>
      <c r="NHO419" s="4"/>
      <c r="NHP419" s="4"/>
      <c r="NHQ419" s="4"/>
      <c r="NHR419" s="4"/>
      <c r="NHS419" s="4"/>
      <c r="NHT419" s="4"/>
      <c r="NHU419" s="4"/>
      <c r="NHV419" s="4"/>
      <c r="NHW419" s="4"/>
      <c r="NHX419" s="4"/>
      <c r="NHY419" s="4"/>
      <c r="NHZ419" s="4"/>
      <c r="NIA419" s="4"/>
      <c r="NIB419" s="4"/>
      <c r="NIC419" s="4"/>
      <c r="NID419" s="4"/>
      <c r="NIE419" s="4"/>
      <c r="NIF419" s="4"/>
      <c r="NIG419" s="4"/>
      <c r="NIH419" s="4"/>
      <c r="NII419" s="4"/>
      <c r="NIJ419" s="4"/>
      <c r="NIK419" s="4"/>
      <c r="NIL419" s="4"/>
      <c r="NIM419" s="4"/>
      <c r="NIN419" s="4"/>
      <c r="NIO419" s="4"/>
      <c r="NIP419" s="4"/>
      <c r="NIQ419" s="4"/>
      <c r="NIR419" s="4"/>
      <c r="NIS419" s="4"/>
      <c r="NIT419" s="4"/>
      <c r="NIU419" s="4"/>
      <c r="NIV419" s="4"/>
      <c r="NIW419" s="4"/>
      <c r="NIX419" s="4"/>
      <c r="NIY419" s="4"/>
      <c r="NIZ419" s="4"/>
      <c r="NJA419" s="4"/>
      <c r="NJB419" s="4"/>
      <c r="NJC419" s="4"/>
      <c r="NJD419" s="4"/>
      <c r="NJE419" s="4"/>
      <c r="NJF419" s="4"/>
      <c r="NJG419" s="4"/>
      <c r="NJH419" s="4"/>
      <c r="NJI419" s="4"/>
      <c r="NJJ419" s="4"/>
      <c r="NJK419" s="4"/>
      <c r="NJL419" s="4"/>
      <c r="NJM419" s="4"/>
      <c r="NJN419" s="4"/>
      <c r="NJO419" s="4"/>
      <c r="NJP419" s="4"/>
      <c r="NJQ419" s="4"/>
      <c r="NJR419" s="4"/>
      <c r="NJS419" s="4"/>
      <c r="NJT419" s="4"/>
      <c r="NJU419" s="4"/>
      <c r="NJV419" s="4"/>
      <c r="NJW419" s="4"/>
      <c r="NJX419" s="4"/>
      <c r="NJY419" s="4"/>
      <c r="NJZ419" s="4"/>
      <c r="NKA419" s="4"/>
      <c r="NKB419" s="4"/>
      <c r="NKC419" s="4"/>
      <c r="NKD419" s="4"/>
      <c r="NKE419" s="4"/>
      <c r="NKF419" s="4"/>
      <c r="NKG419" s="4"/>
      <c r="NKH419" s="4"/>
      <c r="NKI419" s="4"/>
      <c r="NKJ419" s="4"/>
      <c r="NKK419" s="4"/>
      <c r="NKL419" s="4"/>
      <c r="NKM419" s="4"/>
      <c r="NKN419" s="4"/>
      <c r="NKO419" s="4"/>
      <c r="NKP419" s="4"/>
      <c r="NKQ419" s="4"/>
      <c r="NKR419" s="4"/>
      <c r="NKS419" s="4"/>
      <c r="NKT419" s="4"/>
      <c r="NKU419" s="4"/>
      <c r="NKV419" s="4"/>
      <c r="NKW419" s="4"/>
      <c r="NKX419" s="4"/>
      <c r="NKY419" s="4"/>
      <c r="NKZ419" s="4"/>
      <c r="NLA419" s="4"/>
      <c r="NLB419" s="4"/>
      <c r="NLC419" s="4"/>
      <c r="NLD419" s="4"/>
      <c r="NLE419" s="4"/>
      <c r="NLF419" s="4"/>
      <c r="NLG419" s="4"/>
      <c r="NLH419" s="4"/>
      <c r="NLI419" s="4"/>
      <c r="NLJ419" s="4"/>
      <c r="NLK419" s="4"/>
      <c r="NLL419" s="4"/>
      <c r="NLM419" s="4"/>
      <c r="NLN419" s="4"/>
      <c r="NLO419" s="4"/>
      <c r="NLP419" s="4"/>
      <c r="NLQ419" s="4"/>
      <c r="NLR419" s="4"/>
      <c r="NLS419" s="4"/>
      <c r="NLT419" s="4"/>
      <c r="NLU419" s="4"/>
      <c r="NLV419" s="4"/>
      <c r="NLW419" s="4"/>
      <c r="NLX419" s="4"/>
      <c r="NLY419" s="4"/>
      <c r="NLZ419" s="4"/>
      <c r="NMA419" s="4"/>
      <c r="NMB419" s="4"/>
      <c r="NMC419" s="4"/>
      <c r="NMD419" s="4"/>
      <c r="NME419" s="4"/>
      <c r="NMF419" s="4"/>
      <c r="NMG419" s="4"/>
      <c r="NMH419" s="4"/>
      <c r="NMI419" s="4"/>
      <c r="NMJ419" s="4"/>
      <c r="NMK419" s="4"/>
      <c r="NML419" s="4"/>
      <c r="NMM419" s="4"/>
      <c r="NMN419" s="4"/>
      <c r="NMO419" s="4"/>
      <c r="NMP419" s="4"/>
      <c r="NMQ419" s="4"/>
      <c r="NMR419" s="4"/>
      <c r="NMS419" s="4"/>
      <c r="NMT419" s="4"/>
      <c r="NMU419" s="4"/>
      <c r="NMV419" s="4"/>
      <c r="NMW419" s="4"/>
      <c r="NMX419" s="4"/>
      <c r="NMY419" s="4"/>
      <c r="NMZ419" s="4"/>
      <c r="NNA419" s="4"/>
      <c r="NNB419" s="4"/>
      <c r="NNC419" s="4"/>
      <c r="NND419" s="4"/>
      <c r="NNE419" s="4"/>
      <c r="NNF419" s="4"/>
      <c r="NNG419" s="4"/>
      <c r="NNH419" s="4"/>
      <c r="NNI419" s="4"/>
      <c r="NNJ419" s="4"/>
      <c r="NNK419" s="4"/>
      <c r="NNL419" s="4"/>
      <c r="NNM419" s="4"/>
      <c r="NNN419" s="4"/>
      <c r="NNO419" s="4"/>
      <c r="NNP419" s="4"/>
      <c r="NNQ419" s="4"/>
      <c r="NNR419" s="4"/>
      <c r="NNS419" s="4"/>
      <c r="NNT419" s="4"/>
      <c r="NNU419" s="4"/>
      <c r="NNV419" s="4"/>
      <c r="NNW419" s="4"/>
      <c r="NNX419" s="4"/>
      <c r="NNY419" s="4"/>
      <c r="NNZ419" s="4"/>
      <c r="NOA419" s="4"/>
      <c r="NOB419" s="4"/>
      <c r="NOC419" s="4"/>
      <c r="NOD419" s="4"/>
      <c r="NOE419" s="4"/>
      <c r="NOF419" s="4"/>
      <c r="NOG419" s="4"/>
      <c r="NOH419" s="4"/>
      <c r="NOI419" s="4"/>
      <c r="NOJ419" s="4"/>
      <c r="NOK419" s="4"/>
      <c r="NOL419" s="4"/>
      <c r="NOM419" s="4"/>
      <c r="NON419" s="4"/>
      <c r="NOO419" s="4"/>
      <c r="NOP419" s="4"/>
      <c r="NOQ419" s="4"/>
      <c r="NOR419" s="4"/>
      <c r="NOS419" s="4"/>
      <c r="NOT419" s="4"/>
      <c r="NOU419" s="4"/>
      <c r="NOV419" s="4"/>
      <c r="NOW419" s="4"/>
      <c r="NOX419" s="4"/>
      <c r="NOY419" s="4"/>
      <c r="NOZ419" s="4"/>
      <c r="NPA419" s="4"/>
      <c r="NPB419" s="4"/>
      <c r="NPC419" s="4"/>
      <c r="NPD419" s="4"/>
      <c r="NPE419" s="4"/>
      <c r="NPF419" s="4"/>
      <c r="NPG419" s="4"/>
      <c r="NPH419" s="4"/>
      <c r="NPI419" s="4"/>
      <c r="NPJ419" s="4"/>
      <c r="NPK419" s="4"/>
      <c r="NPL419" s="4"/>
      <c r="NPM419" s="4"/>
      <c r="NPN419" s="4"/>
      <c r="NPO419" s="4"/>
      <c r="NPP419" s="4"/>
      <c r="NPQ419" s="4"/>
      <c r="NPR419" s="4"/>
      <c r="NPS419" s="4"/>
      <c r="NPT419" s="4"/>
      <c r="NPU419" s="4"/>
      <c r="NPV419" s="4"/>
      <c r="NPW419" s="4"/>
      <c r="NPX419" s="4"/>
      <c r="NPY419" s="4"/>
      <c r="NPZ419" s="4"/>
      <c r="NQA419" s="4"/>
      <c r="NQB419" s="4"/>
      <c r="NQC419" s="4"/>
      <c r="NQD419" s="4"/>
      <c r="NQE419" s="4"/>
      <c r="NQF419" s="4"/>
      <c r="NQG419" s="4"/>
      <c r="NQH419" s="4"/>
      <c r="NQI419" s="4"/>
      <c r="NQJ419" s="4"/>
      <c r="NQK419" s="4"/>
      <c r="NQL419" s="4"/>
      <c r="NQM419" s="4"/>
      <c r="NQN419" s="4"/>
      <c r="NQO419" s="4"/>
      <c r="NQP419" s="4"/>
      <c r="NQQ419" s="4"/>
      <c r="NQR419" s="4"/>
      <c r="NQS419" s="4"/>
      <c r="NQT419" s="4"/>
      <c r="NQU419" s="4"/>
      <c r="NQV419" s="4"/>
      <c r="NQW419" s="4"/>
      <c r="NQX419" s="4"/>
      <c r="NQY419" s="4"/>
      <c r="NQZ419" s="4"/>
      <c r="NRA419" s="4"/>
      <c r="NRB419" s="4"/>
      <c r="NRC419" s="4"/>
      <c r="NRD419" s="4"/>
      <c r="NRE419" s="4"/>
      <c r="NRF419" s="4"/>
      <c r="NRG419" s="4"/>
      <c r="NRH419" s="4"/>
      <c r="NRI419" s="4"/>
      <c r="NRJ419" s="4"/>
      <c r="NRK419" s="4"/>
      <c r="NRL419" s="4"/>
      <c r="NRM419" s="4"/>
      <c r="NRN419" s="4"/>
      <c r="NRO419" s="4"/>
      <c r="NRP419" s="4"/>
      <c r="NRQ419" s="4"/>
      <c r="NRR419" s="4"/>
      <c r="NRS419" s="4"/>
      <c r="NRT419" s="4"/>
      <c r="NRU419" s="4"/>
      <c r="NRV419" s="4"/>
      <c r="NRW419" s="4"/>
      <c r="NRX419" s="4"/>
      <c r="NRY419" s="4"/>
      <c r="NRZ419" s="4"/>
      <c r="NSA419" s="4"/>
      <c r="NSB419" s="4"/>
      <c r="NSC419" s="4"/>
      <c r="NSD419" s="4"/>
      <c r="NSE419" s="4"/>
      <c r="NSF419" s="4"/>
      <c r="NSG419" s="4"/>
      <c r="NSH419" s="4"/>
      <c r="NSI419" s="4"/>
      <c r="NSJ419" s="4"/>
      <c r="NSK419" s="4"/>
      <c r="NSL419" s="4"/>
      <c r="NSM419" s="4"/>
      <c r="NSN419" s="4"/>
      <c r="NSO419" s="4"/>
      <c r="NSP419" s="4"/>
      <c r="NSQ419" s="4"/>
      <c r="NSR419" s="4"/>
      <c r="NSS419" s="4"/>
      <c r="NST419" s="4"/>
      <c r="NSU419" s="4"/>
      <c r="NSV419" s="4"/>
      <c r="NSW419" s="4"/>
      <c r="NSX419" s="4"/>
      <c r="NSY419" s="4"/>
      <c r="NSZ419" s="4"/>
      <c r="NTA419" s="4"/>
      <c r="NTB419" s="4"/>
      <c r="NTC419" s="4"/>
      <c r="NTD419" s="4"/>
      <c r="NTE419" s="4"/>
      <c r="NTF419" s="4"/>
      <c r="NTG419" s="4"/>
      <c r="NTH419" s="4"/>
      <c r="NTI419" s="4"/>
      <c r="NTJ419" s="4"/>
      <c r="NTK419" s="4"/>
      <c r="NTL419" s="4"/>
      <c r="NTM419" s="4"/>
      <c r="NTN419" s="4"/>
      <c r="NTO419" s="4"/>
      <c r="NTP419" s="4"/>
      <c r="NTQ419" s="4"/>
      <c r="NTR419" s="4"/>
      <c r="NTS419" s="4"/>
      <c r="NTT419" s="4"/>
      <c r="NTU419" s="4"/>
      <c r="NTV419" s="4"/>
      <c r="NTW419" s="4"/>
      <c r="NTX419" s="4"/>
      <c r="NTY419" s="4"/>
      <c r="NTZ419" s="4"/>
      <c r="NUA419" s="4"/>
      <c r="NUB419" s="4"/>
      <c r="NUC419" s="4"/>
      <c r="NUD419" s="4"/>
      <c r="NUE419" s="4"/>
      <c r="NUF419" s="4"/>
      <c r="NUG419" s="4"/>
      <c r="NUH419" s="4"/>
      <c r="NUI419" s="4"/>
      <c r="NUJ419" s="4"/>
      <c r="NUK419" s="4"/>
      <c r="NUL419" s="4"/>
      <c r="NUM419" s="4"/>
      <c r="NUN419" s="4"/>
      <c r="NUO419" s="4"/>
      <c r="NUP419" s="4"/>
      <c r="NUQ419" s="4"/>
      <c r="NUR419" s="4"/>
      <c r="NUS419" s="4"/>
      <c r="NUT419" s="4"/>
      <c r="NUU419" s="4"/>
      <c r="NUV419" s="4"/>
      <c r="NUW419" s="4"/>
      <c r="NUX419" s="4"/>
      <c r="NUY419" s="4"/>
      <c r="NUZ419" s="4"/>
      <c r="NVA419" s="4"/>
      <c r="NVB419" s="4"/>
      <c r="NVC419" s="4"/>
      <c r="NVD419" s="4"/>
      <c r="NVE419" s="4"/>
      <c r="NVF419" s="4"/>
      <c r="NVG419" s="4"/>
      <c r="NVH419" s="4"/>
      <c r="NVI419" s="4"/>
      <c r="NVJ419" s="4"/>
      <c r="NVK419" s="4"/>
      <c r="NVL419" s="4"/>
      <c r="NVM419" s="4"/>
      <c r="NVN419" s="4"/>
      <c r="NVO419" s="4"/>
      <c r="NVP419" s="4"/>
      <c r="NVQ419" s="4"/>
      <c r="NVR419" s="4"/>
      <c r="NVS419" s="4"/>
      <c r="NVT419" s="4"/>
      <c r="NVU419" s="4"/>
      <c r="NVV419" s="4"/>
      <c r="NVW419" s="4"/>
      <c r="NVX419" s="4"/>
      <c r="NVY419" s="4"/>
      <c r="NVZ419" s="4"/>
      <c r="NWA419" s="4"/>
      <c r="NWB419" s="4"/>
      <c r="NWC419" s="4"/>
      <c r="NWD419" s="4"/>
      <c r="NWE419" s="4"/>
      <c r="NWF419" s="4"/>
      <c r="NWG419" s="4"/>
      <c r="NWH419" s="4"/>
      <c r="NWI419" s="4"/>
      <c r="NWJ419" s="4"/>
      <c r="NWK419" s="4"/>
      <c r="NWL419" s="4"/>
      <c r="NWM419" s="4"/>
      <c r="NWN419" s="4"/>
      <c r="NWO419" s="4"/>
      <c r="NWP419" s="4"/>
      <c r="NWQ419" s="4"/>
      <c r="NWR419" s="4"/>
      <c r="NWS419" s="4"/>
      <c r="NWT419" s="4"/>
      <c r="NWU419" s="4"/>
      <c r="NWV419" s="4"/>
      <c r="NWW419" s="4"/>
      <c r="NWX419" s="4"/>
      <c r="NWY419" s="4"/>
      <c r="NWZ419" s="4"/>
      <c r="NXA419" s="4"/>
      <c r="NXB419" s="4"/>
      <c r="NXC419" s="4"/>
      <c r="NXD419" s="4"/>
      <c r="NXE419" s="4"/>
      <c r="NXF419" s="4"/>
      <c r="NXG419" s="4"/>
      <c r="NXH419" s="4"/>
      <c r="NXI419" s="4"/>
      <c r="NXJ419" s="4"/>
      <c r="NXK419" s="4"/>
      <c r="NXL419" s="4"/>
      <c r="NXM419" s="4"/>
      <c r="NXN419" s="4"/>
      <c r="NXO419" s="4"/>
      <c r="NXP419" s="4"/>
      <c r="NXQ419" s="4"/>
      <c r="NXR419" s="4"/>
      <c r="NXS419" s="4"/>
      <c r="NXT419" s="4"/>
      <c r="NXU419" s="4"/>
      <c r="NXV419" s="4"/>
      <c r="NXW419" s="4"/>
      <c r="NXX419" s="4"/>
      <c r="NXY419" s="4"/>
      <c r="NXZ419" s="4"/>
      <c r="NYA419" s="4"/>
      <c r="NYB419" s="4"/>
      <c r="NYC419" s="4"/>
      <c r="NYD419" s="4"/>
      <c r="NYE419" s="4"/>
      <c r="NYF419" s="4"/>
      <c r="NYG419" s="4"/>
      <c r="NYH419" s="4"/>
      <c r="NYI419" s="4"/>
      <c r="NYJ419" s="4"/>
      <c r="NYK419" s="4"/>
      <c r="NYL419" s="4"/>
      <c r="NYM419" s="4"/>
      <c r="NYN419" s="4"/>
      <c r="NYO419" s="4"/>
      <c r="NYP419" s="4"/>
      <c r="NYQ419" s="4"/>
      <c r="NYR419" s="4"/>
      <c r="NYS419" s="4"/>
      <c r="NYT419" s="4"/>
      <c r="NYU419" s="4"/>
      <c r="NYV419" s="4"/>
      <c r="NYW419" s="4"/>
      <c r="NYX419" s="4"/>
      <c r="NYY419" s="4"/>
      <c r="NYZ419" s="4"/>
      <c r="NZA419" s="4"/>
      <c r="NZB419" s="4"/>
      <c r="NZC419" s="4"/>
      <c r="NZD419" s="4"/>
      <c r="NZE419" s="4"/>
      <c r="NZF419" s="4"/>
      <c r="NZG419" s="4"/>
      <c r="NZH419" s="4"/>
      <c r="NZI419" s="4"/>
      <c r="NZJ419" s="4"/>
      <c r="NZK419" s="4"/>
      <c r="NZL419" s="4"/>
      <c r="NZM419" s="4"/>
      <c r="NZN419" s="4"/>
      <c r="NZO419" s="4"/>
      <c r="NZP419" s="4"/>
      <c r="NZQ419" s="4"/>
      <c r="NZR419" s="4"/>
      <c r="NZS419" s="4"/>
      <c r="NZT419" s="4"/>
      <c r="NZU419" s="4"/>
      <c r="NZV419" s="4"/>
      <c r="NZW419" s="4"/>
      <c r="NZX419" s="4"/>
      <c r="NZY419" s="4"/>
      <c r="NZZ419" s="4"/>
      <c r="OAA419" s="4"/>
      <c r="OAB419" s="4"/>
      <c r="OAC419" s="4"/>
      <c r="OAD419" s="4"/>
      <c r="OAE419" s="4"/>
      <c r="OAF419" s="4"/>
      <c r="OAG419" s="4"/>
      <c r="OAH419" s="4"/>
      <c r="OAI419" s="4"/>
      <c r="OAJ419" s="4"/>
      <c r="OAK419" s="4"/>
      <c r="OAL419" s="4"/>
      <c r="OAM419" s="4"/>
      <c r="OAN419" s="4"/>
      <c r="OAO419" s="4"/>
      <c r="OAP419" s="4"/>
      <c r="OAQ419" s="4"/>
      <c r="OAR419" s="4"/>
      <c r="OAS419" s="4"/>
      <c r="OAT419" s="4"/>
      <c r="OAU419" s="4"/>
      <c r="OAV419" s="4"/>
      <c r="OAW419" s="4"/>
      <c r="OAX419" s="4"/>
      <c r="OAY419" s="4"/>
      <c r="OAZ419" s="4"/>
      <c r="OBA419" s="4"/>
      <c r="OBB419" s="4"/>
      <c r="OBC419" s="4"/>
      <c r="OBD419" s="4"/>
      <c r="OBE419" s="4"/>
      <c r="OBF419" s="4"/>
      <c r="OBG419" s="4"/>
      <c r="OBH419" s="4"/>
      <c r="OBI419" s="4"/>
      <c r="OBJ419" s="4"/>
      <c r="OBK419" s="4"/>
      <c r="OBL419" s="4"/>
      <c r="OBM419" s="4"/>
      <c r="OBN419" s="4"/>
      <c r="OBO419" s="4"/>
      <c r="OBP419" s="4"/>
      <c r="OBQ419" s="4"/>
      <c r="OBR419" s="4"/>
      <c r="OBS419" s="4"/>
      <c r="OBT419" s="4"/>
      <c r="OBU419" s="4"/>
      <c r="OBV419" s="4"/>
      <c r="OBW419" s="4"/>
      <c r="OBX419" s="4"/>
      <c r="OBY419" s="4"/>
      <c r="OBZ419" s="4"/>
      <c r="OCA419" s="4"/>
      <c r="OCB419" s="4"/>
      <c r="OCC419" s="4"/>
      <c r="OCD419" s="4"/>
      <c r="OCE419" s="4"/>
      <c r="OCF419" s="4"/>
      <c r="OCG419" s="4"/>
      <c r="OCH419" s="4"/>
      <c r="OCI419" s="4"/>
      <c r="OCJ419" s="4"/>
      <c r="OCK419" s="4"/>
      <c r="OCL419" s="4"/>
      <c r="OCM419" s="4"/>
      <c r="OCN419" s="4"/>
      <c r="OCO419" s="4"/>
      <c r="OCP419" s="4"/>
      <c r="OCQ419" s="4"/>
      <c r="OCR419" s="4"/>
      <c r="OCS419" s="4"/>
      <c r="OCT419" s="4"/>
      <c r="OCU419" s="4"/>
      <c r="OCV419" s="4"/>
      <c r="OCW419" s="4"/>
      <c r="OCX419" s="4"/>
      <c r="OCY419" s="4"/>
      <c r="OCZ419" s="4"/>
      <c r="ODA419" s="4"/>
      <c r="ODB419" s="4"/>
      <c r="ODC419" s="4"/>
      <c r="ODD419" s="4"/>
      <c r="ODE419" s="4"/>
      <c r="ODF419" s="4"/>
      <c r="ODG419" s="4"/>
      <c r="ODH419" s="4"/>
      <c r="ODI419" s="4"/>
      <c r="ODJ419" s="4"/>
      <c r="ODK419" s="4"/>
      <c r="ODL419" s="4"/>
      <c r="ODM419" s="4"/>
      <c r="ODN419" s="4"/>
      <c r="ODO419" s="4"/>
      <c r="ODP419" s="4"/>
      <c r="ODQ419" s="4"/>
      <c r="ODR419" s="4"/>
      <c r="ODS419" s="4"/>
      <c r="ODT419" s="4"/>
      <c r="ODU419" s="4"/>
      <c r="ODV419" s="4"/>
      <c r="ODW419" s="4"/>
      <c r="ODX419" s="4"/>
      <c r="ODY419" s="4"/>
      <c r="ODZ419" s="4"/>
      <c r="OEA419" s="4"/>
      <c r="OEB419" s="4"/>
      <c r="OEC419" s="4"/>
      <c r="OED419" s="4"/>
      <c r="OEE419" s="4"/>
      <c r="OEF419" s="4"/>
      <c r="OEG419" s="4"/>
      <c r="OEH419" s="4"/>
      <c r="OEI419" s="4"/>
      <c r="OEJ419" s="4"/>
      <c r="OEK419" s="4"/>
      <c r="OEL419" s="4"/>
      <c r="OEM419" s="4"/>
      <c r="OEN419" s="4"/>
      <c r="OEO419" s="4"/>
      <c r="OEP419" s="4"/>
      <c r="OEQ419" s="4"/>
      <c r="OER419" s="4"/>
      <c r="OES419" s="4"/>
      <c r="OET419" s="4"/>
      <c r="OEU419" s="4"/>
      <c r="OEV419" s="4"/>
      <c r="OEW419" s="4"/>
      <c r="OEX419" s="4"/>
      <c r="OEY419" s="4"/>
      <c r="OEZ419" s="4"/>
      <c r="OFA419" s="4"/>
      <c r="OFB419" s="4"/>
      <c r="OFC419" s="4"/>
      <c r="OFD419" s="4"/>
      <c r="OFE419" s="4"/>
      <c r="OFF419" s="4"/>
      <c r="OFG419" s="4"/>
      <c r="OFH419" s="4"/>
      <c r="OFI419" s="4"/>
      <c r="OFJ419" s="4"/>
      <c r="OFK419" s="4"/>
      <c r="OFL419" s="4"/>
      <c r="OFM419" s="4"/>
      <c r="OFN419" s="4"/>
      <c r="OFO419" s="4"/>
      <c r="OFP419" s="4"/>
      <c r="OFQ419" s="4"/>
      <c r="OFR419" s="4"/>
      <c r="OFS419" s="4"/>
      <c r="OFT419" s="4"/>
      <c r="OFU419" s="4"/>
      <c r="OFV419" s="4"/>
      <c r="OFW419" s="4"/>
      <c r="OFX419" s="4"/>
      <c r="OFY419" s="4"/>
      <c r="OFZ419" s="4"/>
      <c r="OGA419" s="4"/>
      <c r="OGB419" s="4"/>
      <c r="OGC419" s="4"/>
      <c r="OGD419" s="4"/>
      <c r="OGE419" s="4"/>
      <c r="OGF419" s="4"/>
      <c r="OGG419" s="4"/>
      <c r="OGH419" s="4"/>
      <c r="OGI419" s="4"/>
      <c r="OGJ419" s="4"/>
      <c r="OGK419" s="4"/>
      <c r="OGL419" s="4"/>
      <c r="OGM419" s="4"/>
      <c r="OGN419" s="4"/>
      <c r="OGO419" s="4"/>
      <c r="OGP419" s="4"/>
      <c r="OGQ419" s="4"/>
      <c r="OGR419" s="4"/>
      <c r="OGS419" s="4"/>
      <c r="OGT419" s="4"/>
      <c r="OGU419" s="4"/>
      <c r="OGV419" s="4"/>
      <c r="OGW419" s="4"/>
      <c r="OGX419" s="4"/>
      <c r="OGY419" s="4"/>
      <c r="OGZ419" s="4"/>
      <c r="OHA419" s="4"/>
      <c r="OHB419" s="4"/>
      <c r="OHC419" s="4"/>
      <c r="OHD419" s="4"/>
      <c r="OHE419" s="4"/>
      <c r="OHF419" s="4"/>
      <c r="OHG419" s="4"/>
      <c r="OHH419" s="4"/>
      <c r="OHI419" s="4"/>
      <c r="OHJ419" s="4"/>
      <c r="OHK419" s="4"/>
      <c r="OHL419" s="4"/>
      <c r="OHM419" s="4"/>
      <c r="OHN419" s="4"/>
      <c r="OHO419" s="4"/>
      <c r="OHP419" s="4"/>
      <c r="OHQ419" s="4"/>
      <c r="OHR419" s="4"/>
      <c r="OHS419" s="4"/>
      <c r="OHT419" s="4"/>
      <c r="OHU419" s="4"/>
      <c r="OHV419" s="4"/>
      <c r="OHW419" s="4"/>
      <c r="OHX419" s="4"/>
      <c r="OHY419" s="4"/>
      <c r="OHZ419" s="4"/>
      <c r="OIA419" s="4"/>
      <c r="OIB419" s="4"/>
      <c r="OIC419" s="4"/>
      <c r="OID419" s="4"/>
      <c r="OIE419" s="4"/>
      <c r="OIF419" s="4"/>
      <c r="OIG419" s="4"/>
      <c r="OIH419" s="4"/>
      <c r="OII419" s="4"/>
      <c r="OIJ419" s="4"/>
      <c r="OIK419" s="4"/>
      <c r="OIL419" s="4"/>
      <c r="OIM419" s="4"/>
      <c r="OIN419" s="4"/>
      <c r="OIO419" s="4"/>
      <c r="OIP419" s="4"/>
      <c r="OIQ419" s="4"/>
      <c r="OIR419" s="4"/>
      <c r="OIS419" s="4"/>
      <c r="OIT419" s="4"/>
      <c r="OIU419" s="4"/>
      <c r="OIV419" s="4"/>
      <c r="OIW419" s="4"/>
      <c r="OIX419" s="4"/>
      <c r="OIY419" s="4"/>
      <c r="OIZ419" s="4"/>
      <c r="OJA419" s="4"/>
      <c r="OJB419" s="4"/>
      <c r="OJC419" s="4"/>
      <c r="OJD419" s="4"/>
      <c r="OJE419" s="4"/>
      <c r="OJF419" s="4"/>
      <c r="OJG419" s="4"/>
      <c r="OJH419" s="4"/>
      <c r="OJI419" s="4"/>
      <c r="OJJ419" s="4"/>
      <c r="OJK419" s="4"/>
      <c r="OJL419" s="4"/>
      <c r="OJM419" s="4"/>
      <c r="OJN419" s="4"/>
      <c r="OJO419" s="4"/>
      <c r="OJP419" s="4"/>
      <c r="OJQ419" s="4"/>
      <c r="OJR419" s="4"/>
      <c r="OJS419" s="4"/>
      <c r="OJT419" s="4"/>
      <c r="OJU419" s="4"/>
      <c r="OJV419" s="4"/>
      <c r="OJW419" s="4"/>
      <c r="OJX419" s="4"/>
      <c r="OJY419" s="4"/>
      <c r="OJZ419" s="4"/>
      <c r="OKA419" s="4"/>
      <c r="OKB419" s="4"/>
      <c r="OKC419" s="4"/>
      <c r="OKD419" s="4"/>
      <c r="OKE419" s="4"/>
      <c r="OKF419" s="4"/>
      <c r="OKG419" s="4"/>
      <c r="OKH419" s="4"/>
      <c r="OKI419" s="4"/>
      <c r="OKJ419" s="4"/>
      <c r="OKK419" s="4"/>
      <c r="OKL419" s="4"/>
      <c r="OKM419" s="4"/>
      <c r="OKN419" s="4"/>
      <c r="OKO419" s="4"/>
      <c r="OKP419" s="4"/>
      <c r="OKQ419" s="4"/>
      <c r="OKR419" s="4"/>
      <c r="OKS419" s="4"/>
      <c r="OKT419" s="4"/>
      <c r="OKU419" s="4"/>
      <c r="OKV419" s="4"/>
      <c r="OKW419" s="4"/>
      <c r="OKX419" s="4"/>
      <c r="OKY419" s="4"/>
      <c r="OKZ419" s="4"/>
      <c r="OLA419" s="4"/>
      <c r="OLB419" s="4"/>
      <c r="OLC419" s="4"/>
      <c r="OLD419" s="4"/>
      <c r="OLE419" s="4"/>
      <c r="OLF419" s="4"/>
      <c r="OLG419" s="4"/>
      <c r="OLH419" s="4"/>
      <c r="OLI419" s="4"/>
      <c r="OLJ419" s="4"/>
      <c r="OLK419" s="4"/>
      <c r="OLL419" s="4"/>
      <c r="OLM419" s="4"/>
      <c r="OLN419" s="4"/>
      <c r="OLO419" s="4"/>
      <c r="OLP419" s="4"/>
      <c r="OLQ419" s="4"/>
      <c r="OLR419" s="4"/>
      <c r="OLS419" s="4"/>
      <c r="OLT419" s="4"/>
      <c r="OLU419" s="4"/>
      <c r="OLV419" s="4"/>
      <c r="OLW419" s="4"/>
      <c r="OLX419" s="4"/>
      <c r="OLY419" s="4"/>
      <c r="OLZ419" s="4"/>
      <c r="OMA419" s="4"/>
      <c r="OMB419" s="4"/>
      <c r="OMC419" s="4"/>
      <c r="OMD419" s="4"/>
      <c r="OME419" s="4"/>
      <c r="OMF419" s="4"/>
      <c r="OMG419" s="4"/>
      <c r="OMH419" s="4"/>
      <c r="OMI419" s="4"/>
      <c r="OMJ419" s="4"/>
      <c r="OMK419" s="4"/>
      <c r="OML419" s="4"/>
      <c r="OMM419" s="4"/>
      <c r="OMN419" s="4"/>
      <c r="OMO419" s="4"/>
      <c r="OMP419" s="4"/>
      <c r="OMQ419" s="4"/>
      <c r="OMR419" s="4"/>
      <c r="OMS419" s="4"/>
      <c r="OMT419" s="4"/>
      <c r="OMU419" s="4"/>
      <c r="OMV419" s="4"/>
      <c r="OMW419" s="4"/>
      <c r="OMX419" s="4"/>
      <c r="OMY419" s="4"/>
      <c r="OMZ419" s="4"/>
      <c r="ONA419" s="4"/>
      <c r="ONB419" s="4"/>
      <c r="ONC419" s="4"/>
      <c r="OND419" s="4"/>
      <c r="ONE419" s="4"/>
      <c r="ONF419" s="4"/>
      <c r="ONG419" s="4"/>
      <c r="ONH419" s="4"/>
      <c r="ONI419" s="4"/>
      <c r="ONJ419" s="4"/>
      <c r="ONK419" s="4"/>
      <c r="ONL419" s="4"/>
      <c r="ONM419" s="4"/>
      <c r="ONN419" s="4"/>
      <c r="ONO419" s="4"/>
      <c r="ONP419" s="4"/>
      <c r="ONQ419" s="4"/>
      <c r="ONR419" s="4"/>
      <c r="ONS419" s="4"/>
      <c r="ONT419" s="4"/>
      <c r="ONU419" s="4"/>
      <c r="ONV419" s="4"/>
      <c r="ONW419" s="4"/>
      <c r="ONX419" s="4"/>
      <c r="ONY419" s="4"/>
      <c r="ONZ419" s="4"/>
      <c r="OOA419" s="4"/>
      <c r="OOB419" s="4"/>
      <c r="OOC419" s="4"/>
      <c r="OOD419" s="4"/>
      <c r="OOE419" s="4"/>
      <c r="OOF419" s="4"/>
      <c r="OOG419" s="4"/>
      <c r="OOH419" s="4"/>
      <c r="OOI419" s="4"/>
      <c r="OOJ419" s="4"/>
      <c r="OOK419" s="4"/>
      <c r="OOL419" s="4"/>
      <c r="OOM419" s="4"/>
      <c r="OON419" s="4"/>
      <c r="OOO419" s="4"/>
      <c r="OOP419" s="4"/>
      <c r="OOQ419" s="4"/>
      <c r="OOR419" s="4"/>
      <c r="OOS419" s="4"/>
      <c r="OOT419" s="4"/>
      <c r="OOU419" s="4"/>
      <c r="OOV419" s="4"/>
      <c r="OOW419" s="4"/>
      <c r="OOX419" s="4"/>
      <c r="OOY419" s="4"/>
      <c r="OOZ419" s="4"/>
      <c r="OPA419" s="4"/>
      <c r="OPB419" s="4"/>
      <c r="OPC419" s="4"/>
      <c r="OPD419" s="4"/>
      <c r="OPE419" s="4"/>
      <c r="OPF419" s="4"/>
      <c r="OPG419" s="4"/>
      <c r="OPH419" s="4"/>
      <c r="OPI419" s="4"/>
      <c r="OPJ419" s="4"/>
      <c r="OPK419" s="4"/>
      <c r="OPL419" s="4"/>
      <c r="OPM419" s="4"/>
      <c r="OPN419" s="4"/>
      <c r="OPO419" s="4"/>
      <c r="OPP419" s="4"/>
      <c r="OPQ419" s="4"/>
      <c r="OPR419" s="4"/>
      <c r="OPS419" s="4"/>
      <c r="OPT419" s="4"/>
      <c r="OPU419" s="4"/>
      <c r="OPV419" s="4"/>
      <c r="OPW419" s="4"/>
      <c r="OPX419" s="4"/>
      <c r="OPY419" s="4"/>
      <c r="OPZ419" s="4"/>
      <c r="OQA419" s="4"/>
      <c r="OQB419" s="4"/>
      <c r="OQC419" s="4"/>
      <c r="OQD419" s="4"/>
      <c r="OQE419" s="4"/>
      <c r="OQF419" s="4"/>
      <c r="OQG419" s="4"/>
      <c r="OQH419" s="4"/>
      <c r="OQI419" s="4"/>
      <c r="OQJ419" s="4"/>
      <c r="OQK419" s="4"/>
      <c r="OQL419" s="4"/>
      <c r="OQM419" s="4"/>
      <c r="OQN419" s="4"/>
      <c r="OQO419" s="4"/>
      <c r="OQP419" s="4"/>
      <c r="OQQ419" s="4"/>
      <c r="OQR419" s="4"/>
      <c r="OQS419" s="4"/>
      <c r="OQT419" s="4"/>
      <c r="OQU419" s="4"/>
      <c r="OQV419" s="4"/>
      <c r="OQW419" s="4"/>
      <c r="OQX419" s="4"/>
      <c r="OQY419" s="4"/>
      <c r="OQZ419" s="4"/>
      <c r="ORA419" s="4"/>
      <c r="ORB419" s="4"/>
      <c r="ORC419" s="4"/>
      <c r="ORD419" s="4"/>
      <c r="ORE419" s="4"/>
      <c r="ORF419" s="4"/>
      <c r="ORG419" s="4"/>
      <c r="ORH419" s="4"/>
      <c r="ORI419" s="4"/>
      <c r="ORJ419" s="4"/>
      <c r="ORK419" s="4"/>
      <c r="ORL419" s="4"/>
      <c r="ORM419" s="4"/>
      <c r="ORN419" s="4"/>
      <c r="ORO419" s="4"/>
      <c r="ORP419" s="4"/>
      <c r="ORQ419" s="4"/>
      <c r="ORR419" s="4"/>
      <c r="ORS419" s="4"/>
      <c r="ORT419" s="4"/>
      <c r="ORU419" s="4"/>
      <c r="ORV419" s="4"/>
      <c r="ORW419" s="4"/>
      <c r="ORX419" s="4"/>
      <c r="ORY419" s="4"/>
      <c r="ORZ419" s="4"/>
      <c r="OSA419" s="4"/>
      <c r="OSB419" s="4"/>
      <c r="OSC419" s="4"/>
      <c r="OSD419" s="4"/>
      <c r="OSE419" s="4"/>
      <c r="OSF419" s="4"/>
      <c r="OSG419" s="4"/>
      <c r="OSH419" s="4"/>
      <c r="OSI419" s="4"/>
      <c r="OSJ419" s="4"/>
      <c r="OSK419" s="4"/>
      <c r="OSL419" s="4"/>
      <c r="OSM419" s="4"/>
      <c r="OSN419" s="4"/>
      <c r="OSO419" s="4"/>
      <c r="OSP419" s="4"/>
      <c r="OSQ419" s="4"/>
      <c r="OSR419" s="4"/>
      <c r="OSS419" s="4"/>
      <c r="OST419" s="4"/>
      <c r="OSU419" s="4"/>
      <c r="OSV419" s="4"/>
      <c r="OSW419" s="4"/>
      <c r="OSX419" s="4"/>
      <c r="OSY419" s="4"/>
      <c r="OSZ419" s="4"/>
      <c r="OTA419" s="4"/>
      <c r="OTB419" s="4"/>
      <c r="OTC419" s="4"/>
      <c r="OTD419" s="4"/>
      <c r="OTE419" s="4"/>
      <c r="OTF419" s="4"/>
      <c r="OTG419" s="4"/>
      <c r="OTH419" s="4"/>
      <c r="OTI419" s="4"/>
      <c r="OTJ419" s="4"/>
      <c r="OTK419" s="4"/>
      <c r="OTL419" s="4"/>
      <c r="OTM419" s="4"/>
      <c r="OTN419" s="4"/>
      <c r="OTO419" s="4"/>
      <c r="OTP419" s="4"/>
      <c r="OTQ419" s="4"/>
      <c r="OTR419" s="4"/>
      <c r="OTS419" s="4"/>
      <c r="OTT419" s="4"/>
      <c r="OTU419" s="4"/>
      <c r="OTV419" s="4"/>
      <c r="OTW419" s="4"/>
      <c r="OTX419" s="4"/>
      <c r="OTY419" s="4"/>
      <c r="OTZ419" s="4"/>
      <c r="OUA419" s="4"/>
      <c r="OUB419" s="4"/>
      <c r="OUC419" s="4"/>
      <c r="OUD419" s="4"/>
      <c r="OUE419" s="4"/>
      <c r="OUF419" s="4"/>
      <c r="OUG419" s="4"/>
      <c r="OUH419" s="4"/>
      <c r="OUI419" s="4"/>
      <c r="OUJ419" s="4"/>
      <c r="OUK419" s="4"/>
      <c r="OUL419" s="4"/>
      <c r="OUM419" s="4"/>
      <c r="OUN419" s="4"/>
      <c r="OUO419" s="4"/>
      <c r="OUP419" s="4"/>
      <c r="OUQ419" s="4"/>
      <c r="OUR419" s="4"/>
      <c r="OUS419" s="4"/>
      <c r="OUT419" s="4"/>
      <c r="OUU419" s="4"/>
      <c r="OUV419" s="4"/>
      <c r="OUW419" s="4"/>
      <c r="OUX419" s="4"/>
      <c r="OUY419" s="4"/>
      <c r="OUZ419" s="4"/>
      <c r="OVA419" s="4"/>
      <c r="OVB419" s="4"/>
      <c r="OVC419" s="4"/>
      <c r="OVD419" s="4"/>
      <c r="OVE419" s="4"/>
      <c r="OVF419" s="4"/>
      <c r="OVG419" s="4"/>
      <c r="OVH419" s="4"/>
      <c r="OVI419" s="4"/>
      <c r="OVJ419" s="4"/>
      <c r="OVK419" s="4"/>
      <c r="OVL419" s="4"/>
      <c r="OVM419" s="4"/>
      <c r="OVN419" s="4"/>
      <c r="OVO419" s="4"/>
      <c r="OVP419" s="4"/>
      <c r="OVQ419" s="4"/>
      <c r="OVR419" s="4"/>
      <c r="OVS419" s="4"/>
      <c r="OVT419" s="4"/>
      <c r="OVU419" s="4"/>
      <c r="OVV419" s="4"/>
      <c r="OVW419" s="4"/>
      <c r="OVX419" s="4"/>
      <c r="OVY419" s="4"/>
      <c r="OVZ419" s="4"/>
      <c r="OWA419" s="4"/>
      <c r="OWB419" s="4"/>
      <c r="OWC419" s="4"/>
      <c r="OWD419" s="4"/>
      <c r="OWE419" s="4"/>
      <c r="OWF419" s="4"/>
      <c r="OWG419" s="4"/>
      <c r="OWH419" s="4"/>
      <c r="OWI419" s="4"/>
      <c r="OWJ419" s="4"/>
      <c r="OWK419" s="4"/>
      <c r="OWL419" s="4"/>
      <c r="OWM419" s="4"/>
      <c r="OWN419" s="4"/>
      <c r="OWO419" s="4"/>
      <c r="OWP419" s="4"/>
      <c r="OWQ419" s="4"/>
      <c r="OWR419" s="4"/>
      <c r="OWS419" s="4"/>
      <c r="OWT419" s="4"/>
      <c r="OWU419" s="4"/>
      <c r="OWV419" s="4"/>
      <c r="OWW419" s="4"/>
      <c r="OWX419" s="4"/>
      <c r="OWY419" s="4"/>
      <c r="OWZ419" s="4"/>
      <c r="OXA419" s="4"/>
      <c r="OXB419" s="4"/>
      <c r="OXC419" s="4"/>
      <c r="OXD419" s="4"/>
      <c r="OXE419" s="4"/>
      <c r="OXF419" s="4"/>
      <c r="OXG419" s="4"/>
      <c r="OXH419" s="4"/>
      <c r="OXI419" s="4"/>
      <c r="OXJ419" s="4"/>
      <c r="OXK419" s="4"/>
      <c r="OXL419" s="4"/>
      <c r="OXM419" s="4"/>
      <c r="OXN419" s="4"/>
      <c r="OXO419" s="4"/>
      <c r="OXP419" s="4"/>
      <c r="OXQ419" s="4"/>
      <c r="OXR419" s="4"/>
      <c r="OXS419" s="4"/>
      <c r="OXT419" s="4"/>
      <c r="OXU419" s="4"/>
      <c r="OXV419" s="4"/>
      <c r="OXW419" s="4"/>
      <c r="OXX419" s="4"/>
      <c r="OXY419" s="4"/>
      <c r="OXZ419" s="4"/>
      <c r="OYA419" s="4"/>
      <c r="OYB419" s="4"/>
      <c r="OYC419" s="4"/>
      <c r="OYD419" s="4"/>
      <c r="OYE419" s="4"/>
      <c r="OYF419" s="4"/>
      <c r="OYG419" s="4"/>
      <c r="OYH419" s="4"/>
      <c r="OYI419" s="4"/>
      <c r="OYJ419" s="4"/>
      <c r="OYK419" s="4"/>
      <c r="OYL419" s="4"/>
      <c r="OYM419" s="4"/>
      <c r="OYN419" s="4"/>
      <c r="OYO419" s="4"/>
      <c r="OYP419" s="4"/>
      <c r="OYQ419" s="4"/>
      <c r="OYR419" s="4"/>
      <c r="OYS419" s="4"/>
      <c r="OYT419" s="4"/>
      <c r="OYU419" s="4"/>
      <c r="OYV419" s="4"/>
      <c r="OYW419" s="4"/>
      <c r="OYX419" s="4"/>
      <c r="OYY419" s="4"/>
      <c r="OYZ419" s="4"/>
      <c r="OZA419" s="4"/>
      <c r="OZB419" s="4"/>
      <c r="OZC419" s="4"/>
      <c r="OZD419" s="4"/>
      <c r="OZE419" s="4"/>
      <c r="OZF419" s="4"/>
      <c r="OZG419" s="4"/>
      <c r="OZH419" s="4"/>
      <c r="OZI419" s="4"/>
      <c r="OZJ419" s="4"/>
      <c r="OZK419" s="4"/>
      <c r="OZL419" s="4"/>
      <c r="OZM419" s="4"/>
      <c r="OZN419" s="4"/>
      <c r="OZO419" s="4"/>
      <c r="OZP419" s="4"/>
      <c r="OZQ419" s="4"/>
      <c r="OZR419" s="4"/>
      <c r="OZS419" s="4"/>
      <c r="OZT419" s="4"/>
      <c r="OZU419" s="4"/>
      <c r="OZV419" s="4"/>
      <c r="OZW419" s="4"/>
      <c r="OZX419" s="4"/>
      <c r="OZY419" s="4"/>
      <c r="OZZ419" s="4"/>
      <c r="PAA419" s="4"/>
      <c r="PAB419" s="4"/>
      <c r="PAC419" s="4"/>
      <c r="PAD419" s="4"/>
      <c r="PAE419" s="4"/>
      <c r="PAF419" s="4"/>
      <c r="PAG419" s="4"/>
      <c r="PAH419" s="4"/>
      <c r="PAI419" s="4"/>
      <c r="PAJ419" s="4"/>
      <c r="PAK419" s="4"/>
      <c r="PAL419" s="4"/>
      <c r="PAM419" s="4"/>
      <c r="PAN419" s="4"/>
      <c r="PAO419" s="4"/>
      <c r="PAP419" s="4"/>
      <c r="PAQ419" s="4"/>
      <c r="PAR419" s="4"/>
      <c r="PAS419" s="4"/>
      <c r="PAT419" s="4"/>
      <c r="PAU419" s="4"/>
      <c r="PAV419" s="4"/>
      <c r="PAW419" s="4"/>
      <c r="PAX419" s="4"/>
      <c r="PAY419" s="4"/>
      <c r="PAZ419" s="4"/>
      <c r="PBA419" s="4"/>
      <c r="PBB419" s="4"/>
      <c r="PBC419" s="4"/>
      <c r="PBD419" s="4"/>
      <c r="PBE419" s="4"/>
      <c r="PBF419" s="4"/>
      <c r="PBG419" s="4"/>
      <c r="PBH419" s="4"/>
      <c r="PBI419" s="4"/>
      <c r="PBJ419" s="4"/>
      <c r="PBK419" s="4"/>
      <c r="PBL419" s="4"/>
      <c r="PBM419" s="4"/>
      <c r="PBN419" s="4"/>
      <c r="PBO419" s="4"/>
      <c r="PBP419" s="4"/>
      <c r="PBQ419" s="4"/>
      <c r="PBR419" s="4"/>
      <c r="PBS419" s="4"/>
      <c r="PBT419" s="4"/>
      <c r="PBU419" s="4"/>
      <c r="PBV419" s="4"/>
      <c r="PBW419" s="4"/>
      <c r="PBX419" s="4"/>
      <c r="PBY419" s="4"/>
      <c r="PBZ419" s="4"/>
      <c r="PCA419" s="4"/>
      <c r="PCB419" s="4"/>
      <c r="PCC419" s="4"/>
      <c r="PCD419" s="4"/>
      <c r="PCE419" s="4"/>
      <c r="PCF419" s="4"/>
      <c r="PCG419" s="4"/>
      <c r="PCH419" s="4"/>
      <c r="PCI419" s="4"/>
      <c r="PCJ419" s="4"/>
      <c r="PCK419" s="4"/>
      <c r="PCL419" s="4"/>
      <c r="PCM419" s="4"/>
      <c r="PCN419" s="4"/>
      <c r="PCO419" s="4"/>
      <c r="PCP419" s="4"/>
      <c r="PCQ419" s="4"/>
      <c r="PCR419" s="4"/>
      <c r="PCS419" s="4"/>
      <c r="PCT419" s="4"/>
      <c r="PCU419" s="4"/>
      <c r="PCV419" s="4"/>
      <c r="PCW419" s="4"/>
      <c r="PCX419" s="4"/>
      <c r="PCY419" s="4"/>
      <c r="PCZ419" s="4"/>
      <c r="PDA419" s="4"/>
      <c r="PDB419" s="4"/>
      <c r="PDC419" s="4"/>
      <c r="PDD419" s="4"/>
      <c r="PDE419" s="4"/>
      <c r="PDF419" s="4"/>
      <c r="PDG419" s="4"/>
      <c r="PDH419" s="4"/>
      <c r="PDI419" s="4"/>
      <c r="PDJ419" s="4"/>
      <c r="PDK419" s="4"/>
      <c r="PDL419" s="4"/>
      <c r="PDM419" s="4"/>
      <c r="PDN419" s="4"/>
      <c r="PDO419" s="4"/>
      <c r="PDP419" s="4"/>
      <c r="PDQ419" s="4"/>
      <c r="PDR419" s="4"/>
      <c r="PDS419" s="4"/>
      <c r="PDT419" s="4"/>
      <c r="PDU419" s="4"/>
      <c r="PDV419" s="4"/>
      <c r="PDW419" s="4"/>
      <c r="PDX419" s="4"/>
      <c r="PDY419" s="4"/>
      <c r="PDZ419" s="4"/>
      <c r="PEA419" s="4"/>
      <c r="PEB419" s="4"/>
      <c r="PEC419" s="4"/>
      <c r="PED419" s="4"/>
      <c r="PEE419" s="4"/>
      <c r="PEF419" s="4"/>
      <c r="PEG419" s="4"/>
      <c r="PEH419" s="4"/>
      <c r="PEI419" s="4"/>
      <c r="PEJ419" s="4"/>
      <c r="PEK419" s="4"/>
      <c r="PEL419" s="4"/>
      <c r="PEM419" s="4"/>
      <c r="PEN419" s="4"/>
      <c r="PEO419" s="4"/>
      <c r="PEP419" s="4"/>
      <c r="PEQ419" s="4"/>
      <c r="PER419" s="4"/>
      <c r="PES419" s="4"/>
      <c r="PET419" s="4"/>
      <c r="PEU419" s="4"/>
      <c r="PEV419" s="4"/>
      <c r="PEW419" s="4"/>
      <c r="PEX419" s="4"/>
      <c r="PEY419" s="4"/>
      <c r="PEZ419" s="4"/>
      <c r="PFA419" s="4"/>
      <c r="PFB419" s="4"/>
      <c r="PFC419" s="4"/>
      <c r="PFD419" s="4"/>
      <c r="PFE419" s="4"/>
      <c r="PFF419" s="4"/>
      <c r="PFG419" s="4"/>
      <c r="PFH419" s="4"/>
      <c r="PFI419" s="4"/>
      <c r="PFJ419" s="4"/>
      <c r="PFK419" s="4"/>
      <c r="PFL419" s="4"/>
      <c r="PFM419" s="4"/>
      <c r="PFN419" s="4"/>
      <c r="PFO419" s="4"/>
      <c r="PFP419" s="4"/>
      <c r="PFQ419" s="4"/>
      <c r="PFR419" s="4"/>
      <c r="PFS419" s="4"/>
      <c r="PFT419" s="4"/>
      <c r="PFU419" s="4"/>
      <c r="PFV419" s="4"/>
      <c r="PFW419" s="4"/>
      <c r="PFX419" s="4"/>
      <c r="PFY419" s="4"/>
      <c r="PFZ419" s="4"/>
      <c r="PGA419" s="4"/>
      <c r="PGB419" s="4"/>
      <c r="PGC419" s="4"/>
      <c r="PGD419" s="4"/>
      <c r="PGE419" s="4"/>
      <c r="PGF419" s="4"/>
      <c r="PGG419" s="4"/>
      <c r="PGH419" s="4"/>
      <c r="PGI419" s="4"/>
      <c r="PGJ419" s="4"/>
      <c r="PGK419" s="4"/>
      <c r="PGL419" s="4"/>
      <c r="PGM419" s="4"/>
      <c r="PGN419" s="4"/>
      <c r="PGO419" s="4"/>
      <c r="PGP419" s="4"/>
      <c r="PGQ419" s="4"/>
      <c r="PGR419" s="4"/>
      <c r="PGS419" s="4"/>
      <c r="PGT419" s="4"/>
      <c r="PGU419" s="4"/>
      <c r="PGV419" s="4"/>
      <c r="PGW419" s="4"/>
      <c r="PGX419" s="4"/>
      <c r="PGY419" s="4"/>
      <c r="PGZ419" s="4"/>
      <c r="PHA419" s="4"/>
      <c r="PHB419" s="4"/>
      <c r="PHC419" s="4"/>
      <c r="PHD419" s="4"/>
      <c r="PHE419" s="4"/>
      <c r="PHF419" s="4"/>
      <c r="PHG419" s="4"/>
      <c r="PHH419" s="4"/>
      <c r="PHI419" s="4"/>
      <c r="PHJ419" s="4"/>
      <c r="PHK419" s="4"/>
      <c r="PHL419" s="4"/>
      <c r="PHM419" s="4"/>
      <c r="PHN419" s="4"/>
      <c r="PHO419" s="4"/>
      <c r="PHP419" s="4"/>
      <c r="PHQ419" s="4"/>
      <c r="PHR419" s="4"/>
      <c r="PHS419" s="4"/>
      <c r="PHT419" s="4"/>
      <c r="PHU419" s="4"/>
      <c r="PHV419" s="4"/>
      <c r="PHW419" s="4"/>
      <c r="PHX419" s="4"/>
      <c r="PHY419" s="4"/>
      <c r="PHZ419" s="4"/>
      <c r="PIA419" s="4"/>
      <c r="PIB419" s="4"/>
      <c r="PIC419" s="4"/>
      <c r="PID419" s="4"/>
      <c r="PIE419" s="4"/>
      <c r="PIF419" s="4"/>
      <c r="PIG419" s="4"/>
      <c r="PIH419" s="4"/>
      <c r="PII419" s="4"/>
      <c r="PIJ419" s="4"/>
      <c r="PIK419" s="4"/>
      <c r="PIL419" s="4"/>
      <c r="PIM419" s="4"/>
      <c r="PIN419" s="4"/>
      <c r="PIO419" s="4"/>
      <c r="PIP419" s="4"/>
      <c r="PIQ419" s="4"/>
      <c r="PIR419" s="4"/>
      <c r="PIS419" s="4"/>
      <c r="PIT419" s="4"/>
      <c r="PIU419" s="4"/>
      <c r="PIV419" s="4"/>
      <c r="PIW419" s="4"/>
      <c r="PIX419" s="4"/>
      <c r="PIY419" s="4"/>
      <c r="PIZ419" s="4"/>
      <c r="PJA419" s="4"/>
      <c r="PJB419" s="4"/>
      <c r="PJC419" s="4"/>
      <c r="PJD419" s="4"/>
      <c r="PJE419" s="4"/>
      <c r="PJF419" s="4"/>
      <c r="PJG419" s="4"/>
      <c r="PJH419" s="4"/>
      <c r="PJI419" s="4"/>
      <c r="PJJ419" s="4"/>
      <c r="PJK419" s="4"/>
      <c r="PJL419" s="4"/>
      <c r="PJM419" s="4"/>
      <c r="PJN419" s="4"/>
      <c r="PJO419" s="4"/>
      <c r="PJP419" s="4"/>
      <c r="PJQ419" s="4"/>
      <c r="PJR419" s="4"/>
      <c r="PJS419" s="4"/>
      <c r="PJT419" s="4"/>
      <c r="PJU419" s="4"/>
      <c r="PJV419" s="4"/>
      <c r="PJW419" s="4"/>
      <c r="PJX419" s="4"/>
      <c r="PJY419" s="4"/>
      <c r="PJZ419" s="4"/>
      <c r="PKA419" s="4"/>
      <c r="PKB419" s="4"/>
      <c r="PKC419" s="4"/>
      <c r="PKD419" s="4"/>
      <c r="PKE419" s="4"/>
      <c r="PKF419" s="4"/>
      <c r="PKG419" s="4"/>
      <c r="PKH419" s="4"/>
      <c r="PKI419" s="4"/>
      <c r="PKJ419" s="4"/>
      <c r="PKK419" s="4"/>
      <c r="PKL419" s="4"/>
      <c r="PKM419" s="4"/>
      <c r="PKN419" s="4"/>
      <c r="PKO419" s="4"/>
      <c r="PKP419" s="4"/>
      <c r="PKQ419" s="4"/>
      <c r="PKR419" s="4"/>
      <c r="PKS419" s="4"/>
      <c r="PKT419" s="4"/>
      <c r="PKU419" s="4"/>
      <c r="PKV419" s="4"/>
      <c r="PKW419" s="4"/>
      <c r="PKX419" s="4"/>
      <c r="PKY419" s="4"/>
      <c r="PKZ419" s="4"/>
      <c r="PLA419" s="4"/>
      <c r="PLB419" s="4"/>
      <c r="PLC419" s="4"/>
      <c r="PLD419" s="4"/>
      <c r="PLE419" s="4"/>
      <c r="PLF419" s="4"/>
      <c r="PLG419" s="4"/>
      <c r="PLH419" s="4"/>
      <c r="PLI419" s="4"/>
      <c r="PLJ419" s="4"/>
      <c r="PLK419" s="4"/>
      <c r="PLL419" s="4"/>
      <c r="PLM419" s="4"/>
      <c r="PLN419" s="4"/>
      <c r="PLO419" s="4"/>
      <c r="PLP419" s="4"/>
      <c r="PLQ419" s="4"/>
      <c r="PLR419" s="4"/>
      <c r="PLS419" s="4"/>
      <c r="PLT419" s="4"/>
      <c r="PLU419" s="4"/>
      <c r="PLV419" s="4"/>
      <c r="PLW419" s="4"/>
      <c r="PLX419" s="4"/>
      <c r="PLY419" s="4"/>
      <c r="PLZ419" s="4"/>
      <c r="PMA419" s="4"/>
      <c r="PMB419" s="4"/>
      <c r="PMC419" s="4"/>
      <c r="PMD419" s="4"/>
      <c r="PME419" s="4"/>
      <c r="PMF419" s="4"/>
      <c r="PMG419" s="4"/>
      <c r="PMH419" s="4"/>
      <c r="PMI419" s="4"/>
      <c r="PMJ419" s="4"/>
      <c r="PMK419" s="4"/>
      <c r="PML419" s="4"/>
      <c r="PMM419" s="4"/>
      <c r="PMN419" s="4"/>
      <c r="PMO419" s="4"/>
      <c r="PMP419" s="4"/>
      <c r="PMQ419" s="4"/>
      <c r="PMR419" s="4"/>
      <c r="PMS419" s="4"/>
      <c r="PMT419" s="4"/>
      <c r="PMU419" s="4"/>
      <c r="PMV419" s="4"/>
      <c r="PMW419" s="4"/>
      <c r="PMX419" s="4"/>
      <c r="PMY419" s="4"/>
      <c r="PMZ419" s="4"/>
      <c r="PNA419" s="4"/>
      <c r="PNB419" s="4"/>
      <c r="PNC419" s="4"/>
      <c r="PND419" s="4"/>
      <c r="PNE419" s="4"/>
      <c r="PNF419" s="4"/>
      <c r="PNG419" s="4"/>
      <c r="PNH419" s="4"/>
      <c r="PNI419" s="4"/>
      <c r="PNJ419" s="4"/>
      <c r="PNK419" s="4"/>
      <c r="PNL419" s="4"/>
      <c r="PNM419" s="4"/>
      <c r="PNN419" s="4"/>
      <c r="PNO419" s="4"/>
      <c r="PNP419" s="4"/>
      <c r="PNQ419" s="4"/>
      <c r="PNR419" s="4"/>
      <c r="PNS419" s="4"/>
      <c r="PNT419" s="4"/>
      <c r="PNU419" s="4"/>
      <c r="PNV419" s="4"/>
      <c r="PNW419" s="4"/>
      <c r="PNX419" s="4"/>
      <c r="PNY419" s="4"/>
      <c r="PNZ419" s="4"/>
      <c r="POA419" s="4"/>
      <c r="POB419" s="4"/>
      <c r="POC419" s="4"/>
      <c r="POD419" s="4"/>
      <c r="POE419" s="4"/>
      <c r="POF419" s="4"/>
      <c r="POG419" s="4"/>
      <c r="POH419" s="4"/>
      <c r="POI419" s="4"/>
      <c r="POJ419" s="4"/>
      <c r="POK419" s="4"/>
      <c r="POL419" s="4"/>
      <c r="POM419" s="4"/>
      <c r="PON419" s="4"/>
      <c r="POO419" s="4"/>
      <c r="POP419" s="4"/>
      <c r="POQ419" s="4"/>
      <c r="POR419" s="4"/>
      <c r="POS419" s="4"/>
      <c r="POT419" s="4"/>
      <c r="POU419" s="4"/>
      <c r="POV419" s="4"/>
      <c r="POW419" s="4"/>
      <c r="POX419" s="4"/>
      <c r="POY419" s="4"/>
      <c r="POZ419" s="4"/>
      <c r="PPA419" s="4"/>
      <c r="PPB419" s="4"/>
      <c r="PPC419" s="4"/>
      <c r="PPD419" s="4"/>
      <c r="PPE419" s="4"/>
      <c r="PPF419" s="4"/>
      <c r="PPG419" s="4"/>
      <c r="PPH419" s="4"/>
      <c r="PPI419" s="4"/>
      <c r="PPJ419" s="4"/>
      <c r="PPK419" s="4"/>
      <c r="PPL419" s="4"/>
      <c r="PPM419" s="4"/>
      <c r="PPN419" s="4"/>
      <c r="PPO419" s="4"/>
      <c r="PPP419" s="4"/>
      <c r="PPQ419" s="4"/>
      <c r="PPR419" s="4"/>
      <c r="PPS419" s="4"/>
      <c r="PPT419" s="4"/>
      <c r="PPU419" s="4"/>
      <c r="PPV419" s="4"/>
      <c r="PPW419" s="4"/>
      <c r="PPX419" s="4"/>
      <c r="PPY419" s="4"/>
      <c r="PPZ419" s="4"/>
      <c r="PQA419" s="4"/>
      <c r="PQB419" s="4"/>
      <c r="PQC419" s="4"/>
      <c r="PQD419" s="4"/>
      <c r="PQE419" s="4"/>
      <c r="PQF419" s="4"/>
      <c r="PQG419" s="4"/>
      <c r="PQH419" s="4"/>
      <c r="PQI419" s="4"/>
      <c r="PQJ419" s="4"/>
      <c r="PQK419" s="4"/>
      <c r="PQL419" s="4"/>
      <c r="PQM419" s="4"/>
      <c r="PQN419" s="4"/>
      <c r="PQO419" s="4"/>
      <c r="PQP419" s="4"/>
      <c r="PQQ419" s="4"/>
      <c r="PQR419" s="4"/>
      <c r="PQS419" s="4"/>
      <c r="PQT419" s="4"/>
      <c r="PQU419" s="4"/>
      <c r="PQV419" s="4"/>
      <c r="PQW419" s="4"/>
      <c r="PQX419" s="4"/>
      <c r="PQY419" s="4"/>
      <c r="PQZ419" s="4"/>
      <c r="PRA419" s="4"/>
      <c r="PRB419" s="4"/>
      <c r="PRC419" s="4"/>
      <c r="PRD419" s="4"/>
      <c r="PRE419" s="4"/>
      <c r="PRF419" s="4"/>
      <c r="PRG419" s="4"/>
      <c r="PRH419" s="4"/>
      <c r="PRI419" s="4"/>
      <c r="PRJ419" s="4"/>
      <c r="PRK419" s="4"/>
      <c r="PRL419" s="4"/>
      <c r="PRM419" s="4"/>
      <c r="PRN419" s="4"/>
      <c r="PRO419" s="4"/>
      <c r="PRP419" s="4"/>
      <c r="PRQ419" s="4"/>
      <c r="PRR419" s="4"/>
      <c r="PRS419" s="4"/>
      <c r="PRT419" s="4"/>
      <c r="PRU419" s="4"/>
      <c r="PRV419" s="4"/>
      <c r="PRW419" s="4"/>
      <c r="PRX419" s="4"/>
      <c r="PRY419" s="4"/>
      <c r="PRZ419" s="4"/>
      <c r="PSA419" s="4"/>
      <c r="PSB419" s="4"/>
      <c r="PSC419" s="4"/>
      <c r="PSD419" s="4"/>
      <c r="PSE419" s="4"/>
      <c r="PSF419" s="4"/>
      <c r="PSG419" s="4"/>
      <c r="PSH419" s="4"/>
      <c r="PSI419" s="4"/>
      <c r="PSJ419" s="4"/>
      <c r="PSK419" s="4"/>
      <c r="PSL419" s="4"/>
      <c r="PSM419" s="4"/>
      <c r="PSN419" s="4"/>
      <c r="PSO419" s="4"/>
      <c r="PSP419" s="4"/>
      <c r="PSQ419" s="4"/>
      <c r="PSR419" s="4"/>
      <c r="PSS419" s="4"/>
      <c r="PST419" s="4"/>
      <c r="PSU419" s="4"/>
      <c r="PSV419" s="4"/>
      <c r="PSW419" s="4"/>
      <c r="PSX419" s="4"/>
      <c r="PSY419" s="4"/>
      <c r="PSZ419" s="4"/>
      <c r="PTA419" s="4"/>
      <c r="PTB419" s="4"/>
      <c r="PTC419" s="4"/>
      <c r="PTD419" s="4"/>
      <c r="PTE419" s="4"/>
      <c r="PTF419" s="4"/>
      <c r="PTG419" s="4"/>
      <c r="PTH419" s="4"/>
      <c r="PTI419" s="4"/>
      <c r="PTJ419" s="4"/>
      <c r="PTK419" s="4"/>
      <c r="PTL419" s="4"/>
      <c r="PTM419" s="4"/>
      <c r="PTN419" s="4"/>
      <c r="PTO419" s="4"/>
      <c r="PTP419" s="4"/>
      <c r="PTQ419" s="4"/>
      <c r="PTR419" s="4"/>
      <c r="PTS419" s="4"/>
      <c r="PTT419" s="4"/>
      <c r="PTU419" s="4"/>
      <c r="PTV419" s="4"/>
      <c r="PTW419" s="4"/>
      <c r="PTX419" s="4"/>
      <c r="PTY419" s="4"/>
      <c r="PTZ419" s="4"/>
      <c r="PUA419" s="4"/>
      <c r="PUB419" s="4"/>
      <c r="PUC419" s="4"/>
      <c r="PUD419" s="4"/>
      <c r="PUE419" s="4"/>
      <c r="PUF419" s="4"/>
      <c r="PUG419" s="4"/>
      <c r="PUH419" s="4"/>
      <c r="PUI419" s="4"/>
      <c r="PUJ419" s="4"/>
      <c r="PUK419" s="4"/>
      <c r="PUL419" s="4"/>
      <c r="PUM419" s="4"/>
      <c r="PUN419" s="4"/>
      <c r="PUO419" s="4"/>
      <c r="PUP419" s="4"/>
      <c r="PUQ419" s="4"/>
      <c r="PUR419" s="4"/>
      <c r="PUS419" s="4"/>
      <c r="PUT419" s="4"/>
      <c r="PUU419" s="4"/>
      <c r="PUV419" s="4"/>
      <c r="PUW419" s="4"/>
      <c r="PUX419" s="4"/>
      <c r="PUY419" s="4"/>
      <c r="PUZ419" s="4"/>
      <c r="PVA419" s="4"/>
      <c r="PVB419" s="4"/>
      <c r="PVC419" s="4"/>
      <c r="PVD419" s="4"/>
      <c r="PVE419" s="4"/>
      <c r="PVF419" s="4"/>
      <c r="PVG419" s="4"/>
      <c r="PVH419" s="4"/>
      <c r="PVI419" s="4"/>
      <c r="PVJ419" s="4"/>
      <c r="PVK419" s="4"/>
      <c r="PVL419" s="4"/>
      <c r="PVM419" s="4"/>
      <c r="PVN419" s="4"/>
      <c r="PVO419" s="4"/>
      <c r="PVP419" s="4"/>
      <c r="PVQ419" s="4"/>
      <c r="PVR419" s="4"/>
      <c r="PVS419" s="4"/>
      <c r="PVT419" s="4"/>
      <c r="PVU419" s="4"/>
      <c r="PVV419" s="4"/>
      <c r="PVW419" s="4"/>
      <c r="PVX419" s="4"/>
      <c r="PVY419" s="4"/>
      <c r="PVZ419" s="4"/>
      <c r="PWA419" s="4"/>
      <c r="PWB419" s="4"/>
      <c r="PWC419" s="4"/>
      <c r="PWD419" s="4"/>
      <c r="PWE419" s="4"/>
      <c r="PWF419" s="4"/>
      <c r="PWG419" s="4"/>
      <c r="PWH419" s="4"/>
      <c r="PWI419" s="4"/>
      <c r="PWJ419" s="4"/>
      <c r="PWK419" s="4"/>
      <c r="PWL419" s="4"/>
      <c r="PWM419" s="4"/>
      <c r="PWN419" s="4"/>
      <c r="PWO419" s="4"/>
      <c r="PWP419" s="4"/>
      <c r="PWQ419" s="4"/>
      <c r="PWR419" s="4"/>
      <c r="PWS419" s="4"/>
      <c r="PWT419" s="4"/>
      <c r="PWU419" s="4"/>
      <c r="PWV419" s="4"/>
      <c r="PWW419" s="4"/>
      <c r="PWX419" s="4"/>
      <c r="PWY419" s="4"/>
      <c r="PWZ419" s="4"/>
      <c r="PXA419" s="4"/>
      <c r="PXB419" s="4"/>
      <c r="PXC419" s="4"/>
      <c r="PXD419" s="4"/>
      <c r="PXE419" s="4"/>
      <c r="PXF419" s="4"/>
      <c r="PXG419" s="4"/>
      <c r="PXH419" s="4"/>
      <c r="PXI419" s="4"/>
      <c r="PXJ419" s="4"/>
      <c r="PXK419" s="4"/>
      <c r="PXL419" s="4"/>
      <c r="PXM419" s="4"/>
      <c r="PXN419" s="4"/>
      <c r="PXO419" s="4"/>
      <c r="PXP419" s="4"/>
      <c r="PXQ419" s="4"/>
      <c r="PXR419" s="4"/>
      <c r="PXS419" s="4"/>
      <c r="PXT419" s="4"/>
      <c r="PXU419" s="4"/>
      <c r="PXV419" s="4"/>
      <c r="PXW419" s="4"/>
      <c r="PXX419" s="4"/>
      <c r="PXY419" s="4"/>
      <c r="PXZ419" s="4"/>
      <c r="PYA419" s="4"/>
      <c r="PYB419" s="4"/>
      <c r="PYC419" s="4"/>
      <c r="PYD419" s="4"/>
      <c r="PYE419" s="4"/>
      <c r="PYF419" s="4"/>
      <c r="PYG419" s="4"/>
      <c r="PYH419" s="4"/>
      <c r="PYI419" s="4"/>
      <c r="PYJ419" s="4"/>
      <c r="PYK419" s="4"/>
      <c r="PYL419" s="4"/>
      <c r="PYM419" s="4"/>
      <c r="PYN419" s="4"/>
      <c r="PYO419" s="4"/>
      <c r="PYP419" s="4"/>
      <c r="PYQ419" s="4"/>
      <c r="PYR419" s="4"/>
      <c r="PYS419" s="4"/>
      <c r="PYT419" s="4"/>
      <c r="PYU419" s="4"/>
      <c r="PYV419" s="4"/>
      <c r="PYW419" s="4"/>
      <c r="PYX419" s="4"/>
      <c r="PYY419" s="4"/>
      <c r="PYZ419" s="4"/>
      <c r="PZA419" s="4"/>
      <c r="PZB419" s="4"/>
      <c r="PZC419" s="4"/>
      <c r="PZD419" s="4"/>
      <c r="PZE419" s="4"/>
      <c r="PZF419" s="4"/>
      <c r="PZG419" s="4"/>
      <c r="PZH419" s="4"/>
      <c r="PZI419" s="4"/>
      <c r="PZJ419" s="4"/>
      <c r="PZK419" s="4"/>
      <c r="PZL419" s="4"/>
      <c r="PZM419" s="4"/>
      <c r="PZN419" s="4"/>
      <c r="PZO419" s="4"/>
      <c r="PZP419" s="4"/>
      <c r="PZQ419" s="4"/>
      <c r="PZR419" s="4"/>
      <c r="PZS419" s="4"/>
      <c r="PZT419" s="4"/>
      <c r="PZU419" s="4"/>
      <c r="PZV419" s="4"/>
      <c r="PZW419" s="4"/>
      <c r="PZX419" s="4"/>
      <c r="PZY419" s="4"/>
      <c r="PZZ419" s="4"/>
      <c r="QAA419" s="4"/>
      <c r="QAB419" s="4"/>
      <c r="QAC419" s="4"/>
      <c r="QAD419" s="4"/>
      <c r="QAE419" s="4"/>
      <c r="QAF419" s="4"/>
      <c r="QAG419" s="4"/>
      <c r="QAH419" s="4"/>
      <c r="QAI419" s="4"/>
      <c r="QAJ419" s="4"/>
      <c r="QAK419" s="4"/>
      <c r="QAL419" s="4"/>
      <c r="QAM419" s="4"/>
      <c r="QAN419" s="4"/>
      <c r="QAO419" s="4"/>
      <c r="QAP419" s="4"/>
      <c r="QAQ419" s="4"/>
      <c r="QAR419" s="4"/>
      <c r="QAS419" s="4"/>
      <c r="QAT419" s="4"/>
      <c r="QAU419" s="4"/>
      <c r="QAV419" s="4"/>
      <c r="QAW419" s="4"/>
      <c r="QAX419" s="4"/>
      <c r="QAY419" s="4"/>
      <c r="QAZ419" s="4"/>
      <c r="QBA419" s="4"/>
      <c r="QBB419" s="4"/>
      <c r="QBC419" s="4"/>
      <c r="QBD419" s="4"/>
      <c r="QBE419" s="4"/>
      <c r="QBF419" s="4"/>
      <c r="QBG419" s="4"/>
      <c r="QBH419" s="4"/>
      <c r="QBI419" s="4"/>
      <c r="QBJ419" s="4"/>
      <c r="QBK419" s="4"/>
      <c r="QBL419" s="4"/>
      <c r="QBM419" s="4"/>
      <c r="QBN419" s="4"/>
      <c r="QBO419" s="4"/>
      <c r="QBP419" s="4"/>
      <c r="QBQ419" s="4"/>
      <c r="QBR419" s="4"/>
      <c r="QBS419" s="4"/>
      <c r="QBT419" s="4"/>
      <c r="QBU419" s="4"/>
      <c r="QBV419" s="4"/>
      <c r="QBW419" s="4"/>
      <c r="QBX419" s="4"/>
      <c r="QBY419" s="4"/>
      <c r="QBZ419" s="4"/>
      <c r="QCA419" s="4"/>
      <c r="QCB419" s="4"/>
      <c r="QCC419" s="4"/>
      <c r="QCD419" s="4"/>
      <c r="QCE419" s="4"/>
      <c r="QCF419" s="4"/>
      <c r="QCG419" s="4"/>
      <c r="QCH419" s="4"/>
      <c r="QCI419" s="4"/>
      <c r="QCJ419" s="4"/>
      <c r="QCK419" s="4"/>
      <c r="QCL419" s="4"/>
      <c r="QCM419" s="4"/>
      <c r="QCN419" s="4"/>
      <c r="QCO419" s="4"/>
      <c r="QCP419" s="4"/>
      <c r="QCQ419" s="4"/>
      <c r="QCR419" s="4"/>
      <c r="QCS419" s="4"/>
      <c r="QCT419" s="4"/>
      <c r="QCU419" s="4"/>
      <c r="QCV419" s="4"/>
      <c r="QCW419" s="4"/>
      <c r="QCX419" s="4"/>
      <c r="QCY419" s="4"/>
      <c r="QCZ419" s="4"/>
      <c r="QDA419" s="4"/>
      <c r="QDB419" s="4"/>
      <c r="QDC419" s="4"/>
      <c r="QDD419" s="4"/>
      <c r="QDE419" s="4"/>
      <c r="QDF419" s="4"/>
      <c r="QDG419" s="4"/>
      <c r="QDH419" s="4"/>
      <c r="QDI419" s="4"/>
      <c r="QDJ419" s="4"/>
      <c r="QDK419" s="4"/>
      <c r="QDL419" s="4"/>
      <c r="QDM419" s="4"/>
      <c r="QDN419" s="4"/>
      <c r="QDO419" s="4"/>
      <c r="QDP419" s="4"/>
      <c r="QDQ419" s="4"/>
      <c r="QDR419" s="4"/>
      <c r="QDS419" s="4"/>
      <c r="QDT419" s="4"/>
      <c r="QDU419" s="4"/>
      <c r="QDV419" s="4"/>
      <c r="QDW419" s="4"/>
      <c r="QDX419" s="4"/>
      <c r="QDY419" s="4"/>
      <c r="QDZ419" s="4"/>
      <c r="QEA419" s="4"/>
      <c r="QEB419" s="4"/>
      <c r="QEC419" s="4"/>
      <c r="QED419" s="4"/>
      <c r="QEE419" s="4"/>
      <c r="QEF419" s="4"/>
      <c r="QEG419" s="4"/>
      <c r="QEH419" s="4"/>
      <c r="QEI419" s="4"/>
      <c r="QEJ419" s="4"/>
      <c r="QEK419" s="4"/>
      <c r="QEL419" s="4"/>
      <c r="QEM419" s="4"/>
      <c r="QEN419" s="4"/>
      <c r="QEO419" s="4"/>
      <c r="QEP419" s="4"/>
      <c r="QEQ419" s="4"/>
      <c r="QER419" s="4"/>
      <c r="QES419" s="4"/>
      <c r="QET419" s="4"/>
      <c r="QEU419" s="4"/>
      <c r="QEV419" s="4"/>
      <c r="QEW419" s="4"/>
      <c r="QEX419" s="4"/>
      <c r="QEY419" s="4"/>
      <c r="QEZ419" s="4"/>
      <c r="QFA419" s="4"/>
      <c r="QFB419" s="4"/>
      <c r="QFC419" s="4"/>
      <c r="QFD419" s="4"/>
      <c r="QFE419" s="4"/>
      <c r="QFF419" s="4"/>
      <c r="QFG419" s="4"/>
      <c r="QFH419" s="4"/>
      <c r="QFI419" s="4"/>
      <c r="QFJ419" s="4"/>
      <c r="QFK419" s="4"/>
      <c r="QFL419" s="4"/>
      <c r="QFM419" s="4"/>
      <c r="QFN419" s="4"/>
      <c r="QFO419" s="4"/>
      <c r="QFP419" s="4"/>
      <c r="QFQ419" s="4"/>
      <c r="QFR419" s="4"/>
      <c r="QFS419" s="4"/>
      <c r="QFT419" s="4"/>
      <c r="QFU419" s="4"/>
      <c r="QFV419" s="4"/>
      <c r="QFW419" s="4"/>
      <c r="QFX419" s="4"/>
      <c r="QFY419" s="4"/>
      <c r="QFZ419" s="4"/>
      <c r="QGA419" s="4"/>
      <c r="QGB419" s="4"/>
      <c r="QGC419" s="4"/>
      <c r="QGD419" s="4"/>
      <c r="QGE419" s="4"/>
      <c r="QGF419" s="4"/>
      <c r="QGG419" s="4"/>
      <c r="QGH419" s="4"/>
      <c r="QGI419" s="4"/>
      <c r="QGJ419" s="4"/>
      <c r="QGK419" s="4"/>
      <c r="QGL419" s="4"/>
      <c r="QGM419" s="4"/>
      <c r="QGN419" s="4"/>
      <c r="QGO419" s="4"/>
      <c r="QGP419" s="4"/>
      <c r="QGQ419" s="4"/>
      <c r="QGR419" s="4"/>
      <c r="QGS419" s="4"/>
      <c r="QGT419" s="4"/>
      <c r="QGU419" s="4"/>
      <c r="QGV419" s="4"/>
      <c r="QGW419" s="4"/>
      <c r="QGX419" s="4"/>
      <c r="QGY419" s="4"/>
      <c r="QGZ419" s="4"/>
      <c r="QHA419" s="4"/>
      <c r="QHB419" s="4"/>
      <c r="QHC419" s="4"/>
      <c r="QHD419" s="4"/>
      <c r="QHE419" s="4"/>
      <c r="QHF419" s="4"/>
      <c r="QHG419" s="4"/>
      <c r="QHH419" s="4"/>
      <c r="QHI419" s="4"/>
      <c r="QHJ419" s="4"/>
      <c r="QHK419" s="4"/>
      <c r="QHL419" s="4"/>
      <c r="QHM419" s="4"/>
      <c r="QHN419" s="4"/>
      <c r="QHO419" s="4"/>
      <c r="QHP419" s="4"/>
      <c r="QHQ419" s="4"/>
      <c r="QHR419" s="4"/>
      <c r="QHS419" s="4"/>
      <c r="QHT419" s="4"/>
      <c r="QHU419" s="4"/>
      <c r="QHV419" s="4"/>
      <c r="QHW419" s="4"/>
      <c r="QHX419" s="4"/>
      <c r="QHY419" s="4"/>
      <c r="QHZ419" s="4"/>
      <c r="QIA419" s="4"/>
      <c r="QIB419" s="4"/>
      <c r="QIC419" s="4"/>
      <c r="QID419" s="4"/>
      <c r="QIE419" s="4"/>
      <c r="QIF419" s="4"/>
      <c r="QIG419" s="4"/>
      <c r="QIH419" s="4"/>
      <c r="QII419" s="4"/>
      <c r="QIJ419" s="4"/>
      <c r="QIK419" s="4"/>
      <c r="QIL419" s="4"/>
      <c r="QIM419" s="4"/>
      <c r="QIN419" s="4"/>
      <c r="QIO419" s="4"/>
      <c r="QIP419" s="4"/>
      <c r="QIQ419" s="4"/>
      <c r="QIR419" s="4"/>
      <c r="QIS419" s="4"/>
      <c r="QIT419" s="4"/>
      <c r="QIU419" s="4"/>
      <c r="QIV419" s="4"/>
      <c r="QIW419" s="4"/>
      <c r="QIX419" s="4"/>
      <c r="QIY419" s="4"/>
      <c r="QIZ419" s="4"/>
      <c r="QJA419" s="4"/>
      <c r="QJB419" s="4"/>
      <c r="QJC419" s="4"/>
      <c r="QJD419" s="4"/>
      <c r="QJE419" s="4"/>
      <c r="QJF419" s="4"/>
      <c r="QJG419" s="4"/>
      <c r="QJH419" s="4"/>
      <c r="QJI419" s="4"/>
      <c r="QJJ419" s="4"/>
      <c r="QJK419" s="4"/>
      <c r="QJL419" s="4"/>
      <c r="QJM419" s="4"/>
      <c r="QJN419" s="4"/>
      <c r="QJO419" s="4"/>
      <c r="QJP419" s="4"/>
      <c r="QJQ419" s="4"/>
      <c r="QJR419" s="4"/>
      <c r="QJS419" s="4"/>
      <c r="QJT419" s="4"/>
      <c r="QJU419" s="4"/>
      <c r="QJV419" s="4"/>
      <c r="QJW419" s="4"/>
      <c r="QJX419" s="4"/>
      <c r="QJY419" s="4"/>
      <c r="QJZ419" s="4"/>
      <c r="QKA419" s="4"/>
      <c r="QKB419" s="4"/>
      <c r="QKC419" s="4"/>
      <c r="QKD419" s="4"/>
      <c r="QKE419" s="4"/>
      <c r="QKF419" s="4"/>
      <c r="QKG419" s="4"/>
      <c r="QKH419" s="4"/>
      <c r="QKI419" s="4"/>
      <c r="QKJ419" s="4"/>
      <c r="QKK419" s="4"/>
      <c r="QKL419" s="4"/>
      <c r="QKM419" s="4"/>
      <c r="QKN419" s="4"/>
      <c r="QKO419" s="4"/>
      <c r="QKP419" s="4"/>
      <c r="QKQ419" s="4"/>
      <c r="QKR419" s="4"/>
      <c r="QKS419" s="4"/>
      <c r="QKT419" s="4"/>
      <c r="QKU419" s="4"/>
      <c r="QKV419" s="4"/>
      <c r="QKW419" s="4"/>
      <c r="QKX419" s="4"/>
      <c r="QKY419" s="4"/>
      <c r="QKZ419" s="4"/>
      <c r="QLA419" s="4"/>
      <c r="QLB419" s="4"/>
      <c r="QLC419" s="4"/>
      <c r="QLD419" s="4"/>
      <c r="QLE419" s="4"/>
      <c r="QLF419" s="4"/>
      <c r="QLG419" s="4"/>
      <c r="QLH419" s="4"/>
      <c r="QLI419" s="4"/>
      <c r="QLJ419" s="4"/>
      <c r="QLK419" s="4"/>
      <c r="QLL419" s="4"/>
      <c r="QLM419" s="4"/>
      <c r="QLN419" s="4"/>
      <c r="QLO419" s="4"/>
      <c r="QLP419" s="4"/>
      <c r="QLQ419" s="4"/>
      <c r="QLR419" s="4"/>
      <c r="QLS419" s="4"/>
      <c r="QLT419" s="4"/>
      <c r="QLU419" s="4"/>
      <c r="QLV419" s="4"/>
      <c r="QLW419" s="4"/>
      <c r="QLX419" s="4"/>
      <c r="QLY419" s="4"/>
      <c r="QLZ419" s="4"/>
      <c r="QMA419" s="4"/>
      <c r="QMB419" s="4"/>
      <c r="QMC419" s="4"/>
      <c r="QMD419" s="4"/>
      <c r="QME419" s="4"/>
      <c r="QMF419" s="4"/>
      <c r="QMG419" s="4"/>
      <c r="QMH419" s="4"/>
      <c r="QMI419" s="4"/>
      <c r="QMJ419" s="4"/>
      <c r="QMK419" s="4"/>
      <c r="QML419" s="4"/>
      <c r="QMM419" s="4"/>
      <c r="QMN419" s="4"/>
      <c r="QMO419" s="4"/>
      <c r="QMP419" s="4"/>
      <c r="QMQ419" s="4"/>
      <c r="QMR419" s="4"/>
      <c r="QMS419" s="4"/>
      <c r="QMT419" s="4"/>
      <c r="QMU419" s="4"/>
      <c r="QMV419" s="4"/>
      <c r="QMW419" s="4"/>
      <c r="QMX419" s="4"/>
      <c r="QMY419" s="4"/>
      <c r="QMZ419" s="4"/>
      <c r="QNA419" s="4"/>
      <c r="QNB419" s="4"/>
      <c r="QNC419" s="4"/>
      <c r="QND419" s="4"/>
      <c r="QNE419" s="4"/>
      <c r="QNF419" s="4"/>
      <c r="QNG419" s="4"/>
      <c r="QNH419" s="4"/>
      <c r="QNI419" s="4"/>
      <c r="QNJ419" s="4"/>
      <c r="QNK419" s="4"/>
      <c r="QNL419" s="4"/>
      <c r="QNM419" s="4"/>
      <c r="QNN419" s="4"/>
      <c r="QNO419" s="4"/>
      <c r="QNP419" s="4"/>
      <c r="QNQ419" s="4"/>
      <c r="QNR419" s="4"/>
      <c r="QNS419" s="4"/>
      <c r="QNT419" s="4"/>
      <c r="QNU419" s="4"/>
      <c r="QNV419" s="4"/>
      <c r="QNW419" s="4"/>
      <c r="QNX419" s="4"/>
      <c r="QNY419" s="4"/>
      <c r="QNZ419" s="4"/>
      <c r="QOA419" s="4"/>
      <c r="QOB419" s="4"/>
      <c r="QOC419" s="4"/>
      <c r="QOD419" s="4"/>
      <c r="QOE419" s="4"/>
      <c r="QOF419" s="4"/>
      <c r="QOG419" s="4"/>
      <c r="QOH419" s="4"/>
      <c r="QOI419" s="4"/>
      <c r="QOJ419" s="4"/>
      <c r="QOK419" s="4"/>
      <c r="QOL419" s="4"/>
      <c r="QOM419" s="4"/>
      <c r="QON419" s="4"/>
      <c r="QOO419" s="4"/>
      <c r="QOP419" s="4"/>
      <c r="QOQ419" s="4"/>
      <c r="QOR419" s="4"/>
      <c r="QOS419" s="4"/>
      <c r="QOT419" s="4"/>
      <c r="QOU419" s="4"/>
      <c r="QOV419" s="4"/>
      <c r="QOW419" s="4"/>
      <c r="QOX419" s="4"/>
      <c r="QOY419" s="4"/>
      <c r="QOZ419" s="4"/>
      <c r="QPA419" s="4"/>
      <c r="QPB419" s="4"/>
      <c r="QPC419" s="4"/>
      <c r="QPD419" s="4"/>
      <c r="QPE419" s="4"/>
      <c r="QPF419" s="4"/>
      <c r="QPG419" s="4"/>
      <c r="QPH419" s="4"/>
      <c r="QPI419" s="4"/>
      <c r="QPJ419" s="4"/>
      <c r="QPK419" s="4"/>
      <c r="QPL419" s="4"/>
      <c r="QPM419" s="4"/>
      <c r="QPN419" s="4"/>
      <c r="QPO419" s="4"/>
      <c r="QPP419" s="4"/>
      <c r="QPQ419" s="4"/>
      <c r="QPR419" s="4"/>
      <c r="QPS419" s="4"/>
      <c r="QPT419" s="4"/>
      <c r="QPU419" s="4"/>
      <c r="QPV419" s="4"/>
      <c r="QPW419" s="4"/>
      <c r="QPX419" s="4"/>
      <c r="QPY419" s="4"/>
      <c r="QPZ419" s="4"/>
      <c r="QQA419" s="4"/>
      <c r="QQB419" s="4"/>
      <c r="QQC419" s="4"/>
      <c r="QQD419" s="4"/>
      <c r="QQE419" s="4"/>
      <c r="QQF419" s="4"/>
      <c r="QQG419" s="4"/>
      <c r="QQH419" s="4"/>
      <c r="QQI419" s="4"/>
      <c r="QQJ419" s="4"/>
      <c r="QQK419" s="4"/>
      <c r="QQL419" s="4"/>
      <c r="QQM419" s="4"/>
      <c r="QQN419" s="4"/>
      <c r="QQO419" s="4"/>
      <c r="QQP419" s="4"/>
      <c r="QQQ419" s="4"/>
      <c r="QQR419" s="4"/>
      <c r="QQS419" s="4"/>
      <c r="QQT419" s="4"/>
      <c r="QQU419" s="4"/>
      <c r="QQV419" s="4"/>
      <c r="QQW419" s="4"/>
      <c r="QQX419" s="4"/>
      <c r="QQY419" s="4"/>
      <c r="QQZ419" s="4"/>
      <c r="QRA419" s="4"/>
      <c r="QRB419" s="4"/>
      <c r="QRC419" s="4"/>
      <c r="QRD419" s="4"/>
      <c r="QRE419" s="4"/>
      <c r="QRF419" s="4"/>
      <c r="QRG419" s="4"/>
      <c r="QRH419" s="4"/>
      <c r="QRI419" s="4"/>
      <c r="QRJ419" s="4"/>
      <c r="QRK419" s="4"/>
      <c r="QRL419" s="4"/>
      <c r="QRM419" s="4"/>
      <c r="QRN419" s="4"/>
      <c r="QRO419" s="4"/>
      <c r="QRP419" s="4"/>
      <c r="QRQ419" s="4"/>
      <c r="QRR419" s="4"/>
      <c r="QRS419" s="4"/>
      <c r="QRT419" s="4"/>
      <c r="QRU419" s="4"/>
      <c r="QRV419" s="4"/>
      <c r="QRW419" s="4"/>
      <c r="QRX419" s="4"/>
      <c r="QRY419" s="4"/>
      <c r="QRZ419" s="4"/>
      <c r="QSA419" s="4"/>
      <c r="QSB419" s="4"/>
      <c r="QSC419" s="4"/>
      <c r="QSD419" s="4"/>
      <c r="QSE419" s="4"/>
      <c r="QSF419" s="4"/>
      <c r="QSG419" s="4"/>
      <c r="QSH419" s="4"/>
      <c r="QSI419" s="4"/>
      <c r="QSJ419" s="4"/>
      <c r="QSK419" s="4"/>
      <c r="QSL419" s="4"/>
      <c r="QSM419" s="4"/>
      <c r="QSN419" s="4"/>
      <c r="QSO419" s="4"/>
      <c r="QSP419" s="4"/>
      <c r="QSQ419" s="4"/>
      <c r="QSR419" s="4"/>
      <c r="QSS419" s="4"/>
      <c r="QST419" s="4"/>
      <c r="QSU419" s="4"/>
      <c r="QSV419" s="4"/>
      <c r="QSW419" s="4"/>
      <c r="QSX419" s="4"/>
      <c r="QSY419" s="4"/>
      <c r="QSZ419" s="4"/>
      <c r="QTA419" s="4"/>
      <c r="QTB419" s="4"/>
      <c r="QTC419" s="4"/>
      <c r="QTD419" s="4"/>
      <c r="QTE419" s="4"/>
      <c r="QTF419" s="4"/>
      <c r="QTG419" s="4"/>
      <c r="QTH419" s="4"/>
      <c r="QTI419" s="4"/>
      <c r="QTJ419" s="4"/>
      <c r="QTK419" s="4"/>
      <c r="QTL419" s="4"/>
      <c r="QTM419" s="4"/>
      <c r="QTN419" s="4"/>
      <c r="QTO419" s="4"/>
      <c r="QTP419" s="4"/>
      <c r="QTQ419" s="4"/>
      <c r="QTR419" s="4"/>
      <c r="QTS419" s="4"/>
      <c r="QTT419" s="4"/>
      <c r="QTU419" s="4"/>
      <c r="QTV419" s="4"/>
      <c r="QTW419" s="4"/>
      <c r="QTX419" s="4"/>
      <c r="QTY419" s="4"/>
      <c r="QTZ419" s="4"/>
      <c r="QUA419" s="4"/>
      <c r="QUB419" s="4"/>
      <c r="QUC419" s="4"/>
      <c r="QUD419" s="4"/>
      <c r="QUE419" s="4"/>
      <c r="QUF419" s="4"/>
      <c r="QUG419" s="4"/>
      <c r="QUH419" s="4"/>
      <c r="QUI419" s="4"/>
      <c r="QUJ419" s="4"/>
      <c r="QUK419" s="4"/>
      <c r="QUL419" s="4"/>
      <c r="QUM419" s="4"/>
      <c r="QUN419" s="4"/>
      <c r="QUO419" s="4"/>
      <c r="QUP419" s="4"/>
      <c r="QUQ419" s="4"/>
      <c r="QUR419" s="4"/>
      <c r="QUS419" s="4"/>
      <c r="QUT419" s="4"/>
      <c r="QUU419" s="4"/>
      <c r="QUV419" s="4"/>
      <c r="QUW419" s="4"/>
      <c r="QUX419" s="4"/>
      <c r="QUY419" s="4"/>
      <c r="QUZ419" s="4"/>
      <c r="QVA419" s="4"/>
      <c r="QVB419" s="4"/>
      <c r="QVC419" s="4"/>
      <c r="QVD419" s="4"/>
      <c r="QVE419" s="4"/>
      <c r="QVF419" s="4"/>
      <c r="QVG419" s="4"/>
      <c r="QVH419" s="4"/>
      <c r="QVI419" s="4"/>
      <c r="QVJ419" s="4"/>
      <c r="QVK419" s="4"/>
      <c r="QVL419" s="4"/>
      <c r="QVM419" s="4"/>
      <c r="QVN419" s="4"/>
      <c r="QVO419" s="4"/>
      <c r="QVP419" s="4"/>
      <c r="QVQ419" s="4"/>
      <c r="QVR419" s="4"/>
      <c r="QVS419" s="4"/>
      <c r="QVT419" s="4"/>
      <c r="QVU419" s="4"/>
      <c r="QVV419" s="4"/>
      <c r="QVW419" s="4"/>
      <c r="QVX419" s="4"/>
      <c r="QVY419" s="4"/>
      <c r="QVZ419" s="4"/>
      <c r="QWA419" s="4"/>
      <c r="QWB419" s="4"/>
      <c r="QWC419" s="4"/>
      <c r="QWD419" s="4"/>
      <c r="QWE419" s="4"/>
      <c r="QWF419" s="4"/>
      <c r="QWG419" s="4"/>
      <c r="QWH419" s="4"/>
      <c r="QWI419" s="4"/>
      <c r="QWJ419" s="4"/>
      <c r="QWK419" s="4"/>
      <c r="QWL419" s="4"/>
      <c r="QWM419" s="4"/>
      <c r="QWN419" s="4"/>
      <c r="QWO419" s="4"/>
      <c r="QWP419" s="4"/>
      <c r="QWQ419" s="4"/>
      <c r="QWR419" s="4"/>
      <c r="QWS419" s="4"/>
      <c r="QWT419" s="4"/>
      <c r="QWU419" s="4"/>
      <c r="QWV419" s="4"/>
      <c r="QWW419" s="4"/>
      <c r="QWX419" s="4"/>
      <c r="QWY419" s="4"/>
      <c r="QWZ419" s="4"/>
      <c r="QXA419" s="4"/>
      <c r="QXB419" s="4"/>
      <c r="QXC419" s="4"/>
      <c r="QXD419" s="4"/>
      <c r="QXE419" s="4"/>
      <c r="QXF419" s="4"/>
      <c r="QXG419" s="4"/>
      <c r="QXH419" s="4"/>
      <c r="QXI419" s="4"/>
      <c r="QXJ419" s="4"/>
      <c r="QXK419" s="4"/>
      <c r="QXL419" s="4"/>
      <c r="QXM419" s="4"/>
      <c r="QXN419" s="4"/>
      <c r="QXO419" s="4"/>
      <c r="QXP419" s="4"/>
      <c r="QXQ419" s="4"/>
      <c r="QXR419" s="4"/>
      <c r="QXS419" s="4"/>
      <c r="QXT419" s="4"/>
      <c r="QXU419" s="4"/>
      <c r="QXV419" s="4"/>
      <c r="QXW419" s="4"/>
      <c r="QXX419" s="4"/>
      <c r="QXY419" s="4"/>
      <c r="QXZ419" s="4"/>
      <c r="QYA419" s="4"/>
      <c r="QYB419" s="4"/>
      <c r="QYC419" s="4"/>
      <c r="QYD419" s="4"/>
      <c r="QYE419" s="4"/>
      <c r="QYF419" s="4"/>
      <c r="QYG419" s="4"/>
      <c r="QYH419" s="4"/>
      <c r="QYI419" s="4"/>
      <c r="QYJ419" s="4"/>
      <c r="QYK419" s="4"/>
      <c r="QYL419" s="4"/>
      <c r="QYM419" s="4"/>
      <c r="QYN419" s="4"/>
      <c r="QYO419" s="4"/>
      <c r="QYP419" s="4"/>
      <c r="QYQ419" s="4"/>
      <c r="QYR419" s="4"/>
      <c r="QYS419" s="4"/>
      <c r="QYT419" s="4"/>
      <c r="QYU419" s="4"/>
      <c r="QYV419" s="4"/>
      <c r="QYW419" s="4"/>
      <c r="QYX419" s="4"/>
      <c r="QYY419" s="4"/>
      <c r="QYZ419" s="4"/>
      <c r="QZA419" s="4"/>
      <c r="QZB419" s="4"/>
      <c r="QZC419" s="4"/>
      <c r="QZD419" s="4"/>
      <c r="QZE419" s="4"/>
      <c r="QZF419" s="4"/>
      <c r="QZG419" s="4"/>
      <c r="QZH419" s="4"/>
      <c r="QZI419" s="4"/>
      <c r="QZJ419" s="4"/>
      <c r="QZK419" s="4"/>
      <c r="QZL419" s="4"/>
      <c r="QZM419" s="4"/>
      <c r="QZN419" s="4"/>
      <c r="QZO419" s="4"/>
      <c r="QZP419" s="4"/>
      <c r="QZQ419" s="4"/>
      <c r="QZR419" s="4"/>
      <c r="QZS419" s="4"/>
      <c r="QZT419" s="4"/>
      <c r="QZU419" s="4"/>
      <c r="QZV419" s="4"/>
      <c r="QZW419" s="4"/>
      <c r="QZX419" s="4"/>
      <c r="QZY419" s="4"/>
      <c r="QZZ419" s="4"/>
      <c r="RAA419" s="4"/>
      <c r="RAB419" s="4"/>
      <c r="RAC419" s="4"/>
      <c r="RAD419" s="4"/>
      <c r="RAE419" s="4"/>
      <c r="RAF419" s="4"/>
      <c r="RAG419" s="4"/>
      <c r="RAH419" s="4"/>
      <c r="RAI419" s="4"/>
      <c r="RAJ419" s="4"/>
      <c r="RAK419" s="4"/>
      <c r="RAL419" s="4"/>
      <c r="RAM419" s="4"/>
      <c r="RAN419" s="4"/>
      <c r="RAO419" s="4"/>
      <c r="RAP419" s="4"/>
      <c r="RAQ419" s="4"/>
      <c r="RAR419" s="4"/>
      <c r="RAS419" s="4"/>
      <c r="RAT419" s="4"/>
      <c r="RAU419" s="4"/>
      <c r="RAV419" s="4"/>
      <c r="RAW419" s="4"/>
      <c r="RAX419" s="4"/>
      <c r="RAY419" s="4"/>
      <c r="RAZ419" s="4"/>
      <c r="RBA419" s="4"/>
      <c r="RBB419" s="4"/>
      <c r="RBC419" s="4"/>
      <c r="RBD419" s="4"/>
      <c r="RBE419" s="4"/>
      <c r="RBF419" s="4"/>
      <c r="RBG419" s="4"/>
      <c r="RBH419" s="4"/>
      <c r="RBI419" s="4"/>
      <c r="RBJ419" s="4"/>
      <c r="RBK419" s="4"/>
      <c r="RBL419" s="4"/>
      <c r="RBM419" s="4"/>
      <c r="RBN419" s="4"/>
      <c r="RBO419" s="4"/>
      <c r="RBP419" s="4"/>
      <c r="RBQ419" s="4"/>
      <c r="RBR419" s="4"/>
      <c r="RBS419" s="4"/>
      <c r="RBT419" s="4"/>
      <c r="RBU419" s="4"/>
      <c r="RBV419" s="4"/>
      <c r="RBW419" s="4"/>
      <c r="RBX419" s="4"/>
      <c r="RBY419" s="4"/>
      <c r="RBZ419" s="4"/>
      <c r="RCA419" s="4"/>
      <c r="RCB419" s="4"/>
      <c r="RCC419" s="4"/>
      <c r="RCD419" s="4"/>
      <c r="RCE419" s="4"/>
      <c r="RCF419" s="4"/>
      <c r="RCG419" s="4"/>
      <c r="RCH419" s="4"/>
      <c r="RCI419" s="4"/>
      <c r="RCJ419" s="4"/>
      <c r="RCK419" s="4"/>
      <c r="RCL419" s="4"/>
      <c r="RCM419" s="4"/>
      <c r="RCN419" s="4"/>
      <c r="RCO419" s="4"/>
      <c r="RCP419" s="4"/>
      <c r="RCQ419" s="4"/>
      <c r="RCR419" s="4"/>
      <c r="RCS419" s="4"/>
      <c r="RCT419" s="4"/>
      <c r="RCU419" s="4"/>
      <c r="RCV419" s="4"/>
      <c r="RCW419" s="4"/>
      <c r="RCX419" s="4"/>
      <c r="RCY419" s="4"/>
      <c r="RCZ419" s="4"/>
      <c r="RDA419" s="4"/>
      <c r="RDB419" s="4"/>
      <c r="RDC419" s="4"/>
      <c r="RDD419" s="4"/>
      <c r="RDE419" s="4"/>
      <c r="RDF419" s="4"/>
      <c r="RDG419" s="4"/>
      <c r="RDH419" s="4"/>
      <c r="RDI419" s="4"/>
      <c r="RDJ419" s="4"/>
      <c r="RDK419" s="4"/>
      <c r="RDL419" s="4"/>
      <c r="RDM419" s="4"/>
      <c r="RDN419" s="4"/>
      <c r="RDO419" s="4"/>
      <c r="RDP419" s="4"/>
      <c r="RDQ419" s="4"/>
      <c r="RDR419" s="4"/>
      <c r="RDS419" s="4"/>
      <c r="RDT419" s="4"/>
      <c r="RDU419" s="4"/>
      <c r="RDV419" s="4"/>
      <c r="RDW419" s="4"/>
      <c r="RDX419" s="4"/>
      <c r="RDY419" s="4"/>
      <c r="RDZ419" s="4"/>
      <c r="REA419" s="4"/>
      <c r="REB419" s="4"/>
      <c r="REC419" s="4"/>
      <c r="RED419" s="4"/>
      <c r="REE419" s="4"/>
      <c r="REF419" s="4"/>
      <c r="REG419" s="4"/>
      <c r="REH419" s="4"/>
      <c r="REI419" s="4"/>
      <c r="REJ419" s="4"/>
      <c r="REK419" s="4"/>
      <c r="REL419" s="4"/>
      <c r="REM419" s="4"/>
      <c r="REN419" s="4"/>
      <c r="REO419" s="4"/>
      <c r="REP419" s="4"/>
      <c r="REQ419" s="4"/>
      <c r="RER419" s="4"/>
      <c r="RES419" s="4"/>
      <c r="RET419" s="4"/>
      <c r="REU419" s="4"/>
      <c r="REV419" s="4"/>
      <c r="REW419" s="4"/>
      <c r="REX419" s="4"/>
      <c r="REY419" s="4"/>
      <c r="REZ419" s="4"/>
      <c r="RFA419" s="4"/>
      <c r="RFB419" s="4"/>
      <c r="RFC419" s="4"/>
      <c r="RFD419" s="4"/>
      <c r="RFE419" s="4"/>
      <c r="RFF419" s="4"/>
      <c r="RFG419" s="4"/>
      <c r="RFH419" s="4"/>
      <c r="RFI419" s="4"/>
      <c r="RFJ419" s="4"/>
      <c r="RFK419" s="4"/>
      <c r="RFL419" s="4"/>
      <c r="RFM419" s="4"/>
      <c r="RFN419" s="4"/>
      <c r="RFO419" s="4"/>
      <c r="RFP419" s="4"/>
      <c r="RFQ419" s="4"/>
      <c r="RFR419" s="4"/>
      <c r="RFS419" s="4"/>
      <c r="RFT419" s="4"/>
      <c r="RFU419" s="4"/>
      <c r="RFV419" s="4"/>
      <c r="RFW419" s="4"/>
      <c r="RFX419" s="4"/>
      <c r="RFY419" s="4"/>
      <c r="RFZ419" s="4"/>
      <c r="RGA419" s="4"/>
      <c r="RGB419" s="4"/>
      <c r="RGC419" s="4"/>
      <c r="RGD419" s="4"/>
      <c r="RGE419" s="4"/>
      <c r="RGF419" s="4"/>
      <c r="RGG419" s="4"/>
      <c r="RGH419" s="4"/>
      <c r="RGI419" s="4"/>
      <c r="RGJ419" s="4"/>
      <c r="RGK419" s="4"/>
      <c r="RGL419" s="4"/>
      <c r="RGM419" s="4"/>
      <c r="RGN419" s="4"/>
      <c r="RGO419" s="4"/>
      <c r="RGP419" s="4"/>
      <c r="RGQ419" s="4"/>
      <c r="RGR419" s="4"/>
      <c r="RGS419" s="4"/>
      <c r="RGT419" s="4"/>
      <c r="RGU419" s="4"/>
      <c r="RGV419" s="4"/>
      <c r="RGW419" s="4"/>
      <c r="RGX419" s="4"/>
      <c r="RGY419" s="4"/>
      <c r="RGZ419" s="4"/>
      <c r="RHA419" s="4"/>
      <c r="RHB419" s="4"/>
      <c r="RHC419" s="4"/>
      <c r="RHD419" s="4"/>
      <c r="RHE419" s="4"/>
      <c r="RHF419" s="4"/>
      <c r="RHG419" s="4"/>
      <c r="RHH419" s="4"/>
      <c r="RHI419" s="4"/>
      <c r="RHJ419" s="4"/>
      <c r="RHK419" s="4"/>
      <c r="RHL419" s="4"/>
      <c r="RHM419" s="4"/>
      <c r="RHN419" s="4"/>
      <c r="RHO419" s="4"/>
      <c r="RHP419" s="4"/>
      <c r="RHQ419" s="4"/>
      <c r="RHR419" s="4"/>
      <c r="RHS419" s="4"/>
      <c r="RHT419" s="4"/>
      <c r="RHU419" s="4"/>
      <c r="RHV419" s="4"/>
      <c r="RHW419" s="4"/>
      <c r="RHX419" s="4"/>
      <c r="RHY419" s="4"/>
      <c r="RHZ419" s="4"/>
      <c r="RIA419" s="4"/>
      <c r="RIB419" s="4"/>
      <c r="RIC419" s="4"/>
      <c r="RID419" s="4"/>
      <c r="RIE419" s="4"/>
      <c r="RIF419" s="4"/>
      <c r="RIG419" s="4"/>
      <c r="RIH419" s="4"/>
      <c r="RII419" s="4"/>
      <c r="RIJ419" s="4"/>
      <c r="RIK419" s="4"/>
      <c r="RIL419" s="4"/>
      <c r="RIM419" s="4"/>
      <c r="RIN419" s="4"/>
      <c r="RIO419" s="4"/>
      <c r="RIP419" s="4"/>
      <c r="RIQ419" s="4"/>
      <c r="RIR419" s="4"/>
      <c r="RIS419" s="4"/>
      <c r="RIT419" s="4"/>
      <c r="RIU419" s="4"/>
      <c r="RIV419" s="4"/>
      <c r="RIW419" s="4"/>
      <c r="RIX419" s="4"/>
      <c r="RIY419" s="4"/>
      <c r="RIZ419" s="4"/>
      <c r="RJA419" s="4"/>
      <c r="RJB419" s="4"/>
      <c r="RJC419" s="4"/>
      <c r="RJD419" s="4"/>
      <c r="RJE419" s="4"/>
      <c r="RJF419" s="4"/>
      <c r="RJG419" s="4"/>
      <c r="RJH419" s="4"/>
      <c r="RJI419" s="4"/>
      <c r="RJJ419" s="4"/>
      <c r="RJK419" s="4"/>
      <c r="RJL419" s="4"/>
      <c r="RJM419" s="4"/>
      <c r="RJN419" s="4"/>
      <c r="RJO419" s="4"/>
      <c r="RJP419" s="4"/>
      <c r="RJQ419" s="4"/>
      <c r="RJR419" s="4"/>
      <c r="RJS419" s="4"/>
      <c r="RJT419" s="4"/>
      <c r="RJU419" s="4"/>
      <c r="RJV419" s="4"/>
      <c r="RJW419" s="4"/>
      <c r="RJX419" s="4"/>
      <c r="RJY419" s="4"/>
      <c r="RJZ419" s="4"/>
      <c r="RKA419" s="4"/>
      <c r="RKB419" s="4"/>
      <c r="RKC419" s="4"/>
      <c r="RKD419" s="4"/>
      <c r="RKE419" s="4"/>
      <c r="RKF419" s="4"/>
      <c r="RKG419" s="4"/>
      <c r="RKH419" s="4"/>
      <c r="RKI419" s="4"/>
      <c r="RKJ419" s="4"/>
      <c r="RKK419" s="4"/>
      <c r="RKL419" s="4"/>
      <c r="RKM419" s="4"/>
      <c r="RKN419" s="4"/>
      <c r="RKO419" s="4"/>
      <c r="RKP419" s="4"/>
      <c r="RKQ419" s="4"/>
      <c r="RKR419" s="4"/>
      <c r="RKS419" s="4"/>
      <c r="RKT419" s="4"/>
      <c r="RKU419" s="4"/>
      <c r="RKV419" s="4"/>
      <c r="RKW419" s="4"/>
      <c r="RKX419" s="4"/>
      <c r="RKY419" s="4"/>
      <c r="RKZ419" s="4"/>
      <c r="RLA419" s="4"/>
      <c r="RLB419" s="4"/>
      <c r="RLC419" s="4"/>
      <c r="RLD419" s="4"/>
      <c r="RLE419" s="4"/>
      <c r="RLF419" s="4"/>
      <c r="RLG419" s="4"/>
      <c r="RLH419" s="4"/>
      <c r="RLI419" s="4"/>
      <c r="RLJ419" s="4"/>
      <c r="RLK419" s="4"/>
      <c r="RLL419" s="4"/>
      <c r="RLM419" s="4"/>
      <c r="RLN419" s="4"/>
      <c r="RLO419" s="4"/>
      <c r="RLP419" s="4"/>
      <c r="RLQ419" s="4"/>
      <c r="RLR419" s="4"/>
      <c r="RLS419" s="4"/>
      <c r="RLT419" s="4"/>
      <c r="RLU419" s="4"/>
      <c r="RLV419" s="4"/>
      <c r="RLW419" s="4"/>
      <c r="RLX419" s="4"/>
      <c r="RLY419" s="4"/>
      <c r="RLZ419" s="4"/>
      <c r="RMA419" s="4"/>
      <c r="RMB419" s="4"/>
      <c r="RMC419" s="4"/>
      <c r="RMD419" s="4"/>
      <c r="RME419" s="4"/>
      <c r="RMF419" s="4"/>
      <c r="RMG419" s="4"/>
      <c r="RMH419" s="4"/>
      <c r="RMI419" s="4"/>
      <c r="RMJ419" s="4"/>
      <c r="RMK419" s="4"/>
      <c r="RML419" s="4"/>
      <c r="RMM419" s="4"/>
      <c r="RMN419" s="4"/>
      <c r="RMO419" s="4"/>
      <c r="RMP419" s="4"/>
      <c r="RMQ419" s="4"/>
      <c r="RMR419" s="4"/>
      <c r="RMS419" s="4"/>
      <c r="RMT419" s="4"/>
      <c r="RMU419" s="4"/>
      <c r="RMV419" s="4"/>
      <c r="RMW419" s="4"/>
      <c r="RMX419" s="4"/>
      <c r="RMY419" s="4"/>
      <c r="RMZ419" s="4"/>
      <c r="RNA419" s="4"/>
      <c r="RNB419" s="4"/>
      <c r="RNC419" s="4"/>
      <c r="RND419" s="4"/>
      <c r="RNE419" s="4"/>
      <c r="RNF419" s="4"/>
      <c r="RNG419" s="4"/>
      <c r="RNH419" s="4"/>
      <c r="RNI419" s="4"/>
      <c r="RNJ419" s="4"/>
      <c r="RNK419" s="4"/>
      <c r="RNL419" s="4"/>
      <c r="RNM419" s="4"/>
      <c r="RNN419" s="4"/>
      <c r="RNO419" s="4"/>
      <c r="RNP419" s="4"/>
      <c r="RNQ419" s="4"/>
      <c r="RNR419" s="4"/>
      <c r="RNS419" s="4"/>
      <c r="RNT419" s="4"/>
      <c r="RNU419" s="4"/>
      <c r="RNV419" s="4"/>
      <c r="RNW419" s="4"/>
      <c r="RNX419" s="4"/>
      <c r="RNY419" s="4"/>
      <c r="RNZ419" s="4"/>
      <c r="ROA419" s="4"/>
      <c r="ROB419" s="4"/>
      <c r="ROC419" s="4"/>
      <c r="ROD419" s="4"/>
      <c r="ROE419" s="4"/>
      <c r="ROF419" s="4"/>
      <c r="ROG419" s="4"/>
      <c r="ROH419" s="4"/>
      <c r="ROI419" s="4"/>
      <c r="ROJ419" s="4"/>
      <c r="ROK419" s="4"/>
      <c r="ROL419" s="4"/>
      <c r="ROM419" s="4"/>
      <c r="RON419" s="4"/>
      <c r="ROO419" s="4"/>
      <c r="ROP419" s="4"/>
      <c r="ROQ419" s="4"/>
      <c r="ROR419" s="4"/>
      <c r="ROS419" s="4"/>
      <c r="ROT419" s="4"/>
      <c r="ROU419" s="4"/>
      <c r="ROV419" s="4"/>
      <c r="ROW419" s="4"/>
      <c r="ROX419" s="4"/>
      <c r="ROY419" s="4"/>
      <c r="ROZ419" s="4"/>
      <c r="RPA419" s="4"/>
      <c r="RPB419" s="4"/>
      <c r="RPC419" s="4"/>
      <c r="RPD419" s="4"/>
      <c r="RPE419" s="4"/>
      <c r="RPF419" s="4"/>
      <c r="RPG419" s="4"/>
      <c r="RPH419" s="4"/>
      <c r="RPI419" s="4"/>
      <c r="RPJ419" s="4"/>
      <c r="RPK419" s="4"/>
      <c r="RPL419" s="4"/>
      <c r="RPM419" s="4"/>
      <c r="RPN419" s="4"/>
      <c r="RPO419" s="4"/>
      <c r="RPP419" s="4"/>
      <c r="RPQ419" s="4"/>
      <c r="RPR419" s="4"/>
      <c r="RPS419" s="4"/>
      <c r="RPT419" s="4"/>
      <c r="RPU419" s="4"/>
      <c r="RPV419" s="4"/>
      <c r="RPW419" s="4"/>
      <c r="RPX419" s="4"/>
      <c r="RPY419" s="4"/>
      <c r="RPZ419" s="4"/>
      <c r="RQA419" s="4"/>
      <c r="RQB419" s="4"/>
      <c r="RQC419" s="4"/>
      <c r="RQD419" s="4"/>
      <c r="RQE419" s="4"/>
      <c r="RQF419" s="4"/>
      <c r="RQG419" s="4"/>
      <c r="RQH419" s="4"/>
      <c r="RQI419" s="4"/>
      <c r="RQJ419" s="4"/>
      <c r="RQK419" s="4"/>
      <c r="RQL419" s="4"/>
      <c r="RQM419" s="4"/>
      <c r="RQN419" s="4"/>
      <c r="RQO419" s="4"/>
      <c r="RQP419" s="4"/>
      <c r="RQQ419" s="4"/>
      <c r="RQR419" s="4"/>
      <c r="RQS419" s="4"/>
      <c r="RQT419" s="4"/>
      <c r="RQU419" s="4"/>
      <c r="RQV419" s="4"/>
      <c r="RQW419" s="4"/>
      <c r="RQX419" s="4"/>
      <c r="RQY419" s="4"/>
      <c r="RQZ419" s="4"/>
      <c r="RRA419" s="4"/>
      <c r="RRB419" s="4"/>
      <c r="RRC419" s="4"/>
      <c r="RRD419" s="4"/>
      <c r="RRE419" s="4"/>
      <c r="RRF419" s="4"/>
      <c r="RRG419" s="4"/>
      <c r="RRH419" s="4"/>
      <c r="RRI419" s="4"/>
      <c r="RRJ419" s="4"/>
      <c r="RRK419" s="4"/>
      <c r="RRL419" s="4"/>
      <c r="RRM419" s="4"/>
      <c r="RRN419" s="4"/>
      <c r="RRO419" s="4"/>
      <c r="RRP419" s="4"/>
      <c r="RRQ419" s="4"/>
      <c r="RRR419" s="4"/>
      <c r="RRS419" s="4"/>
      <c r="RRT419" s="4"/>
      <c r="RRU419" s="4"/>
      <c r="RRV419" s="4"/>
      <c r="RRW419" s="4"/>
      <c r="RRX419" s="4"/>
      <c r="RRY419" s="4"/>
      <c r="RRZ419" s="4"/>
      <c r="RSA419" s="4"/>
      <c r="RSB419" s="4"/>
      <c r="RSC419" s="4"/>
      <c r="RSD419" s="4"/>
      <c r="RSE419" s="4"/>
      <c r="RSF419" s="4"/>
      <c r="RSG419" s="4"/>
      <c r="RSH419" s="4"/>
      <c r="RSI419" s="4"/>
      <c r="RSJ419" s="4"/>
      <c r="RSK419" s="4"/>
      <c r="RSL419" s="4"/>
      <c r="RSM419" s="4"/>
      <c r="RSN419" s="4"/>
      <c r="RSO419" s="4"/>
      <c r="RSP419" s="4"/>
      <c r="RSQ419" s="4"/>
      <c r="RSR419" s="4"/>
      <c r="RSS419" s="4"/>
      <c r="RST419" s="4"/>
      <c r="RSU419" s="4"/>
      <c r="RSV419" s="4"/>
      <c r="RSW419" s="4"/>
      <c r="RSX419" s="4"/>
      <c r="RSY419" s="4"/>
      <c r="RSZ419" s="4"/>
      <c r="RTA419" s="4"/>
      <c r="RTB419" s="4"/>
      <c r="RTC419" s="4"/>
      <c r="RTD419" s="4"/>
      <c r="RTE419" s="4"/>
      <c r="RTF419" s="4"/>
      <c r="RTG419" s="4"/>
      <c r="RTH419" s="4"/>
      <c r="RTI419" s="4"/>
      <c r="RTJ419" s="4"/>
      <c r="RTK419" s="4"/>
      <c r="RTL419" s="4"/>
      <c r="RTM419" s="4"/>
      <c r="RTN419" s="4"/>
      <c r="RTO419" s="4"/>
      <c r="RTP419" s="4"/>
      <c r="RTQ419" s="4"/>
      <c r="RTR419" s="4"/>
      <c r="RTS419" s="4"/>
      <c r="RTT419" s="4"/>
      <c r="RTU419" s="4"/>
      <c r="RTV419" s="4"/>
      <c r="RTW419" s="4"/>
      <c r="RTX419" s="4"/>
      <c r="RTY419" s="4"/>
      <c r="RTZ419" s="4"/>
      <c r="RUA419" s="4"/>
      <c r="RUB419" s="4"/>
      <c r="RUC419" s="4"/>
      <c r="RUD419" s="4"/>
      <c r="RUE419" s="4"/>
      <c r="RUF419" s="4"/>
      <c r="RUG419" s="4"/>
      <c r="RUH419" s="4"/>
      <c r="RUI419" s="4"/>
      <c r="RUJ419" s="4"/>
      <c r="RUK419" s="4"/>
      <c r="RUL419" s="4"/>
      <c r="RUM419" s="4"/>
      <c r="RUN419" s="4"/>
      <c r="RUO419" s="4"/>
      <c r="RUP419" s="4"/>
      <c r="RUQ419" s="4"/>
      <c r="RUR419" s="4"/>
      <c r="RUS419" s="4"/>
      <c r="RUT419" s="4"/>
      <c r="RUU419" s="4"/>
      <c r="RUV419" s="4"/>
      <c r="RUW419" s="4"/>
      <c r="RUX419" s="4"/>
      <c r="RUY419" s="4"/>
      <c r="RUZ419" s="4"/>
      <c r="RVA419" s="4"/>
      <c r="RVB419" s="4"/>
      <c r="RVC419" s="4"/>
      <c r="RVD419" s="4"/>
      <c r="RVE419" s="4"/>
      <c r="RVF419" s="4"/>
      <c r="RVG419" s="4"/>
      <c r="RVH419" s="4"/>
      <c r="RVI419" s="4"/>
      <c r="RVJ419" s="4"/>
      <c r="RVK419" s="4"/>
      <c r="RVL419" s="4"/>
      <c r="RVM419" s="4"/>
      <c r="RVN419" s="4"/>
      <c r="RVO419" s="4"/>
      <c r="RVP419" s="4"/>
      <c r="RVQ419" s="4"/>
      <c r="RVR419" s="4"/>
      <c r="RVS419" s="4"/>
      <c r="RVT419" s="4"/>
      <c r="RVU419" s="4"/>
      <c r="RVV419" s="4"/>
      <c r="RVW419" s="4"/>
      <c r="RVX419" s="4"/>
      <c r="RVY419" s="4"/>
      <c r="RVZ419" s="4"/>
      <c r="RWA419" s="4"/>
      <c r="RWB419" s="4"/>
      <c r="RWC419" s="4"/>
      <c r="RWD419" s="4"/>
      <c r="RWE419" s="4"/>
      <c r="RWF419" s="4"/>
      <c r="RWG419" s="4"/>
      <c r="RWH419" s="4"/>
      <c r="RWI419" s="4"/>
      <c r="RWJ419" s="4"/>
      <c r="RWK419" s="4"/>
      <c r="RWL419" s="4"/>
      <c r="RWM419" s="4"/>
      <c r="RWN419" s="4"/>
      <c r="RWO419" s="4"/>
      <c r="RWP419" s="4"/>
      <c r="RWQ419" s="4"/>
      <c r="RWR419" s="4"/>
      <c r="RWS419" s="4"/>
      <c r="RWT419" s="4"/>
      <c r="RWU419" s="4"/>
      <c r="RWV419" s="4"/>
      <c r="RWW419" s="4"/>
      <c r="RWX419" s="4"/>
      <c r="RWY419" s="4"/>
      <c r="RWZ419" s="4"/>
      <c r="RXA419" s="4"/>
      <c r="RXB419" s="4"/>
      <c r="RXC419" s="4"/>
      <c r="RXD419" s="4"/>
      <c r="RXE419" s="4"/>
      <c r="RXF419" s="4"/>
      <c r="RXG419" s="4"/>
      <c r="RXH419" s="4"/>
      <c r="RXI419" s="4"/>
      <c r="RXJ419" s="4"/>
      <c r="RXK419" s="4"/>
      <c r="RXL419" s="4"/>
      <c r="RXM419" s="4"/>
      <c r="RXN419" s="4"/>
      <c r="RXO419" s="4"/>
      <c r="RXP419" s="4"/>
      <c r="RXQ419" s="4"/>
      <c r="RXR419" s="4"/>
      <c r="RXS419" s="4"/>
      <c r="RXT419" s="4"/>
      <c r="RXU419" s="4"/>
      <c r="RXV419" s="4"/>
      <c r="RXW419" s="4"/>
      <c r="RXX419" s="4"/>
      <c r="RXY419" s="4"/>
      <c r="RXZ419" s="4"/>
      <c r="RYA419" s="4"/>
      <c r="RYB419" s="4"/>
      <c r="RYC419" s="4"/>
      <c r="RYD419" s="4"/>
      <c r="RYE419" s="4"/>
      <c r="RYF419" s="4"/>
      <c r="RYG419" s="4"/>
      <c r="RYH419" s="4"/>
      <c r="RYI419" s="4"/>
      <c r="RYJ419" s="4"/>
      <c r="RYK419" s="4"/>
      <c r="RYL419" s="4"/>
      <c r="RYM419" s="4"/>
      <c r="RYN419" s="4"/>
      <c r="RYO419" s="4"/>
      <c r="RYP419" s="4"/>
      <c r="RYQ419" s="4"/>
      <c r="RYR419" s="4"/>
      <c r="RYS419" s="4"/>
      <c r="RYT419" s="4"/>
      <c r="RYU419" s="4"/>
      <c r="RYV419" s="4"/>
      <c r="RYW419" s="4"/>
      <c r="RYX419" s="4"/>
      <c r="RYY419" s="4"/>
      <c r="RYZ419" s="4"/>
      <c r="RZA419" s="4"/>
      <c r="RZB419" s="4"/>
      <c r="RZC419" s="4"/>
      <c r="RZD419" s="4"/>
      <c r="RZE419" s="4"/>
      <c r="RZF419" s="4"/>
      <c r="RZG419" s="4"/>
      <c r="RZH419" s="4"/>
      <c r="RZI419" s="4"/>
      <c r="RZJ419" s="4"/>
      <c r="RZK419" s="4"/>
      <c r="RZL419" s="4"/>
      <c r="RZM419" s="4"/>
      <c r="RZN419" s="4"/>
      <c r="RZO419" s="4"/>
      <c r="RZP419" s="4"/>
      <c r="RZQ419" s="4"/>
      <c r="RZR419" s="4"/>
      <c r="RZS419" s="4"/>
      <c r="RZT419" s="4"/>
      <c r="RZU419" s="4"/>
      <c r="RZV419" s="4"/>
      <c r="RZW419" s="4"/>
      <c r="RZX419" s="4"/>
      <c r="RZY419" s="4"/>
      <c r="RZZ419" s="4"/>
      <c r="SAA419" s="4"/>
      <c r="SAB419" s="4"/>
      <c r="SAC419" s="4"/>
      <c r="SAD419" s="4"/>
      <c r="SAE419" s="4"/>
      <c r="SAF419" s="4"/>
      <c r="SAG419" s="4"/>
      <c r="SAH419" s="4"/>
      <c r="SAI419" s="4"/>
      <c r="SAJ419" s="4"/>
      <c r="SAK419" s="4"/>
      <c r="SAL419" s="4"/>
      <c r="SAM419" s="4"/>
      <c r="SAN419" s="4"/>
      <c r="SAO419" s="4"/>
      <c r="SAP419" s="4"/>
      <c r="SAQ419" s="4"/>
      <c r="SAR419" s="4"/>
      <c r="SAS419" s="4"/>
      <c r="SAT419" s="4"/>
      <c r="SAU419" s="4"/>
      <c r="SAV419" s="4"/>
      <c r="SAW419" s="4"/>
      <c r="SAX419" s="4"/>
      <c r="SAY419" s="4"/>
      <c r="SAZ419" s="4"/>
      <c r="SBA419" s="4"/>
      <c r="SBB419" s="4"/>
      <c r="SBC419" s="4"/>
      <c r="SBD419" s="4"/>
      <c r="SBE419" s="4"/>
      <c r="SBF419" s="4"/>
      <c r="SBG419" s="4"/>
      <c r="SBH419" s="4"/>
      <c r="SBI419" s="4"/>
      <c r="SBJ419" s="4"/>
      <c r="SBK419" s="4"/>
      <c r="SBL419" s="4"/>
      <c r="SBM419" s="4"/>
      <c r="SBN419" s="4"/>
      <c r="SBO419" s="4"/>
      <c r="SBP419" s="4"/>
      <c r="SBQ419" s="4"/>
      <c r="SBR419" s="4"/>
      <c r="SBS419" s="4"/>
      <c r="SBT419" s="4"/>
      <c r="SBU419" s="4"/>
      <c r="SBV419" s="4"/>
      <c r="SBW419" s="4"/>
      <c r="SBX419" s="4"/>
      <c r="SBY419" s="4"/>
      <c r="SBZ419" s="4"/>
      <c r="SCA419" s="4"/>
      <c r="SCB419" s="4"/>
      <c r="SCC419" s="4"/>
      <c r="SCD419" s="4"/>
      <c r="SCE419" s="4"/>
      <c r="SCF419" s="4"/>
      <c r="SCG419" s="4"/>
      <c r="SCH419" s="4"/>
      <c r="SCI419" s="4"/>
      <c r="SCJ419" s="4"/>
      <c r="SCK419" s="4"/>
      <c r="SCL419" s="4"/>
      <c r="SCM419" s="4"/>
      <c r="SCN419" s="4"/>
      <c r="SCO419" s="4"/>
      <c r="SCP419" s="4"/>
      <c r="SCQ419" s="4"/>
      <c r="SCR419" s="4"/>
      <c r="SCS419" s="4"/>
      <c r="SCT419" s="4"/>
      <c r="SCU419" s="4"/>
      <c r="SCV419" s="4"/>
      <c r="SCW419" s="4"/>
      <c r="SCX419" s="4"/>
      <c r="SCY419" s="4"/>
      <c r="SCZ419" s="4"/>
      <c r="SDA419" s="4"/>
      <c r="SDB419" s="4"/>
      <c r="SDC419" s="4"/>
      <c r="SDD419" s="4"/>
      <c r="SDE419" s="4"/>
      <c r="SDF419" s="4"/>
      <c r="SDG419" s="4"/>
      <c r="SDH419" s="4"/>
      <c r="SDI419" s="4"/>
      <c r="SDJ419" s="4"/>
      <c r="SDK419" s="4"/>
      <c r="SDL419" s="4"/>
      <c r="SDM419" s="4"/>
      <c r="SDN419" s="4"/>
      <c r="SDO419" s="4"/>
      <c r="SDP419" s="4"/>
      <c r="SDQ419" s="4"/>
      <c r="SDR419" s="4"/>
      <c r="SDS419" s="4"/>
      <c r="SDT419" s="4"/>
      <c r="SDU419" s="4"/>
      <c r="SDV419" s="4"/>
      <c r="SDW419" s="4"/>
      <c r="SDX419" s="4"/>
      <c r="SDY419" s="4"/>
      <c r="SDZ419" s="4"/>
      <c r="SEA419" s="4"/>
      <c r="SEB419" s="4"/>
      <c r="SEC419" s="4"/>
      <c r="SED419" s="4"/>
      <c r="SEE419" s="4"/>
      <c r="SEF419" s="4"/>
      <c r="SEG419" s="4"/>
      <c r="SEH419" s="4"/>
      <c r="SEI419" s="4"/>
      <c r="SEJ419" s="4"/>
      <c r="SEK419" s="4"/>
      <c r="SEL419" s="4"/>
      <c r="SEM419" s="4"/>
      <c r="SEN419" s="4"/>
      <c r="SEO419" s="4"/>
      <c r="SEP419" s="4"/>
      <c r="SEQ419" s="4"/>
      <c r="SER419" s="4"/>
      <c r="SES419" s="4"/>
      <c r="SET419" s="4"/>
      <c r="SEU419" s="4"/>
      <c r="SEV419" s="4"/>
      <c r="SEW419" s="4"/>
      <c r="SEX419" s="4"/>
      <c r="SEY419" s="4"/>
      <c r="SEZ419" s="4"/>
      <c r="SFA419" s="4"/>
      <c r="SFB419" s="4"/>
      <c r="SFC419" s="4"/>
      <c r="SFD419" s="4"/>
      <c r="SFE419" s="4"/>
      <c r="SFF419" s="4"/>
      <c r="SFG419" s="4"/>
      <c r="SFH419" s="4"/>
      <c r="SFI419" s="4"/>
      <c r="SFJ419" s="4"/>
      <c r="SFK419" s="4"/>
      <c r="SFL419" s="4"/>
      <c r="SFM419" s="4"/>
      <c r="SFN419" s="4"/>
      <c r="SFO419" s="4"/>
      <c r="SFP419" s="4"/>
      <c r="SFQ419" s="4"/>
      <c r="SFR419" s="4"/>
      <c r="SFS419" s="4"/>
      <c r="SFT419" s="4"/>
      <c r="SFU419" s="4"/>
      <c r="SFV419" s="4"/>
      <c r="SFW419" s="4"/>
      <c r="SFX419" s="4"/>
      <c r="SFY419" s="4"/>
      <c r="SFZ419" s="4"/>
      <c r="SGA419" s="4"/>
      <c r="SGB419" s="4"/>
      <c r="SGC419" s="4"/>
      <c r="SGD419" s="4"/>
      <c r="SGE419" s="4"/>
      <c r="SGF419" s="4"/>
      <c r="SGG419" s="4"/>
      <c r="SGH419" s="4"/>
      <c r="SGI419" s="4"/>
      <c r="SGJ419" s="4"/>
      <c r="SGK419" s="4"/>
      <c r="SGL419" s="4"/>
      <c r="SGM419" s="4"/>
      <c r="SGN419" s="4"/>
      <c r="SGO419" s="4"/>
      <c r="SGP419" s="4"/>
      <c r="SGQ419" s="4"/>
      <c r="SGR419" s="4"/>
      <c r="SGS419" s="4"/>
      <c r="SGT419" s="4"/>
      <c r="SGU419" s="4"/>
      <c r="SGV419" s="4"/>
      <c r="SGW419" s="4"/>
      <c r="SGX419" s="4"/>
      <c r="SGY419" s="4"/>
      <c r="SGZ419" s="4"/>
      <c r="SHA419" s="4"/>
      <c r="SHB419" s="4"/>
      <c r="SHC419" s="4"/>
      <c r="SHD419" s="4"/>
      <c r="SHE419" s="4"/>
      <c r="SHF419" s="4"/>
      <c r="SHG419" s="4"/>
      <c r="SHH419" s="4"/>
      <c r="SHI419" s="4"/>
      <c r="SHJ419" s="4"/>
      <c r="SHK419" s="4"/>
      <c r="SHL419" s="4"/>
      <c r="SHM419" s="4"/>
      <c r="SHN419" s="4"/>
      <c r="SHO419" s="4"/>
      <c r="SHP419" s="4"/>
      <c r="SHQ419" s="4"/>
      <c r="SHR419" s="4"/>
      <c r="SHS419" s="4"/>
      <c r="SHT419" s="4"/>
      <c r="SHU419" s="4"/>
      <c r="SHV419" s="4"/>
      <c r="SHW419" s="4"/>
      <c r="SHX419" s="4"/>
      <c r="SHY419" s="4"/>
      <c r="SHZ419" s="4"/>
      <c r="SIA419" s="4"/>
      <c r="SIB419" s="4"/>
      <c r="SIC419" s="4"/>
      <c r="SID419" s="4"/>
      <c r="SIE419" s="4"/>
      <c r="SIF419" s="4"/>
      <c r="SIG419" s="4"/>
      <c r="SIH419" s="4"/>
      <c r="SII419" s="4"/>
      <c r="SIJ419" s="4"/>
      <c r="SIK419" s="4"/>
      <c r="SIL419" s="4"/>
      <c r="SIM419" s="4"/>
      <c r="SIN419" s="4"/>
      <c r="SIO419" s="4"/>
      <c r="SIP419" s="4"/>
      <c r="SIQ419" s="4"/>
      <c r="SIR419" s="4"/>
      <c r="SIS419" s="4"/>
      <c r="SIT419" s="4"/>
      <c r="SIU419" s="4"/>
      <c r="SIV419" s="4"/>
      <c r="SIW419" s="4"/>
      <c r="SIX419" s="4"/>
      <c r="SIY419" s="4"/>
      <c r="SIZ419" s="4"/>
      <c r="SJA419" s="4"/>
      <c r="SJB419" s="4"/>
      <c r="SJC419" s="4"/>
      <c r="SJD419" s="4"/>
      <c r="SJE419" s="4"/>
      <c r="SJF419" s="4"/>
      <c r="SJG419" s="4"/>
      <c r="SJH419" s="4"/>
      <c r="SJI419" s="4"/>
      <c r="SJJ419" s="4"/>
      <c r="SJK419" s="4"/>
      <c r="SJL419" s="4"/>
      <c r="SJM419" s="4"/>
      <c r="SJN419" s="4"/>
      <c r="SJO419" s="4"/>
      <c r="SJP419" s="4"/>
      <c r="SJQ419" s="4"/>
      <c r="SJR419" s="4"/>
      <c r="SJS419" s="4"/>
      <c r="SJT419" s="4"/>
      <c r="SJU419" s="4"/>
      <c r="SJV419" s="4"/>
      <c r="SJW419" s="4"/>
      <c r="SJX419" s="4"/>
      <c r="SJY419" s="4"/>
      <c r="SJZ419" s="4"/>
      <c r="SKA419" s="4"/>
      <c r="SKB419" s="4"/>
      <c r="SKC419" s="4"/>
      <c r="SKD419" s="4"/>
      <c r="SKE419" s="4"/>
      <c r="SKF419" s="4"/>
      <c r="SKG419" s="4"/>
      <c r="SKH419" s="4"/>
      <c r="SKI419" s="4"/>
      <c r="SKJ419" s="4"/>
      <c r="SKK419" s="4"/>
      <c r="SKL419" s="4"/>
      <c r="SKM419" s="4"/>
      <c r="SKN419" s="4"/>
      <c r="SKO419" s="4"/>
      <c r="SKP419" s="4"/>
      <c r="SKQ419" s="4"/>
      <c r="SKR419" s="4"/>
      <c r="SKS419" s="4"/>
      <c r="SKT419" s="4"/>
      <c r="SKU419" s="4"/>
      <c r="SKV419" s="4"/>
      <c r="SKW419" s="4"/>
      <c r="SKX419" s="4"/>
      <c r="SKY419" s="4"/>
      <c r="SKZ419" s="4"/>
      <c r="SLA419" s="4"/>
      <c r="SLB419" s="4"/>
      <c r="SLC419" s="4"/>
      <c r="SLD419" s="4"/>
      <c r="SLE419" s="4"/>
      <c r="SLF419" s="4"/>
      <c r="SLG419" s="4"/>
      <c r="SLH419" s="4"/>
      <c r="SLI419" s="4"/>
      <c r="SLJ419" s="4"/>
      <c r="SLK419" s="4"/>
      <c r="SLL419" s="4"/>
      <c r="SLM419" s="4"/>
      <c r="SLN419" s="4"/>
      <c r="SLO419" s="4"/>
      <c r="SLP419" s="4"/>
      <c r="SLQ419" s="4"/>
      <c r="SLR419" s="4"/>
      <c r="SLS419" s="4"/>
      <c r="SLT419" s="4"/>
      <c r="SLU419" s="4"/>
      <c r="SLV419" s="4"/>
      <c r="SLW419" s="4"/>
      <c r="SLX419" s="4"/>
      <c r="SLY419" s="4"/>
      <c r="SLZ419" s="4"/>
      <c r="SMA419" s="4"/>
      <c r="SMB419" s="4"/>
      <c r="SMC419" s="4"/>
      <c r="SMD419" s="4"/>
      <c r="SME419" s="4"/>
      <c r="SMF419" s="4"/>
      <c r="SMG419" s="4"/>
      <c r="SMH419" s="4"/>
      <c r="SMI419" s="4"/>
      <c r="SMJ419" s="4"/>
      <c r="SMK419" s="4"/>
      <c r="SML419" s="4"/>
      <c r="SMM419" s="4"/>
      <c r="SMN419" s="4"/>
      <c r="SMO419" s="4"/>
      <c r="SMP419" s="4"/>
      <c r="SMQ419" s="4"/>
      <c r="SMR419" s="4"/>
      <c r="SMS419" s="4"/>
      <c r="SMT419" s="4"/>
      <c r="SMU419" s="4"/>
      <c r="SMV419" s="4"/>
      <c r="SMW419" s="4"/>
      <c r="SMX419" s="4"/>
      <c r="SMY419" s="4"/>
      <c r="SMZ419" s="4"/>
      <c r="SNA419" s="4"/>
      <c r="SNB419" s="4"/>
      <c r="SNC419" s="4"/>
      <c r="SND419" s="4"/>
      <c r="SNE419" s="4"/>
      <c r="SNF419" s="4"/>
      <c r="SNG419" s="4"/>
      <c r="SNH419" s="4"/>
      <c r="SNI419" s="4"/>
      <c r="SNJ419" s="4"/>
      <c r="SNK419" s="4"/>
      <c r="SNL419" s="4"/>
      <c r="SNM419" s="4"/>
      <c r="SNN419" s="4"/>
      <c r="SNO419" s="4"/>
      <c r="SNP419" s="4"/>
      <c r="SNQ419" s="4"/>
      <c r="SNR419" s="4"/>
      <c r="SNS419" s="4"/>
      <c r="SNT419" s="4"/>
      <c r="SNU419" s="4"/>
      <c r="SNV419" s="4"/>
      <c r="SNW419" s="4"/>
      <c r="SNX419" s="4"/>
      <c r="SNY419" s="4"/>
      <c r="SNZ419" s="4"/>
      <c r="SOA419" s="4"/>
      <c r="SOB419" s="4"/>
      <c r="SOC419" s="4"/>
      <c r="SOD419" s="4"/>
      <c r="SOE419" s="4"/>
      <c r="SOF419" s="4"/>
      <c r="SOG419" s="4"/>
      <c r="SOH419" s="4"/>
      <c r="SOI419" s="4"/>
      <c r="SOJ419" s="4"/>
      <c r="SOK419" s="4"/>
      <c r="SOL419" s="4"/>
      <c r="SOM419" s="4"/>
      <c r="SON419" s="4"/>
      <c r="SOO419" s="4"/>
      <c r="SOP419" s="4"/>
      <c r="SOQ419" s="4"/>
      <c r="SOR419" s="4"/>
      <c r="SOS419" s="4"/>
      <c r="SOT419" s="4"/>
      <c r="SOU419" s="4"/>
      <c r="SOV419" s="4"/>
      <c r="SOW419" s="4"/>
      <c r="SOX419" s="4"/>
      <c r="SOY419" s="4"/>
      <c r="SOZ419" s="4"/>
      <c r="SPA419" s="4"/>
      <c r="SPB419" s="4"/>
      <c r="SPC419" s="4"/>
      <c r="SPD419" s="4"/>
      <c r="SPE419" s="4"/>
      <c r="SPF419" s="4"/>
      <c r="SPG419" s="4"/>
      <c r="SPH419" s="4"/>
      <c r="SPI419" s="4"/>
      <c r="SPJ419" s="4"/>
      <c r="SPK419" s="4"/>
      <c r="SPL419" s="4"/>
      <c r="SPM419" s="4"/>
      <c r="SPN419" s="4"/>
      <c r="SPO419" s="4"/>
      <c r="SPP419" s="4"/>
      <c r="SPQ419" s="4"/>
      <c r="SPR419" s="4"/>
      <c r="SPS419" s="4"/>
      <c r="SPT419" s="4"/>
      <c r="SPU419" s="4"/>
      <c r="SPV419" s="4"/>
      <c r="SPW419" s="4"/>
      <c r="SPX419" s="4"/>
      <c r="SPY419" s="4"/>
      <c r="SPZ419" s="4"/>
      <c r="SQA419" s="4"/>
      <c r="SQB419" s="4"/>
      <c r="SQC419" s="4"/>
      <c r="SQD419" s="4"/>
      <c r="SQE419" s="4"/>
      <c r="SQF419" s="4"/>
      <c r="SQG419" s="4"/>
      <c r="SQH419" s="4"/>
      <c r="SQI419" s="4"/>
      <c r="SQJ419" s="4"/>
      <c r="SQK419" s="4"/>
      <c r="SQL419" s="4"/>
      <c r="SQM419" s="4"/>
      <c r="SQN419" s="4"/>
      <c r="SQO419" s="4"/>
      <c r="SQP419" s="4"/>
      <c r="SQQ419" s="4"/>
      <c r="SQR419" s="4"/>
      <c r="SQS419" s="4"/>
      <c r="SQT419" s="4"/>
      <c r="SQU419" s="4"/>
      <c r="SQV419" s="4"/>
      <c r="SQW419" s="4"/>
      <c r="SQX419" s="4"/>
      <c r="SQY419" s="4"/>
      <c r="SQZ419" s="4"/>
      <c r="SRA419" s="4"/>
      <c r="SRB419" s="4"/>
      <c r="SRC419" s="4"/>
      <c r="SRD419" s="4"/>
      <c r="SRE419" s="4"/>
      <c r="SRF419" s="4"/>
      <c r="SRG419" s="4"/>
      <c r="SRH419" s="4"/>
      <c r="SRI419" s="4"/>
      <c r="SRJ419" s="4"/>
      <c r="SRK419" s="4"/>
      <c r="SRL419" s="4"/>
      <c r="SRM419" s="4"/>
      <c r="SRN419" s="4"/>
      <c r="SRO419" s="4"/>
      <c r="SRP419" s="4"/>
      <c r="SRQ419" s="4"/>
      <c r="SRR419" s="4"/>
      <c r="SRS419" s="4"/>
      <c r="SRT419" s="4"/>
      <c r="SRU419" s="4"/>
      <c r="SRV419" s="4"/>
      <c r="SRW419" s="4"/>
      <c r="SRX419" s="4"/>
      <c r="SRY419" s="4"/>
      <c r="SRZ419" s="4"/>
      <c r="SSA419" s="4"/>
      <c r="SSB419" s="4"/>
      <c r="SSC419" s="4"/>
      <c r="SSD419" s="4"/>
      <c r="SSE419" s="4"/>
      <c r="SSF419" s="4"/>
      <c r="SSG419" s="4"/>
      <c r="SSH419" s="4"/>
      <c r="SSI419" s="4"/>
      <c r="SSJ419" s="4"/>
      <c r="SSK419" s="4"/>
      <c r="SSL419" s="4"/>
      <c r="SSM419" s="4"/>
      <c r="SSN419" s="4"/>
      <c r="SSO419" s="4"/>
      <c r="SSP419" s="4"/>
      <c r="SSQ419" s="4"/>
      <c r="SSR419" s="4"/>
      <c r="SSS419" s="4"/>
      <c r="SST419" s="4"/>
      <c r="SSU419" s="4"/>
      <c r="SSV419" s="4"/>
      <c r="SSW419" s="4"/>
      <c r="SSX419" s="4"/>
      <c r="SSY419" s="4"/>
      <c r="SSZ419" s="4"/>
      <c r="STA419" s="4"/>
      <c r="STB419" s="4"/>
      <c r="STC419" s="4"/>
      <c r="STD419" s="4"/>
      <c r="STE419" s="4"/>
      <c r="STF419" s="4"/>
      <c r="STG419" s="4"/>
      <c r="STH419" s="4"/>
      <c r="STI419" s="4"/>
      <c r="STJ419" s="4"/>
      <c r="STK419" s="4"/>
      <c r="STL419" s="4"/>
      <c r="STM419" s="4"/>
      <c r="STN419" s="4"/>
      <c r="STO419" s="4"/>
      <c r="STP419" s="4"/>
      <c r="STQ419" s="4"/>
      <c r="STR419" s="4"/>
      <c r="STS419" s="4"/>
      <c r="STT419" s="4"/>
      <c r="STU419" s="4"/>
      <c r="STV419" s="4"/>
      <c r="STW419" s="4"/>
      <c r="STX419" s="4"/>
      <c r="STY419" s="4"/>
      <c r="STZ419" s="4"/>
      <c r="SUA419" s="4"/>
      <c r="SUB419" s="4"/>
      <c r="SUC419" s="4"/>
      <c r="SUD419" s="4"/>
      <c r="SUE419" s="4"/>
      <c r="SUF419" s="4"/>
      <c r="SUG419" s="4"/>
      <c r="SUH419" s="4"/>
      <c r="SUI419" s="4"/>
      <c r="SUJ419" s="4"/>
      <c r="SUK419" s="4"/>
      <c r="SUL419" s="4"/>
      <c r="SUM419" s="4"/>
      <c r="SUN419" s="4"/>
      <c r="SUO419" s="4"/>
      <c r="SUP419" s="4"/>
      <c r="SUQ419" s="4"/>
      <c r="SUR419" s="4"/>
      <c r="SUS419" s="4"/>
      <c r="SUT419" s="4"/>
      <c r="SUU419" s="4"/>
      <c r="SUV419" s="4"/>
      <c r="SUW419" s="4"/>
      <c r="SUX419" s="4"/>
      <c r="SUY419" s="4"/>
      <c r="SUZ419" s="4"/>
      <c r="SVA419" s="4"/>
      <c r="SVB419" s="4"/>
      <c r="SVC419" s="4"/>
      <c r="SVD419" s="4"/>
      <c r="SVE419" s="4"/>
      <c r="SVF419" s="4"/>
      <c r="SVG419" s="4"/>
      <c r="SVH419" s="4"/>
      <c r="SVI419" s="4"/>
      <c r="SVJ419" s="4"/>
      <c r="SVK419" s="4"/>
      <c r="SVL419" s="4"/>
      <c r="SVM419" s="4"/>
      <c r="SVN419" s="4"/>
      <c r="SVO419" s="4"/>
      <c r="SVP419" s="4"/>
      <c r="SVQ419" s="4"/>
      <c r="SVR419" s="4"/>
      <c r="SVS419" s="4"/>
      <c r="SVT419" s="4"/>
      <c r="SVU419" s="4"/>
      <c r="SVV419" s="4"/>
      <c r="SVW419" s="4"/>
      <c r="SVX419" s="4"/>
      <c r="SVY419" s="4"/>
      <c r="SVZ419" s="4"/>
      <c r="SWA419" s="4"/>
      <c r="SWB419" s="4"/>
      <c r="SWC419" s="4"/>
      <c r="SWD419" s="4"/>
      <c r="SWE419" s="4"/>
      <c r="SWF419" s="4"/>
      <c r="SWG419" s="4"/>
      <c r="SWH419" s="4"/>
      <c r="SWI419" s="4"/>
      <c r="SWJ419" s="4"/>
      <c r="SWK419" s="4"/>
      <c r="SWL419" s="4"/>
      <c r="SWM419" s="4"/>
      <c r="SWN419" s="4"/>
      <c r="SWO419" s="4"/>
      <c r="SWP419" s="4"/>
      <c r="SWQ419" s="4"/>
      <c r="SWR419" s="4"/>
      <c r="SWS419" s="4"/>
      <c r="SWT419" s="4"/>
      <c r="SWU419" s="4"/>
      <c r="SWV419" s="4"/>
      <c r="SWW419" s="4"/>
      <c r="SWX419" s="4"/>
      <c r="SWY419" s="4"/>
      <c r="SWZ419" s="4"/>
      <c r="SXA419" s="4"/>
      <c r="SXB419" s="4"/>
      <c r="SXC419" s="4"/>
      <c r="SXD419" s="4"/>
      <c r="SXE419" s="4"/>
      <c r="SXF419" s="4"/>
      <c r="SXG419" s="4"/>
      <c r="SXH419" s="4"/>
      <c r="SXI419" s="4"/>
      <c r="SXJ419" s="4"/>
      <c r="SXK419" s="4"/>
      <c r="SXL419" s="4"/>
      <c r="SXM419" s="4"/>
      <c r="SXN419" s="4"/>
      <c r="SXO419" s="4"/>
      <c r="SXP419" s="4"/>
      <c r="SXQ419" s="4"/>
      <c r="SXR419" s="4"/>
      <c r="SXS419" s="4"/>
      <c r="SXT419" s="4"/>
      <c r="SXU419" s="4"/>
      <c r="SXV419" s="4"/>
      <c r="SXW419" s="4"/>
      <c r="SXX419" s="4"/>
      <c r="SXY419" s="4"/>
      <c r="SXZ419" s="4"/>
      <c r="SYA419" s="4"/>
      <c r="SYB419" s="4"/>
      <c r="SYC419" s="4"/>
      <c r="SYD419" s="4"/>
      <c r="SYE419" s="4"/>
      <c r="SYF419" s="4"/>
      <c r="SYG419" s="4"/>
      <c r="SYH419" s="4"/>
      <c r="SYI419" s="4"/>
      <c r="SYJ419" s="4"/>
      <c r="SYK419" s="4"/>
      <c r="SYL419" s="4"/>
      <c r="SYM419" s="4"/>
      <c r="SYN419" s="4"/>
      <c r="SYO419" s="4"/>
      <c r="SYP419" s="4"/>
      <c r="SYQ419" s="4"/>
      <c r="SYR419" s="4"/>
      <c r="SYS419" s="4"/>
      <c r="SYT419" s="4"/>
      <c r="SYU419" s="4"/>
      <c r="SYV419" s="4"/>
      <c r="SYW419" s="4"/>
      <c r="SYX419" s="4"/>
      <c r="SYY419" s="4"/>
      <c r="SYZ419" s="4"/>
      <c r="SZA419" s="4"/>
      <c r="SZB419" s="4"/>
      <c r="SZC419" s="4"/>
      <c r="SZD419" s="4"/>
      <c r="SZE419" s="4"/>
      <c r="SZF419" s="4"/>
      <c r="SZG419" s="4"/>
      <c r="SZH419" s="4"/>
      <c r="SZI419" s="4"/>
      <c r="SZJ419" s="4"/>
      <c r="SZK419" s="4"/>
      <c r="SZL419" s="4"/>
      <c r="SZM419" s="4"/>
      <c r="SZN419" s="4"/>
      <c r="SZO419" s="4"/>
      <c r="SZP419" s="4"/>
      <c r="SZQ419" s="4"/>
      <c r="SZR419" s="4"/>
      <c r="SZS419" s="4"/>
      <c r="SZT419" s="4"/>
      <c r="SZU419" s="4"/>
      <c r="SZV419" s="4"/>
      <c r="SZW419" s="4"/>
      <c r="SZX419" s="4"/>
      <c r="SZY419" s="4"/>
      <c r="SZZ419" s="4"/>
      <c r="TAA419" s="4"/>
      <c r="TAB419" s="4"/>
      <c r="TAC419" s="4"/>
      <c r="TAD419" s="4"/>
      <c r="TAE419" s="4"/>
      <c r="TAF419" s="4"/>
      <c r="TAG419" s="4"/>
      <c r="TAH419" s="4"/>
      <c r="TAI419" s="4"/>
      <c r="TAJ419" s="4"/>
      <c r="TAK419" s="4"/>
      <c r="TAL419" s="4"/>
      <c r="TAM419" s="4"/>
      <c r="TAN419" s="4"/>
      <c r="TAO419" s="4"/>
      <c r="TAP419" s="4"/>
      <c r="TAQ419" s="4"/>
      <c r="TAR419" s="4"/>
      <c r="TAS419" s="4"/>
      <c r="TAT419" s="4"/>
      <c r="TAU419" s="4"/>
      <c r="TAV419" s="4"/>
      <c r="TAW419" s="4"/>
      <c r="TAX419" s="4"/>
      <c r="TAY419" s="4"/>
      <c r="TAZ419" s="4"/>
      <c r="TBA419" s="4"/>
      <c r="TBB419" s="4"/>
      <c r="TBC419" s="4"/>
      <c r="TBD419" s="4"/>
      <c r="TBE419" s="4"/>
      <c r="TBF419" s="4"/>
      <c r="TBG419" s="4"/>
      <c r="TBH419" s="4"/>
      <c r="TBI419" s="4"/>
      <c r="TBJ419" s="4"/>
      <c r="TBK419" s="4"/>
      <c r="TBL419" s="4"/>
      <c r="TBM419" s="4"/>
      <c r="TBN419" s="4"/>
      <c r="TBO419" s="4"/>
      <c r="TBP419" s="4"/>
      <c r="TBQ419" s="4"/>
      <c r="TBR419" s="4"/>
      <c r="TBS419" s="4"/>
      <c r="TBT419" s="4"/>
      <c r="TBU419" s="4"/>
      <c r="TBV419" s="4"/>
      <c r="TBW419" s="4"/>
      <c r="TBX419" s="4"/>
      <c r="TBY419" s="4"/>
      <c r="TBZ419" s="4"/>
      <c r="TCA419" s="4"/>
      <c r="TCB419" s="4"/>
      <c r="TCC419" s="4"/>
      <c r="TCD419" s="4"/>
      <c r="TCE419" s="4"/>
      <c r="TCF419" s="4"/>
      <c r="TCG419" s="4"/>
      <c r="TCH419" s="4"/>
      <c r="TCI419" s="4"/>
      <c r="TCJ419" s="4"/>
      <c r="TCK419" s="4"/>
      <c r="TCL419" s="4"/>
      <c r="TCM419" s="4"/>
      <c r="TCN419" s="4"/>
      <c r="TCO419" s="4"/>
      <c r="TCP419" s="4"/>
      <c r="TCQ419" s="4"/>
      <c r="TCR419" s="4"/>
      <c r="TCS419" s="4"/>
      <c r="TCT419" s="4"/>
      <c r="TCU419" s="4"/>
      <c r="TCV419" s="4"/>
      <c r="TCW419" s="4"/>
      <c r="TCX419" s="4"/>
      <c r="TCY419" s="4"/>
      <c r="TCZ419" s="4"/>
      <c r="TDA419" s="4"/>
      <c r="TDB419" s="4"/>
      <c r="TDC419" s="4"/>
      <c r="TDD419" s="4"/>
      <c r="TDE419" s="4"/>
      <c r="TDF419" s="4"/>
      <c r="TDG419" s="4"/>
      <c r="TDH419" s="4"/>
      <c r="TDI419" s="4"/>
      <c r="TDJ419" s="4"/>
      <c r="TDK419" s="4"/>
      <c r="TDL419" s="4"/>
      <c r="TDM419" s="4"/>
      <c r="TDN419" s="4"/>
      <c r="TDO419" s="4"/>
      <c r="TDP419" s="4"/>
      <c r="TDQ419" s="4"/>
      <c r="TDR419" s="4"/>
      <c r="TDS419" s="4"/>
      <c r="TDT419" s="4"/>
      <c r="TDU419" s="4"/>
      <c r="TDV419" s="4"/>
      <c r="TDW419" s="4"/>
      <c r="TDX419" s="4"/>
      <c r="TDY419" s="4"/>
      <c r="TDZ419" s="4"/>
      <c r="TEA419" s="4"/>
      <c r="TEB419" s="4"/>
      <c r="TEC419" s="4"/>
      <c r="TED419" s="4"/>
      <c r="TEE419" s="4"/>
      <c r="TEF419" s="4"/>
      <c r="TEG419" s="4"/>
      <c r="TEH419" s="4"/>
      <c r="TEI419" s="4"/>
      <c r="TEJ419" s="4"/>
      <c r="TEK419" s="4"/>
      <c r="TEL419" s="4"/>
      <c r="TEM419" s="4"/>
      <c r="TEN419" s="4"/>
      <c r="TEO419" s="4"/>
      <c r="TEP419" s="4"/>
      <c r="TEQ419" s="4"/>
      <c r="TER419" s="4"/>
      <c r="TES419" s="4"/>
      <c r="TET419" s="4"/>
      <c r="TEU419" s="4"/>
      <c r="TEV419" s="4"/>
      <c r="TEW419" s="4"/>
      <c r="TEX419" s="4"/>
      <c r="TEY419" s="4"/>
      <c r="TEZ419" s="4"/>
      <c r="TFA419" s="4"/>
      <c r="TFB419" s="4"/>
      <c r="TFC419" s="4"/>
      <c r="TFD419" s="4"/>
      <c r="TFE419" s="4"/>
      <c r="TFF419" s="4"/>
      <c r="TFG419" s="4"/>
      <c r="TFH419" s="4"/>
      <c r="TFI419" s="4"/>
      <c r="TFJ419" s="4"/>
      <c r="TFK419" s="4"/>
      <c r="TFL419" s="4"/>
      <c r="TFM419" s="4"/>
      <c r="TFN419" s="4"/>
      <c r="TFO419" s="4"/>
      <c r="TFP419" s="4"/>
      <c r="TFQ419" s="4"/>
      <c r="TFR419" s="4"/>
      <c r="TFS419" s="4"/>
      <c r="TFT419" s="4"/>
      <c r="TFU419" s="4"/>
      <c r="TFV419" s="4"/>
      <c r="TFW419" s="4"/>
      <c r="TFX419" s="4"/>
      <c r="TFY419" s="4"/>
      <c r="TFZ419" s="4"/>
      <c r="TGA419" s="4"/>
      <c r="TGB419" s="4"/>
      <c r="TGC419" s="4"/>
      <c r="TGD419" s="4"/>
      <c r="TGE419" s="4"/>
      <c r="TGF419" s="4"/>
      <c r="TGG419" s="4"/>
      <c r="TGH419" s="4"/>
      <c r="TGI419" s="4"/>
      <c r="TGJ419" s="4"/>
      <c r="TGK419" s="4"/>
      <c r="TGL419" s="4"/>
      <c r="TGM419" s="4"/>
      <c r="TGN419" s="4"/>
      <c r="TGO419" s="4"/>
      <c r="TGP419" s="4"/>
      <c r="TGQ419" s="4"/>
      <c r="TGR419" s="4"/>
      <c r="TGS419" s="4"/>
      <c r="TGT419" s="4"/>
      <c r="TGU419" s="4"/>
      <c r="TGV419" s="4"/>
      <c r="TGW419" s="4"/>
      <c r="TGX419" s="4"/>
      <c r="TGY419" s="4"/>
      <c r="TGZ419" s="4"/>
      <c r="THA419" s="4"/>
      <c r="THB419" s="4"/>
      <c r="THC419" s="4"/>
      <c r="THD419" s="4"/>
      <c r="THE419" s="4"/>
      <c r="THF419" s="4"/>
      <c r="THG419" s="4"/>
      <c r="THH419" s="4"/>
      <c r="THI419" s="4"/>
      <c r="THJ419" s="4"/>
      <c r="THK419" s="4"/>
      <c r="THL419" s="4"/>
      <c r="THM419" s="4"/>
      <c r="THN419" s="4"/>
      <c r="THO419" s="4"/>
      <c r="THP419" s="4"/>
      <c r="THQ419" s="4"/>
      <c r="THR419" s="4"/>
      <c r="THS419" s="4"/>
      <c r="THT419" s="4"/>
      <c r="THU419" s="4"/>
      <c r="THV419" s="4"/>
      <c r="THW419" s="4"/>
      <c r="THX419" s="4"/>
      <c r="THY419" s="4"/>
      <c r="THZ419" s="4"/>
      <c r="TIA419" s="4"/>
      <c r="TIB419" s="4"/>
      <c r="TIC419" s="4"/>
      <c r="TID419" s="4"/>
      <c r="TIE419" s="4"/>
      <c r="TIF419" s="4"/>
      <c r="TIG419" s="4"/>
      <c r="TIH419" s="4"/>
      <c r="TII419" s="4"/>
      <c r="TIJ419" s="4"/>
      <c r="TIK419" s="4"/>
      <c r="TIL419" s="4"/>
      <c r="TIM419" s="4"/>
      <c r="TIN419" s="4"/>
      <c r="TIO419" s="4"/>
      <c r="TIP419" s="4"/>
      <c r="TIQ419" s="4"/>
      <c r="TIR419" s="4"/>
      <c r="TIS419" s="4"/>
      <c r="TIT419" s="4"/>
      <c r="TIU419" s="4"/>
      <c r="TIV419" s="4"/>
      <c r="TIW419" s="4"/>
      <c r="TIX419" s="4"/>
      <c r="TIY419" s="4"/>
      <c r="TIZ419" s="4"/>
      <c r="TJA419" s="4"/>
      <c r="TJB419" s="4"/>
      <c r="TJC419" s="4"/>
      <c r="TJD419" s="4"/>
      <c r="TJE419" s="4"/>
      <c r="TJF419" s="4"/>
      <c r="TJG419" s="4"/>
      <c r="TJH419" s="4"/>
      <c r="TJI419" s="4"/>
      <c r="TJJ419" s="4"/>
      <c r="TJK419" s="4"/>
      <c r="TJL419" s="4"/>
      <c r="TJM419" s="4"/>
      <c r="TJN419" s="4"/>
      <c r="TJO419" s="4"/>
      <c r="TJP419" s="4"/>
      <c r="TJQ419" s="4"/>
      <c r="TJR419" s="4"/>
      <c r="TJS419" s="4"/>
      <c r="TJT419" s="4"/>
      <c r="TJU419" s="4"/>
      <c r="TJV419" s="4"/>
      <c r="TJW419" s="4"/>
      <c r="TJX419" s="4"/>
      <c r="TJY419" s="4"/>
      <c r="TJZ419" s="4"/>
      <c r="TKA419" s="4"/>
      <c r="TKB419" s="4"/>
      <c r="TKC419" s="4"/>
      <c r="TKD419" s="4"/>
      <c r="TKE419" s="4"/>
      <c r="TKF419" s="4"/>
      <c r="TKG419" s="4"/>
      <c r="TKH419" s="4"/>
      <c r="TKI419" s="4"/>
      <c r="TKJ419" s="4"/>
      <c r="TKK419" s="4"/>
      <c r="TKL419" s="4"/>
      <c r="TKM419" s="4"/>
      <c r="TKN419" s="4"/>
      <c r="TKO419" s="4"/>
      <c r="TKP419" s="4"/>
      <c r="TKQ419" s="4"/>
      <c r="TKR419" s="4"/>
      <c r="TKS419" s="4"/>
      <c r="TKT419" s="4"/>
      <c r="TKU419" s="4"/>
      <c r="TKV419" s="4"/>
      <c r="TKW419" s="4"/>
      <c r="TKX419" s="4"/>
      <c r="TKY419" s="4"/>
      <c r="TKZ419" s="4"/>
      <c r="TLA419" s="4"/>
      <c r="TLB419" s="4"/>
      <c r="TLC419" s="4"/>
      <c r="TLD419" s="4"/>
      <c r="TLE419" s="4"/>
      <c r="TLF419" s="4"/>
      <c r="TLG419" s="4"/>
      <c r="TLH419" s="4"/>
      <c r="TLI419" s="4"/>
      <c r="TLJ419" s="4"/>
      <c r="TLK419" s="4"/>
      <c r="TLL419" s="4"/>
      <c r="TLM419" s="4"/>
      <c r="TLN419" s="4"/>
      <c r="TLO419" s="4"/>
      <c r="TLP419" s="4"/>
      <c r="TLQ419" s="4"/>
      <c r="TLR419" s="4"/>
      <c r="TLS419" s="4"/>
      <c r="TLT419" s="4"/>
      <c r="TLU419" s="4"/>
      <c r="TLV419" s="4"/>
      <c r="TLW419" s="4"/>
      <c r="TLX419" s="4"/>
      <c r="TLY419" s="4"/>
      <c r="TLZ419" s="4"/>
      <c r="TMA419" s="4"/>
      <c r="TMB419" s="4"/>
      <c r="TMC419" s="4"/>
      <c r="TMD419" s="4"/>
      <c r="TME419" s="4"/>
      <c r="TMF419" s="4"/>
      <c r="TMG419" s="4"/>
      <c r="TMH419" s="4"/>
      <c r="TMI419" s="4"/>
      <c r="TMJ419" s="4"/>
      <c r="TMK419" s="4"/>
      <c r="TML419" s="4"/>
      <c r="TMM419" s="4"/>
      <c r="TMN419" s="4"/>
      <c r="TMO419" s="4"/>
      <c r="TMP419" s="4"/>
      <c r="TMQ419" s="4"/>
      <c r="TMR419" s="4"/>
      <c r="TMS419" s="4"/>
      <c r="TMT419" s="4"/>
      <c r="TMU419" s="4"/>
      <c r="TMV419" s="4"/>
      <c r="TMW419" s="4"/>
      <c r="TMX419" s="4"/>
      <c r="TMY419" s="4"/>
      <c r="TMZ419" s="4"/>
      <c r="TNA419" s="4"/>
      <c r="TNB419" s="4"/>
      <c r="TNC419" s="4"/>
      <c r="TND419" s="4"/>
      <c r="TNE419" s="4"/>
      <c r="TNF419" s="4"/>
      <c r="TNG419" s="4"/>
      <c r="TNH419" s="4"/>
      <c r="TNI419" s="4"/>
      <c r="TNJ419" s="4"/>
      <c r="TNK419" s="4"/>
      <c r="TNL419" s="4"/>
      <c r="TNM419" s="4"/>
      <c r="TNN419" s="4"/>
      <c r="TNO419" s="4"/>
      <c r="TNP419" s="4"/>
      <c r="TNQ419" s="4"/>
      <c r="TNR419" s="4"/>
      <c r="TNS419" s="4"/>
      <c r="TNT419" s="4"/>
      <c r="TNU419" s="4"/>
      <c r="TNV419" s="4"/>
      <c r="TNW419" s="4"/>
      <c r="TNX419" s="4"/>
      <c r="TNY419" s="4"/>
      <c r="TNZ419" s="4"/>
      <c r="TOA419" s="4"/>
      <c r="TOB419" s="4"/>
      <c r="TOC419" s="4"/>
      <c r="TOD419" s="4"/>
      <c r="TOE419" s="4"/>
      <c r="TOF419" s="4"/>
      <c r="TOG419" s="4"/>
      <c r="TOH419" s="4"/>
      <c r="TOI419" s="4"/>
      <c r="TOJ419" s="4"/>
      <c r="TOK419" s="4"/>
      <c r="TOL419" s="4"/>
      <c r="TOM419" s="4"/>
      <c r="TON419" s="4"/>
      <c r="TOO419" s="4"/>
      <c r="TOP419" s="4"/>
      <c r="TOQ419" s="4"/>
      <c r="TOR419" s="4"/>
      <c r="TOS419" s="4"/>
      <c r="TOT419" s="4"/>
      <c r="TOU419" s="4"/>
      <c r="TOV419" s="4"/>
      <c r="TOW419" s="4"/>
      <c r="TOX419" s="4"/>
      <c r="TOY419" s="4"/>
      <c r="TOZ419" s="4"/>
      <c r="TPA419" s="4"/>
      <c r="TPB419" s="4"/>
      <c r="TPC419" s="4"/>
      <c r="TPD419" s="4"/>
      <c r="TPE419" s="4"/>
      <c r="TPF419" s="4"/>
      <c r="TPG419" s="4"/>
      <c r="TPH419" s="4"/>
      <c r="TPI419" s="4"/>
      <c r="TPJ419" s="4"/>
      <c r="TPK419" s="4"/>
      <c r="TPL419" s="4"/>
      <c r="TPM419" s="4"/>
      <c r="TPN419" s="4"/>
      <c r="TPO419" s="4"/>
      <c r="TPP419" s="4"/>
      <c r="TPQ419" s="4"/>
      <c r="TPR419" s="4"/>
      <c r="TPS419" s="4"/>
      <c r="TPT419" s="4"/>
      <c r="TPU419" s="4"/>
      <c r="TPV419" s="4"/>
      <c r="TPW419" s="4"/>
      <c r="TPX419" s="4"/>
      <c r="TPY419" s="4"/>
      <c r="TPZ419" s="4"/>
      <c r="TQA419" s="4"/>
      <c r="TQB419" s="4"/>
      <c r="TQC419" s="4"/>
      <c r="TQD419" s="4"/>
      <c r="TQE419" s="4"/>
      <c r="TQF419" s="4"/>
      <c r="TQG419" s="4"/>
      <c r="TQH419" s="4"/>
      <c r="TQI419" s="4"/>
      <c r="TQJ419" s="4"/>
      <c r="TQK419" s="4"/>
      <c r="TQL419" s="4"/>
      <c r="TQM419" s="4"/>
      <c r="TQN419" s="4"/>
      <c r="TQO419" s="4"/>
      <c r="TQP419" s="4"/>
      <c r="TQQ419" s="4"/>
      <c r="TQR419" s="4"/>
      <c r="TQS419" s="4"/>
      <c r="TQT419" s="4"/>
      <c r="TQU419" s="4"/>
      <c r="TQV419" s="4"/>
      <c r="TQW419" s="4"/>
      <c r="TQX419" s="4"/>
      <c r="TQY419" s="4"/>
      <c r="TQZ419" s="4"/>
      <c r="TRA419" s="4"/>
      <c r="TRB419" s="4"/>
      <c r="TRC419" s="4"/>
      <c r="TRD419" s="4"/>
      <c r="TRE419" s="4"/>
      <c r="TRF419" s="4"/>
      <c r="TRG419" s="4"/>
      <c r="TRH419" s="4"/>
      <c r="TRI419" s="4"/>
      <c r="TRJ419" s="4"/>
      <c r="TRK419" s="4"/>
      <c r="TRL419" s="4"/>
      <c r="TRM419" s="4"/>
      <c r="TRN419" s="4"/>
      <c r="TRO419" s="4"/>
      <c r="TRP419" s="4"/>
      <c r="TRQ419" s="4"/>
      <c r="TRR419" s="4"/>
      <c r="TRS419" s="4"/>
      <c r="TRT419" s="4"/>
      <c r="TRU419" s="4"/>
      <c r="TRV419" s="4"/>
      <c r="TRW419" s="4"/>
      <c r="TRX419" s="4"/>
      <c r="TRY419" s="4"/>
      <c r="TRZ419" s="4"/>
      <c r="TSA419" s="4"/>
      <c r="TSB419" s="4"/>
      <c r="TSC419" s="4"/>
      <c r="TSD419" s="4"/>
      <c r="TSE419" s="4"/>
      <c r="TSF419" s="4"/>
      <c r="TSG419" s="4"/>
      <c r="TSH419" s="4"/>
      <c r="TSI419" s="4"/>
      <c r="TSJ419" s="4"/>
      <c r="TSK419" s="4"/>
      <c r="TSL419" s="4"/>
      <c r="TSM419" s="4"/>
      <c r="TSN419" s="4"/>
      <c r="TSO419" s="4"/>
      <c r="TSP419" s="4"/>
      <c r="TSQ419" s="4"/>
      <c r="TSR419" s="4"/>
      <c r="TSS419" s="4"/>
      <c r="TST419" s="4"/>
      <c r="TSU419" s="4"/>
      <c r="TSV419" s="4"/>
      <c r="TSW419" s="4"/>
      <c r="TSX419" s="4"/>
      <c r="TSY419" s="4"/>
      <c r="TSZ419" s="4"/>
      <c r="TTA419" s="4"/>
      <c r="TTB419" s="4"/>
      <c r="TTC419" s="4"/>
      <c r="TTD419" s="4"/>
      <c r="TTE419" s="4"/>
      <c r="TTF419" s="4"/>
      <c r="TTG419" s="4"/>
      <c r="TTH419" s="4"/>
      <c r="TTI419" s="4"/>
      <c r="TTJ419" s="4"/>
      <c r="TTK419" s="4"/>
      <c r="TTL419" s="4"/>
      <c r="TTM419" s="4"/>
      <c r="TTN419" s="4"/>
      <c r="TTO419" s="4"/>
      <c r="TTP419" s="4"/>
      <c r="TTQ419" s="4"/>
      <c r="TTR419" s="4"/>
      <c r="TTS419" s="4"/>
      <c r="TTT419" s="4"/>
      <c r="TTU419" s="4"/>
      <c r="TTV419" s="4"/>
      <c r="TTW419" s="4"/>
      <c r="TTX419" s="4"/>
      <c r="TTY419" s="4"/>
      <c r="TTZ419" s="4"/>
      <c r="TUA419" s="4"/>
      <c r="TUB419" s="4"/>
      <c r="TUC419" s="4"/>
      <c r="TUD419" s="4"/>
      <c r="TUE419" s="4"/>
      <c r="TUF419" s="4"/>
      <c r="TUG419" s="4"/>
      <c r="TUH419" s="4"/>
      <c r="TUI419" s="4"/>
      <c r="TUJ419" s="4"/>
      <c r="TUK419" s="4"/>
      <c r="TUL419" s="4"/>
      <c r="TUM419" s="4"/>
      <c r="TUN419" s="4"/>
      <c r="TUO419" s="4"/>
      <c r="TUP419" s="4"/>
      <c r="TUQ419" s="4"/>
      <c r="TUR419" s="4"/>
      <c r="TUS419" s="4"/>
      <c r="TUT419" s="4"/>
      <c r="TUU419" s="4"/>
      <c r="TUV419" s="4"/>
      <c r="TUW419" s="4"/>
      <c r="TUX419" s="4"/>
      <c r="TUY419" s="4"/>
      <c r="TUZ419" s="4"/>
      <c r="TVA419" s="4"/>
      <c r="TVB419" s="4"/>
      <c r="TVC419" s="4"/>
      <c r="TVD419" s="4"/>
      <c r="TVE419" s="4"/>
      <c r="TVF419" s="4"/>
      <c r="TVG419" s="4"/>
      <c r="TVH419" s="4"/>
      <c r="TVI419" s="4"/>
      <c r="TVJ419" s="4"/>
      <c r="TVK419" s="4"/>
      <c r="TVL419" s="4"/>
      <c r="TVM419" s="4"/>
      <c r="TVN419" s="4"/>
      <c r="TVO419" s="4"/>
      <c r="TVP419" s="4"/>
      <c r="TVQ419" s="4"/>
      <c r="TVR419" s="4"/>
      <c r="TVS419" s="4"/>
      <c r="TVT419" s="4"/>
      <c r="TVU419" s="4"/>
      <c r="TVV419" s="4"/>
      <c r="TVW419" s="4"/>
      <c r="TVX419" s="4"/>
      <c r="TVY419" s="4"/>
      <c r="TVZ419" s="4"/>
      <c r="TWA419" s="4"/>
      <c r="TWB419" s="4"/>
      <c r="TWC419" s="4"/>
      <c r="TWD419" s="4"/>
      <c r="TWE419" s="4"/>
      <c r="TWF419" s="4"/>
      <c r="TWG419" s="4"/>
      <c r="TWH419" s="4"/>
      <c r="TWI419" s="4"/>
      <c r="TWJ419" s="4"/>
      <c r="TWK419" s="4"/>
      <c r="TWL419" s="4"/>
      <c r="TWM419" s="4"/>
      <c r="TWN419" s="4"/>
      <c r="TWO419" s="4"/>
      <c r="TWP419" s="4"/>
      <c r="TWQ419" s="4"/>
      <c r="TWR419" s="4"/>
      <c r="TWS419" s="4"/>
      <c r="TWT419" s="4"/>
      <c r="TWU419" s="4"/>
      <c r="TWV419" s="4"/>
      <c r="TWW419" s="4"/>
      <c r="TWX419" s="4"/>
      <c r="TWY419" s="4"/>
      <c r="TWZ419" s="4"/>
      <c r="TXA419" s="4"/>
      <c r="TXB419" s="4"/>
      <c r="TXC419" s="4"/>
      <c r="TXD419" s="4"/>
      <c r="TXE419" s="4"/>
      <c r="TXF419" s="4"/>
      <c r="TXG419" s="4"/>
      <c r="TXH419" s="4"/>
      <c r="TXI419" s="4"/>
      <c r="TXJ419" s="4"/>
      <c r="TXK419" s="4"/>
      <c r="TXL419" s="4"/>
      <c r="TXM419" s="4"/>
      <c r="TXN419" s="4"/>
      <c r="TXO419" s="4"/>
      <c r="TXP419" s="4"/>
      <c r="TXQ419" s="4"/>
      <c r="TXR419" s="4"/>
      <c r="TXS419" s="4"/>
      <c r="TXT419" s="4"/>
      <c r="TXU419" s="4"/>
      <c r="TXV419" s="4"/>
      <c r="TXW419" s="4"/>
      <c r="TXX419" s="4"/>
      <c r="TXY419" s="4"/>
      <c r="TXZ419" s="4"/>
      <c r="TYA419" s="4"/>
      <c r="TYB419" s="4"/>
      <c r="TYC419" s="4"/>
      <c r="TYD419" s="4"/>
      <c r="TYE419" s="4"/>
      <c r="TYF419" s="4"/>
      <c r="TYG419" s="4"/>
      <c r="TYH419" s="4"/>
      <c r="TYI419" s="4"/>
      <c r="TYJ419" s="4"/>
      <c r="TYK419" s="4"/>
      <c r="TYL419" s="4"/>
      <c r="TYM419" s="4"/>
      <c r="TYN419" s="4"/>
      <c r="TYO419" s="4"/>
      <c r="TYP419" s="4"/>
      <c r="TYQ419" s="4"/>
      <c r="TYR419" s="4"/>
      <c r="TYS419" s="4"/>
      <c r="TYT419" s="4"/>
      <c r="TYU419" s="4"/>
      <c r="TYV419" s="4"/>
      <c r="TYW419" s="4"/>
      <c r="TYX419" s="4"/>
      <c r="TYY419" s="4"/>
      <c r="TYZ419" s="4"/>
      <c r="TZA419" s="4"/>
      <c r="TZB419" s="4"/>
      <c r="TZC419" s="4"/>
      <c r="TZD419" s="4"/>
      <c r="TZE419" s="4"/>
      <c r="TZF419" s="4"/>
      <c r="TZG419" s="4"/>
      <c r="TZH419" s="4"/>
      <c r="TZI419" s="4"/>
      <c r="TZJ419" s="4"/>
      <c r="TZK419" s="4"/>
      <c r="TZL419" s="4"/>
      <c r="TZM419" s="4"/>
      <c r="TZN419" s="4"/>
      <c r="TZO419" s="4"/>
      <c r="TZP419" s="4"/>
      <c r="TZQ419" s="4"/>
      <c r="TZR419" s="4"/>
      <c r="TZS419" s="4"/>
      <c r="TZT419" s="4"/>
      <c r="TZU419" s="4"/>
      <c r="TZV419" s="4"/>
      <c r="TZW419" s="4"/>
      <c r="TZX419" s="4"/>
      <c r="TZY419" s="4"/>
      <c r="TZZ419" s="4"/>
      <c r="UAA419" s="4"/>
      <c r="UAB419" s="4"/>
      <c r="UAC419" s="4"/>
      <c r="UAD419" s="4"/>
      <c r="UAE419" s="4"/>
      <c r="UAF419" s="4"/>
      <c r="UAG419" s="4"/>
      <c r="UAH419" s="4"/>
      <c r="UAI419" s="4"/>
      <c r="UAJ419" s="4"/>
      <c r="UAK419" s="4"/>
      <c r="UAL419" s="4"/>
      <c r="UAM419" s="4"/>
      <c r="UAN419" s="4"/>
      <c r="UAO419" s="4"/>
      <c r="UAP419" s="4"/>
      <c r="UAQ419" s="4"/>
      <c r="UAR419" s="4"/>
      <c r="UAS419" s="4"/>
      <c r="UAT419" s="4"/>
      <c r="UAU419" s="4"/>
      <c r="UAV419" s="4"/>
      <c r="UAW419" s="4"/>
      <c r="UAX419" s="4"/>
      <c r="UAY419" s="4"/>
      <c r="UAZ419" s="4"/>
      <c r="UBA419" s="4"/>
      <c r="UBB419" s="4"/>
      <c r="UBC419" s="4"/>
      <c r="UBD419" s="4"/>
      <c r="UBE419" s="4"/>
      <c r="UBF419" s="4"/>
      <c r="UBG419" s="4"/>
      <c r="UBH419" s="4"/>
      <c r="UBI419" s="4"/>
      <c r="UBJ419" s="4"/>
      <c r="UBK419" s="4"/>
      <c r="UBL419" s="4"/>
      <c r="UBM419" s="4"/>
      <c r="UBN419" s="4"/>
      <c r="UBO419" s="4"/>
      <c r="UBP419" s="4"/>
      <c r="UBQ419" s="4"/>
      <c r="UBR419" s="4"/>
      <c r="UBS419" s="4"/>
      <c r="UBT419" s="4"/>
      <c r="UBU419" s="4"/>
      <c r="UBV419" s="4"/>
      <c r="UBW419" s="4"/>
      <c r="UBX419" s="4"/>
      <c r="UBY419" s="4"/>
      <c r="UBZ419" s="4"/>
      <c r="UCA419" s="4"/>
      <c r="UCB419" s="4"/>
      <c r="UCC419" s="4"/>
      <c r="UCD419" s="4"/>
      <c r="UCE419" s="4"/>
      <c r="UCF419" s="4"/>
      <c r="UCG419" s="4"/>
      <c r="UCH419" s="4"/>
      <c r="UCI419" s="4"/>
      <c r="UCJ419" s="4"/>
      <c r="UCK419" s="4"/>
      <c r="UCL419" s="4"/>
      <c r="UCM419" s="4"/>
      <c r="UCN419" s="4"/>
      <c r="UCO419" s="4"/>
      <c r="UCP419" s="4"/>
      <c r="UCQ419" s="4"/>
      <c r="UCR419" s="4"/>
      <c r="UCS419" s="4"/>
      <c r="UCT419" s="4"/>
      <c r="UCU419" s="4"/>
      <c r="UCV419" s="4"/>
      <c r="UCW419" s="4"/>
      <c r="UCX419" s="4"/>
      <c r="UCY419" s="4"/>
      <c r="UCZ419" s="4"/>
      <c r="UDA419" s="4"/>
      <c r="UDB419" s="4"/>
      <c r="UDC419" s="4"/>
      <c r="UDD419" s="4"/>
      <c r="UDE419" s="4"/>
      <c r="UDF419" s="4"/>
      <c r="UDG419" s="4"/>
      <c r="UDH419" s="4"/>
      <c r="UDI419" s="4"/>
      <c r="UDJ419" s="4"/>
      <c r="UDK419" s="4"/>
      <c r="UDL419" s="4"/>
      <c r="UDM419" s="4"/>
      <c r="UDN419" s="4"/>
      <c r="UDO419" s="4"/>
      <c r="UDP419" s="4"/>
      <c r="UDQ419" s="4"/>
      <c r="UDR419" s="4"/>
      <c r="UDS419" s="4"/>
      <c r="UDT419" s="4"/>
      <c r="UDU419" s="4"/>
      <c r="UDV419" s="4"/>
      <c r="UDW419" s="4"/>
      <c r="UDX419" s="4"/>
      <c r="UDY419" s="4"/>
      <c r="UDZ419" s="4"/>
      <c r="UEA419" s="4"/>
      <c r="UEB419" s="4"/>
      <c r="UEC419" s="4"/>
      <c r="UED419" s="4"/>
      <c r="UEE419" s="4"/>
      <c r="UEF419" s="4"/>
      <c r="UEG419" s="4"/>
      <c r="UEH419" s="4"/>
      <c r="UEI419" s="4"/>
      <c r="UEJ419" s="4"/>
      <c r="UEK419" s="4"/>
      <c r="UEL419" s="4"/>
      <c r="UEM419" s="4"/>
      <c r="UEN419" s="4"/>
      <c r="UEO419" s="4"/>
      <c r="UEP419" s="4"/>
      <c r="UEQ419" s="4"/>
      <c r="UER419" s="4"/>
      <c r="UES419" s="4"/>
      <c r="UET419" s="4"/>
      <c r="UEU419" s="4"/>
      <c r="UEV419" s="4"/>
      <c r="UEW419" s="4"/>
      <c r="UEX419" s="4"/>
      <c r="UEY419" s="4"/>
      <c r="UEZ419" s="4"/>
      <c r="UFA419" s="4"/>
      <c r="UFB419" s="4"/>
      <c r="UFC419" s="4"/>
      <c r="UFD419" s="4"/>
      <c r="UFE419" s="4"/>
      <c r="UFF419" s="4"/>
      <c r="UFG419" s="4"/>
      <c r="UFH419" s="4"/>
      <c r="UFI419" s="4"/>
      <c r="UFJ419" s="4"/>
      <c r="UFK419" s="4"/>
      <c r="UFL419" s="4"/>
      <c r="UFM419" s="4"/>
      <c r="UFN419" s="4"/>
      <c r="UFO419" s="4"/>
      <c r="UFP419" s="4"/>
      <c r="UFQ419" s="4"/>
      <c r="UFR419" s="4"/>
      <c r="UFS419" s="4"/>
      <c r="UFT419" s="4"/>
      <c r="UFU419" s="4"/>
      <c r="UFV419" s="4"/>
      <c r="UFW419" s="4"/>
      <c r="UFX419" s="4"/>
      <c r="UFY419" s="4"/>
      <c r="UFZ419" s="4"/>
      <c r="UGA419" s="4"/>
      <c r="UGB419" s="4"/>
      <c r="UGC419" s="4"/>
      <c r="UGD419" s="4"/>
      <c r="UGE419" s="4"/>
      <c r="UGF419" s="4"/>
      <c r="UGG419" s="4"/>
      <c r="UGH419" s="4"/>
      <c r="UGI419" s="4"/>
      <c r="UGJ419" s="4"/>
      <c r="UGK419" s="4"/>
      <c r="UGL419" s="4"/>
      <c r="UGM419" s="4"/>
      <c r="UGN419" s="4"/>
      <c r="UGO419" s="4"/>
      <c r="UGP419" s="4"/>
      <c r="UGQ419" s="4"/>
      <c r="UGR419" s="4"/>
      <c r="UGS419" s="4"/>
      <c r="UGT419" s="4"/>
      <c r="UGU419" s="4"/>
      <c r="UGV419" s="4"/>
      <c r="UGW419" s="4"/>
      <c r="UGX419" s="4"/>
      <c r="UGY419" s="4"/>
      <c r="UGZ419" s="4"/>
      <c r="UHA419" s="4"/>
      <c r="UHB419" s="4"/>
      <c r="UHC419" s="4"/>
      <c r="UHD419" s="4"/>
      <c r="UHE419" s="4"/>
      <c r="UHF419" s="4"/>
      <c r="UHG419" s="4"/>
      <c r="UHH419" s="4"/>
      <c r="UHI419" s="4"/>
      <c r="UHJ419" s="4"/>
      <c r="UHK419" s="4"/>
      <c r="UHL419" s="4"/>
      <c r="UHM419" s="4"/>
      <c r="UHN419" s="4"/>
      <c r="UHO419" s="4"/>
      <c r="UHP419" s="4"/>
      <c r="UHQ419" s="4"/>
      <c r="UHR419" s="4"/>
      <c r="UHS419" s="4"/>
      <c r="UHT419" s="4"/>
      <c r="UHU419" s="4"/>
      <c r="UHV419" s="4"/>
      <c r="UHW419" s="4"/>
      <c r="UHX419" s="4"/>
      <c r="UHY419" s="4"/>
      <c r="UHZ419" s="4"/>
      <c r="UIA419" s="4"/>
      <c r="UIB419" s="4"/>
      <c r="UIC419" s="4"/>
      <c r="UID419" s="4"/>
      <c r="UIE419" s="4"/>
      <c r="UIF419" s="4"/>
      <c r="UIG419" s="4"/>
      <c r="UIH419" s="4"/>
      <c r="UII419" s="4"/>
      <c r="UIJ419" s="4"/>
      <c r="UIK419" s="4"/>
      <c r="UIL419" s="4"/>
      <c r="UIM419" s="4"/>
      <c r="UIN419" s="4"/>
      <c r="UIO419" s="4"/>
      <c r="UIP419" s="4"/>
      <c r="UIQ419" s="4"/>
      <c r="UIR419" s="4"/>
      <c r="UIS419" s="4"/>
      <c r="UIT419" s="4"/>
      <c r="UIU419" s="4"/>
      <c r="UIV419" s="4"/>
      <c r="UIW419" s="4"/>
      <c r="UIX419" s="4"/>
      <c r="UIY419" s="4"/>
      <c r="UIZ419" s="4"/>
      <c r="UJA419" s="4"/>
      <c r="UJB419" s="4"/>
      <c r="UJC419" s="4"/>
      <c r="UJD419" s="4"/>
      <c r="UJE419" s="4"/>
      <c r="UJF419" s="4"/>
      <c r="UJG419" s="4"/>
      <c r="UJH419" s="4"/>
      <c r="UJI419" s="4"/>
      <c r="UJJ419" s="4"/>
      <c r="UJK419" s="4"/>
      <c r="UJL419" s="4"/>
      <c r="UJM419" s="4"/>
      <c r="UJN419" s="4"/>
      <c r="UJO419" s="4"/>
      <c r="UJP419" s="4"/>
      <c r="UJQ419" s="4"/>
      <c r="UJR419" s="4"/>
      <c r="UJS419" s="4"/>
      <c r="UJT419" s="4"/>
      <c r="UJU419" s="4"/>
      <c r="UJV419" s="4"/>
      <c r="UJW419" s="4"/>
      <c r="UJX419" s="4"/>
      <c r="UJY419" s="4"/>
      <c r="UJZ419" s="4"/>
      <c r="UKA419" s="4"/>
      <c r="UKB419" s="4"/>
      <c r="UKC419" s="4"/>
      <c r="UKD419" s="4"/>
      <c r="UKE419" s="4"/>
      <c r="UKF419" s="4"/>
      <c r="UKG419" s="4"/>
      <c r="UKH419" s="4"/>
      <c r="UKI419" s="4"/>
      <c r="UKJ419" s="4"/>
      <c r="UKK419" s="4"/>
      <c r="UKL419" s="4"/>
      <c r="UKM419" s="4"/>
      <c r="UKN419" s="4"/>
      <c r="UKO419" s="4"/>
      <c r="UKP419" s="4"/>
      <c r="UKQ419" s="4"/>
      <c r="UKR419" s="4"/>
      <c r="UKS419" s="4"/>
      <c r="UKT419" s="4"/>
      <c r="UKU419" s="4"/>
      <c r="UKV419" s="4"/>
      <c r="UKW419" s="4"/>
      <c r="UKX419" s="4"/>
      <c r="UKY419" s="4"/>
      <c r="UKZ419" s="4"/>
      <c r="ULA419" s="4"/>
      <c r="ULB419" s="4"/>
      <c r="ULC419" s="4"/>
      <c r="ULD419" s="4"/>
      <c r="ULE419" s="4"/>
      <c r="ULF419" s="4"/>
      <c r="ULG419" s="4"/>
      <c r="ULH419" s="4"/>
      <c r="ULI419" s="4"/>
      <c r="ULJ419" s="4"/>
      <c r="ULK419" s="4"/>
      <c r="ULL419" s="4"/>
      <c r="ULM419" s="4"/>
      <c r="ULN419" s="4"/>
      <c r="ULO419" s="4"/>
      <c r="ULP419" s="4"/>
      <c r="ULQ419" s="4"/>
      <c r="ULR419" s="4"/>
      <c r="ULS419" s="4"/>
      <c r="ULT419" s="4"/>
      <c r="ULU419" s="4"/>
      <c r="ULV419" s="4"/>
      <c r="ULW419" s="4"/>
      <c r="ULX419" s="4"/>
      <c r="ULY419" s="4"/>
      <c r="ULZ419" s="4"/>
      <c r="UMA419" s="4"/>
      <c r="UMB419" s="4"/>
      <c r="UMC419" s="4"/>
      <c r="UMD419" s="4"/>
      <c r="UME419" s="4"/>
      <c r="UMF419" s="4"/>
      <c r="UMG419" s="4"/>
      <c r="UMH419" s="4"/>
      <c r="UMI419" s="4"/>
      <c r="UMJ419" s="4"/>
      <c r="UMK419" s="4"/>
      <c r="UML419" s="4"/>
      <c r="UMM419" s="4"/>
      <c r="UMN419" s="4"/>
      <c r="UMO419" s="4"/>
      <c r="UMP419" s="4"/>
      <c r="UMQ419" s="4"/>
      <c r="UMR419" s="4"/>
      <c r="UMS419" s="4"/>
      <c r="UMT419" s="4"/>
      <c r="UMU419" s="4"/>
      <c r="UMV419" s="4"/>
      <c r="UMW419" s="4"/>
      <c r="UMX419" s="4"/>
      <c r="UMY419" s="4"/>
      <c r="UMZ419" s="4"/>
      <c r="UNA419" s="4"/>
      <c r="UNB419" s="4"/>
      <c r="UNC419" s="4"/>
      <c r="UND419" s="4"/>
      <c r="UNE419" s="4"/>
      <c r="UNF419" s="4"/>
      <c r="UNG419" s="4"/>
      <c r="UNH419" s="4"/>
      <c r="UNI419" s="4"/>
      <c r="UNJ419" s="4"/>
      <c r="UNK419" s="4"/>
      <c r="UNL419" s="4"/>
      <c r="UNM419" s="4"/>
      <c r="UNN419" s="4"/>
      <c r="UNO419" s="4"/>
      <c r="UNP419" s="4"/>
      <c r="UNQ419" s="4"/>
      <c r="UNR419" s="4"/>
      <c r="UNS419" s="4"/>
      <c r="UNT419" s="4"/>
      <c r="UNU419" s="4"/>
      <c r="UNV419" s="4"/>
      <c r="UNW419" s="4"/>
      <c r="UNX419" s="4"/>
      <c r="UNY419" s="4"/>
      <c r="UNZ419" s="4"/>
      <c r="UOA419" s="4"/>
      <c r="UOB419" s="4"/>
      <c r="UOC419" s="4"/>
      <c r="UOD419" s="4"/>
      <c r="UOE419" s="4"/>
      <c r="UOF419" s="4"/>
      <c r="UOG419" s="4"/>
      <c r="UOH419" s="4"/>
      <c r="UOI419" s="4"/>
      <c r="UOJ419" s="4"/>
      <c r="UOK419" s="4"/>
      <c r="UOL419" s="4"/>
      <c r="UOM419" s="4"/>
      <c r="UON419" s="4"/>
      <c r="UOO419" s="4"/>
      <c r="UOP419" s="4"/>
      <c r="UOQ419" s="4"/>
      <c r="UOR419" s="4"/>
      <c r="UOS419" s="4"/>
      <c r="UOT419" s="4"/>
      <c r="UOU419" s="4"/>
      <c r="UOV419" s="4"/>
      <c r="UOW419" s="4"/>
      <c r="UOX419" s="4"/>
      <c r="UOY419" s="4"/>
      <c r="UOZ419" s="4"/>
      <c r="UPA419" s="4"/>
      <c r="UPB419" s="4"/>
      <c r="UPC419" s="4"/>
      <c r="UPD419" s="4"/>
      <c r="UPE419" s="4"/>
      <c r="UPF419" s="4"/>
      <c r="UPG419" s="4"/>
      <c r="UPH419" s="4"/>
      <c r="UPI419" s="4"/>
      <c r="UPJ419" s="4"/>
      <c r="UPK419" s="4"/>
      <c r="UPL419" s="4"/>
      <c r="UPM419" s="4"/>
      <c r="UPN419" s="4"/>
      <c r="UPO419" s="4"/>
      <c r="UPP419" s="4"/>
      <c r="UPQ419" s="4"/>
      <c r="UPR419" s="4"/>
      <c r="UPS419" s="4"/>
      <c r="UPT419" s="4"/>
      <c r="UPU419" s="4"/>
      <c r="UPV419" s="4"/>
      <c r="UPW419" s="4"/>
      <c r="UPX419" s="4"/>
      <c r="UPY419" s="4"/>
      <c r="UPZ419" s="4"/>
      <c r="UQA419" s="4"/>
      <c r="UQB419" s="4"/>
      <c r="UQC419" s="4"/>
      <c r="UQD419" s="4"/>
      <c r="UQE419" s="4"/>
      <c r="UQF419" s="4"/>
      <c r="UQG419" s="4"/>
      <c r="UQH419" s="4"/>
      <c r="UQI419" s="4"/>
      <c r="UQJ419" s="4"/>
      <c r="UQK419" s="4"/>
      <c r="UQL419" s="4"/>
      <c r="UQM419" s="4"/>
      <c r="UQN419" s="4"/>
      <c r="UQO419" s="4"/>
      <c r="UQP419" s="4"/>
      <c r="UQQ419" s="4"/>
      <c r="UQR419" s="4"/>
      <c r="UQS419" s="4"/>
      <c r="UQT419" s="4"/>
      <c r="UQU419" s="4"/>
      <c r="UQV419" s="4"/>
      <c r="UQW419" s="4"/>
      <c r="UQX419" s="4"/>
      <c r="UQY419" s="4"/>
      <c r="UQZ419" s="4"/>
      <c r="URA419" s="4"/>
      <c r="URB419" s="4"/>
      <c r="URC419" s="4"/>
      <c r="URD419" s="4"/>
      <c r="URE419" s="4"/>
      <c r="URF419" s="4"/>
      <c r="URG419" s="4"/>
      <c r="URH419" s="4"/>
      <c r="URI419" s="4"/>
      <c r="URJ419" s="4"/>
      <c r="URK419" s="4"/>
      <c r="URL419" s="4"/>
      <c r="URM419" s="4"/>
      <c r="URN419" s="4"/>
      <c r="URO419" s="4"/>
      <c r="URP419" s="4"/>
      <c r="URQ419" s="4"/>
      <c r="URR419" s="4"/>
      <c r="URS419" s="4"/>
      <c r="URT419" s="4"/>
      <c r="URU419" s="4"/>
      <c r="URV419" s="4"/>
      <c r="URW419" s="4"/>
      <c r="URX419" s="4"/>
      <c r="URY419" s="4"/>
      <c r="URZ419" s="4"/>
      <c r="USA419" s="4"/>
      <c r="USB419" s="4"/>
      <c r="USC419" s="4"/>
      <c r="USD419" s="4"/>
      <c r="USE419" s="4"/>
      <c r="USF419" s="4"/>
      <c r="USG419" s="4"/>
      <c r="USH419" s="4"/>
      <c r="USI419" s="4"/>
      <c r="USJ419" s="4"/>
      <c r="USK419" s="4"/>
      <c r="USL419" s="4"/>
      <c r="USM419" s="4"/>
      <c r="USN419" s="4"/>
      <c r="USO419" s="4"/>
      <c r="USP419" s="4"/>
      <c r="USQ419" s="4"/>
      <c r="USR419" s="4"/>
      <c r="USS419" s="4"/>
      <c r="UST419" s="4"/>
      <c r="USU419" s="4"/>
      <c r="USV419" s="4"/>
      <c r="USW419" s="4"/>
      <c r="USX419" s="4"/>
      <c r="USY419" s="4"/>
      <c r="USZ419" s="4"/>
      <c r="UTA419" s="4"/>
      <c r="UTB419" s="4"/>
      <c r="UTC419" s="4"/>
      <c r="UTD419" s="4"/>
      <c r="UTE419" s="4"/>
      <c r="UTF419" s="4"/>
      <c r="UTG419" s="4"/>
      <c r="UTH419" s="4"/>
      <c r="UTI419" s="4"/>
      <c r="UTJ419" s="4"/>
      <c r="UTK419" s="4"/>
      <c r="UTL419" s="4"/>
      <c r="UTM419" s="4"/>
      <c r="UTN419" s="4"/>
      <c r="UTO419" s="4"/>
      <c r="UTP419" s="4"/>
      <c r="UTQ419" s="4"/>
      <c r="UTR419" s="4"/>
      <c r="UTS419" s="4"/>
      <c r="UTT419" s="4"/>
      <c r="UTU419" s="4"/>
      <c r="UTV419" s="4"/>
      <c r="UTW419" s="4"/>
      <c r="UTX419" s="4"/>
      <c r="UTY419" s="4"/>
      <c r="UTZ419" s="4"/>
      <c r="UUA419" s="4"/>
      <c r="UUB419" s="4"/>
      <c r="UUC419" s="4"/>
      <c r="UUD419" s="4"/>
      <c r="UUE419" s="4"/>
      <c r="UUF419" s="4"/>
      <c r="UUG419" s="4"/>
      <c r="UUH419" s="4"/>
      <c r="UUI419" s="4"/>
      <c r="UUJ419" s="4"/>
      <c r="UUK419" s="4"/>
      <c r="UUL419" s="4"/>
      <c r="UUM419" s="4"/>
      <c r="UUN419" s="4"/>
      <c r="UUO419" s="4"/>
      <c r="UUP419" s="4"/>
      <c r="UUQ419" s="4"/>
      <c r="UUR419" s="4"/>
      <c r="UUS419" s="4"/>
      <c r="UUT419" s="4"/>
      <c r="UUU419" s="4"/>
      <c r="UUV419" s="4"/>
      <c r="UUW419" s="4"/>
      <c r="UUX419" s="4"/>
      <c r="UUY419" s="4"/>
      <c r="UUZ419" s="4"/>
      <c r="UVA419" s="4"/>
      <c r="UVB419" s="4"/>
      <c r="UVC419" s="4"/>
      <c r="UVD419" s="4"/>
      <c r="UVE419" s="4"/>
      <c r="UVF419" s="4"/>
      <c r="UVG419" s="4"/>
      <c r="UVH419" s="4"/>
      <c r="UVI419" s="4"/>
      <c r="UVJ419" s="4"/>
      <c r="UVK419" s="4"/>
      <c r="UVL419" s="4"/>
      <c r="UVM419" s="4"/>
      <c r="UVN419" s="4"/>
      <c r="UVO419" s="4"/>
      <c r="UVP419" s="4"/>
      <c r="UVQ419" s="4"/>
      <c r="UVR419" s="4"/>
      <c r="UVS419" s="4"/>
      <c r="UVT419" s="4"/>
      <c r="UVU419" s="4"/>
      <c r="UVV419" s="4"/>
      <c r="UVW419" s="4"/>
      <c r="UVX419" s="4"/>
      <c r="UVY419" s="4"/>
      <c r="UVZ419" s="4"/>
      <c r="UWA419" s="4"/>
      <c r="UWB419" s="4"/>
      <c r="UWC419" s="4"/>
      <c r="UWD419" s="4"/>
      <c r="UWE419" s="4"/>
      <c r="UWF419" s="4"/>
      <c r="UWG419" s="4"/>
      <c r="UWH419" s="4"/>
      <c r="UWI419" s="4"/>
      <c r="UWJ419" s="4"/>
      <c r="UWK419" s="4"/>
      <c r="UWL419" s="4"/>
      <c r="UWM419" s="4"/>
      <c r="UWN419" s="4"/>
      <c r="UWO419" s="4"/>
      <c r="UWP419" s="4"/>
      <c r="UWQ419" s="4"/>
      <c r="UWR419" s="4"/>
      <c r="UWS419" s="4"/>
      <c r="UWT419" s="4"/>
      <c r="UWU419" s="4"/>
      <c r="UWV419" s="4"/>
      <c r="UWW419" s="4"/>
      <c r="UWX419" s="4"/>
      <c r="UWY419" s="4"/>
      <c r="UWZ419" s="4"/>
      <c r="UXA419" s="4"/>
      <c r="UXB419" s="4"/>
      <c r="UXC419" s="4"/>
      <c r="UXD419" s="4"/>
      <c r="UXE419" s="4"/>
      <c r="UXF419" s="4"/>
      <c r="UXG419" s="4"/>
      <c r="UXH419" s="4"/>
      <c r="UXI419" s="4"/>
      <c r="UXJ419" s="4"/>
      <c r="UXK419" s="4"/>
      <c r="UXL419" s="4"/>
      <c r="UXM419" s="4"/>
      <c r="UXN419" s="4"/>
      <c r="UXO419" s="4"/>
      <c r="UXP419" s="4"/>
      <c r="UXQ419" s="4"/>
      <c r="UXR419" s="4"/>
      <c r="UXS419" s="4"/>
      <c r="UXT419" s="4"/>
      <c r="UXU419" s="4"/>
      <c r="UXV419" s="4"/>
      <c r="UXW419" s="4"/>
      <c r="UXX419" s="4"/>
      <c r="UXY419" s="4"/>
      <c r="UXZ419" s="4"/>
      <c r="UYA419" s="4"/>
      <c r="UYB419" s="4"/>
      <c r="UYC419" s="4"/>
      <c r="UYD419" s="4"/>
      <c r="UYE419" s="4"/>
      <c r="UYF419" s="4"/>
      <c r="UYG419" s="4"/>
      <c r="UYH419" s="4"/>
      <c r="UYI419" s="4"/>
      <c r="UYJ419" s="4"/>
      <c r="UYK419" s="4"/>
      <c r="UYL419" s="4"/>
      <c r="UYM419" s="4"/>
      <c r="UYN419" s="4"/>
      <c r="UYO419" s="4"/>
      <c r="UYP419" s="4"/>
      <c r="UYQ419" s="4"/>
      <c r="UYR419" s="4"/>
      <c r="UYS419" s="4"/>
      <c r="UYT419" s="4"/>
      <c r="UYU419" s="4"/>
      <c r="UYV419" s="4"/>
      <c r="UYW419" s="4"/>
      <c r="UYX419" s="4"/>
      <c r="UYY419" s="4"/>
      <c r="UYZ419" s="4"/>
      <c r="UZA419" s="4"/>
      <c r="UZB419" s="4"/>
      <c r="UZC419" s="4"/>
      <c r="UZD419" s="4"/>
      <c r="UZE419" s="4"/>
      <c r="UZF419" s="4"/>
      <c r="UZG419" s="4"/>
      <c r="UZH419" s="4"/>
      <c r="UZI419" s="4"/>
      <c r="UZJ419" s="4"/>
      <c r="UZK419" s="4"/>
      <c r="UZL419" s="4"/>
      <c r="UZM419" s="4"/>
      <c r="UZN419" s="4"/>
      <c r="UZO419" s="4"/>
      <c r="UZP419" s="4"/>
      <c r="UZQ419" s="4"/>
      <c r="UZR419" s="4"/>
      <c r="UZS419" s="4"/>
      <c r="UZT419" s="4"/>
      <c r="UZU419" s="4"/>
      <c r="UZV419" s="4"/>
      <c r="UZW419" s="4"/>
      <c r="UZX419" s="4"/>
      <c r="UZY419" s="4"/>
      <c r="UZZ419" s="4"/>
      <c r="VAA419" s="4"/>
      <c r="VAB419" s="4"/>
      <c r="VAC419" s="4"/>
      <c r="VAD419" s="4"/>
      <c r="VAE419" s="4"/>
      <c r="VAF419" s="4"/>
      <c r="VAG419" s="4"/>
      <c r="VAH419" s="4"/>
      <c r="VAI419" s="4"/>
      <c r="VAJ419" s="4"/>
      <c r="VAK419" s="4"/>
      <c r="VAL419" s="4"/>
      <c r="VAM419" s="4"/>
      <c r="VAN419" s="4"/>
      <c r="VAO419" s="4"/>
      <c r="VAP419" s="4"/>
      <c r="VAQ419" s="4"/>
      <c r="VAR419" s="4"/>
      <c r="VAS419" s="4"/>
      <c r="VAT419" s="4"/>
      <c r="VAU419" s="4"/>
      <c r="VAV419" s="4"/>
      <c r="VAW419" s="4"/>
      <c r="VAX419" s="4"/>
      <c r="VAY419" s="4"/>
      <c r="VAZ419" s="4"/>
      <c r="VBA419" s="4"/>
      <c r="VBB419" s="4"/>
      <c r="VBC419" s="4"/>
      <c r="VBD419" s="4"/>
      <c r="VBE419" s="4"/>
      <c r="VBF419" s="4"/>
      <c r="VBG419" s="4"/>
      <c r="VBH419" s="4"/>
      <c r="VBI419" s="4"/>
      <c r="VBJ419" s="4"/>
      <c r="VBK419" s="4"/>
      <c r="VBL419" s="4"/>
      <c r="VBM419" s="4"/>
      <c r="VBN419" s="4"/>
      <c r="VBO419" s="4"/>
      <c r="VBP419" s="4"/>
      <c r="VBQ419" s="4"/>
      <c r="VBR419" s="4"/>
      <c r="VBS419" s="4"/>
      <c r="VBT419" s="4"/>
      <c r="VBU419" s="4"/>
      <c r="VBV419" s="4"/>
      <c r="VBW419" s="4"/>
      <c r="VBX419" s="4"/>
      <c r="VBY419" s="4"/>
      <c r="VBZ419" s="4"/>
      <c r="VCA419" s="4"/>
      <c r="VCB419" s="4"/>
      <c r="VCC419" s="4"/>
      <c r="VCD419" s="4"/>
      <c r="VCE419" s="4"/>
      <c r="VCF419" s="4"/>
      <c r="VCG419" s="4"/>
      <c r="VCH419" s="4"/>
      <c r="VCI419" s="4"/>
      <c r="VCJ419" s="4"/>
      <c r="VCK419" s="4"/>
      <c r="VCL419" s="4"/>
      <c r="VCM419" s="4"/>
      <c r="VCN419" s="4"/>
      <c r="VCO419" s="4"/>
      <c r="VCP419" s="4"/>
      <c r="VCQ419" s="4"/>
      <c r="VCR419" s="4"/>
      <c r="VCS419" s="4"/>
      <c r="VCT419" s="4"/>
      <c r="VCU419" s="4"/>
      <c r="VCV419" s="4"/>
      <c r="VCW419" s="4"/>
      <c r="VCX419" s="4"/>
      <c r="VCY419" s="4"/>
      <c r="VCZ419" s="4"/>
      <c r="VDA419" s="4"/>
      <c r="VDB419" s="4"/>
      <c r="VDC419" s="4"/>
      <c r="VDD419" s="4"/>
      <c r="VDE419" s="4"/>
      <c r="VDF419" s="4"/>
      <c r="VDG419" s="4"/>
      <c r="VDH419" s="4"/>
      <c r="VDI419" s="4"/>
      <c r="VDJ419" s="4"/>
      <c r="VDK419" s="4"/>
      <c r="VDL419" s="4"/>
      <c r="VDM419" s="4"/>
      <c r="VDN419" s="4"/>
      <c r="VDO419" s="4"/>
      <c r="VDP419" s="4"/>
      <c r="VDQ419" s="4"/>
      <c r="VDR419" s="4"/>
      <c r="VDS419" s="4"/>
      <c r="VDT419" s="4"/>
      <c r="VDU419" s="4"/>
      <c r="VDV419" s="4"/>
      <c r="VDW419" s="4"/>
      <c r="VDX419" s="4"/>
      <c r="VDY419" s="4"/>
      <c r="VDZ419" s="4"/>
      <c r="VEA419" s="4"/>
      <c r="VEB419" s="4"/>
      <c r="VEC419" s="4"/>
      <c r="VED419" s="4"/>
      <c r="VEE419" s="4"/>
      <c r="VEF419" s="4"/>
      <c r="VEG419" s="4"/>
      <c r="VEH419" s="4"/>
      <c r="VEI419" s="4"/>
      <c r="VEJ419" s="4"/>
      <c r="VEK419" s="4"/>
      <c r="VEL419" s="4"/>
      <c r="VEM419" s="4"/>
      <c r="VEN419" s="4"/>
      <c r="VEO419" s="4"/>
      <c r="VEP419" s="4"/>
      <c r="VEQ419" s="4"/>
      <c r="VER419" s="4"/>
      <c r="VES419" s="4"/>
      <c r="VET419" s="4"/>
      <c r="VEU419" s="4"/>
      <c r="VEV419" s="4"/>
      <c r="VEW419" s="4"/>
      <c r="VEX419" s="4"/>
      <c r="VEY419" s="4"/>
      <c r="VEZ419" s="4"/>
      <c r="VFA419" s="4"/>
      <c r="VFB419" s="4"/>
      <c r="VFC419" s="4"/>
      <c r="VFD419" s="4"/>
      <c r="VFE419" s="4"/>
      <c r="VFF419" s="4"/>
      <c r="VFG419" s="4"/>
      <c r="VFH419" s="4"/>
      <c r="VFI419" s="4"/>
      <c r="VFJ419" s="4"/>
      <c r="VFK419" s="4"/>
      <c r="VFL419" s="4"/>
      <c r="VFM419" s="4"/>
      <c r="VFN419" s="4"/>
      <c r="VFO419" s="4"/>
      <c r="VFP419" s="4"/>
      <c r="VFQ419" s="4"/>
      <c r="VFR419" s="4"/>
      <c r="VFS419" s="4"/>
      <c r="VFT419" s="4"/>
      <c r="VFU419" s="4"/>
      <c r="VFV419" s="4"/>
      <c r="VFW419" s="4"/>
      <c r="VFX419" s="4"/>
      <c r="VFY419" s="4"/>
      <c r="VFZ419" s="4"/>
      <c r="VGA419" s="4"/>
      <c r="VGB419" s="4"/>
      <c r="VGC419" s="4"/>
      <c r="VGD419" s="4"/>
      <c r="VGE419" s="4"/>
      <c r="VGF419" s="4"/>
      <c r="VGG419" s="4"/>
      <c r="VGH419" s="4"/>
      <c r="VGI419" s="4"/>
      <c r="VGJ419" s="4"/>
      <c r="VGK419" s="4"/>
      <c r="VGL419" s="4"/>
      <c r="VGM419" s="4"/>
      <c r="VGN419" s="4"/>
      <c r="VGO419" s="4"/>
      <c r="VGP419" s="4"/>
      <c r="VGQ419" s="4"/>
      <c r="VGR419" s="4"/>
      <c r="VGS419" s="4"/>
      <c r="VGT419" s="4"/>
      <c r="VGU419" s="4"/>
      <c r="VGV419" s="4"/>
      <c r="VGW419" s="4"/>
      <c r="VGX419" s="4"/>
      <c r="VGY419" s="4"/>
      <c r="VGZ419" s="4"/>
      <c r="VHA419" s="4"/>
      <c r="VHB419" s="4"/>
      <c r="VHC419" s="4"/>
      <c r="VHD419" s="4"/>
      <c r="VHE419" s="4"/>
      <c r="VHF419" s="4"/>
      <c r="VHG419" s="4"/>
      <c r="VHH419" s="4"/>
      <c r="VHI419" s="4"/>
      <c r="VHJ419" s="4"/>
      <c r="VHK419" s="4"/>
      <c r="VHL419" s="4"/>
      <c r="VHM419" s="4"/>
      <c r="VHN419" s="4"/>
      <c r="VHO419" s="4"/>
      <c r="VHP419" s="4"/>
      <c r="VHQ419" s="4"/>
      <c r="VHR419" s="4"/>
      <c r="VHS419" s="4"/>
      <c r="VHT419" s="4"/>
      <c r="VHU419" s="4"/>
      <c r="VHV419" s="4"/>
      <c r="VHW419" s="4"/>
      <c r="VHX419" s="4"/>
      <c r="VHY419" s="4"/>
      <c r="VHZ419" s="4"/>
      <c r="VIA419" s="4"/>
      <c r="VIB419" s="4"/>
      <c r="VIC419" s="4"/>
      <c r="VID419" s="4"/>
      <c r="VIE419" s="4"/>
      <c r="VIF419" s="4"/>
      <c r="VIG419" s="4"/>
      <c r="VIH419" s="4"/>
      <c r="VII419" s="4"/>
      <c r="VIJ419" s="4"/>
      <c r="VIK419" s="4"/>
      <c r="VIL419" s="4"/>
      <c r="VIM419" s="4"/>
      <c r="VIN419" s="4"/>
      <c r="VIO419" s="4"/>
      <c r="VIP419" s="4"/>
      <c r="VIQ419" s="4"/>
      <c r="VIR419" s="4"/>
      <c r="VIS419" s="4"/>
      <c r="VIT419" s="4"/>
      <c r="VIU419" s="4"/>
      <c r="VIV419" s="4"/>
      <c r="VIW419" s="4"/>
      <c r="VIX419" s="4"/>
      <c r="VIY419" s="4"/>
      <c r="VIZ419" s="4"/>
      <c r="VJA419" s="4"/>
      <c r="VJB419" s="4"/>
      <c r="VJC419" s="4"/>
      <c r="VJD419" s="4"/>
      <c r="VJE419" s="4"/>
      <c r="VJF419" s="4"/>
      <c r="VJG419" s="4"/>
      <c r="VJH419" s="4"/>
      <c r="VJI419" s="4"/>
      <c r="VJJ419" s="4"/>
      <c r="VJK419" s="4"/>
      <c r="VJL419" s="4"/>
      <c r="VJM419" s="4"/>
      <c r="VJN419" s="4"/>
      <c r="VJO419" s="4"/>
      <c r="VJP419" s="4"/>
      <c r="VJQ419" s="4"/>
      <c r="VJR419" s="4"/>
      <c r="VJS419" s="4"/>
      <c r="VJT419" s="4"/>
      <c r="VJU419" s="4"/>
      <c r="VJV419" s="4"/>
      <c r="VJW419" s="4"/>
      <c r="VJX419" s="4"/>
      <c r="VJY419" s="4"/>
      <c r="VJZ419" s="4"/>
      <c r="VKA419" s="4"/>
      <c r="VKB419" s="4"/>
      <c r="VKC419" s="4"/>
      <c r="VKD419" s="4"/>
      <c r="VKE419" s="4"/>
      <c r="VKF419" s="4"/>
      <c r="VKG419" s="4"/>
      <c r="VKH419" s="4"/>
      <c r="VKI419" s="4"/>
      <c r="VKJ419" s="4"/>
      <c r="VKK419" s="4"/>
      <c r="VKL419" s="4"/>
      <c r="VKM419" s="4"/>
      <c r="VKN419" s="4"/>
      <c r="VKO419" s="4"/>
      <c r="VKP419" s="4"/>
      <c r="VKQ419" s="4"/>
      <c r="VKR419" s="4"/>
      <c r="VKS419" s="4"/>
      <c r="VKT419" s="4"/>
      <c r="VKU419" s="4"/>
      <c r="VKV419" s="4"/>
      <c r="VKW419" s="4"/>
      <c r="VKX419" s="4"/>
      <c r="VKY419" s="4"/>
      <c r="VKZ419" s="4"/>
      <c r="VLA419" s="4"/>
      <c r="VLB419" s="4"/>
      <c r="VLC419" s="4"/>
      <c r="VLD419" s="4"/>
      <c r="VLE419" s="4"/>
      <c r="VLF419" s="4"/>
      <c r="VLG419" s="4"/>
      <c r="VLH419" s="4"/>
      <c r="VLI419" s="4"/>
      <c r="VLJ419" s="4"/>
      <c r="VLK419" s="4"/>
      <c r="VLL419" s="4"/>
      <c r="VLM419" s="4"/>
      <c r="VLN419" s="4"/>
      <c r="VLO419" s="4"/>
      <c r="VLP419" s="4"/>
      <c r="VLQ419" s="4"/>
      <c r="VLR419" s="4"/>
      <c r="VLS419" s="4"/>
      <c r="VLT419" s="4"/>
      <c r="VLU419" s="4"/>
      <c r="VLV419" s="4"/>
      <c r="VLW419" s="4"/>
      <c r="VLX419" s="4"/>
      <c r="VLY419" s="4"/>
      <c r="VLZ419" s="4"/>
      <c r="VMA419" s="4"/>
      <c r="VMB419" s="4"/>
      <c r="VMC419" s="4"/>
      <c r="VMD419" s="4"/>
      <c r="VME419" s="4"/>
      <c r="VMF419" s="4"/>
      <c r="VMG419" s="4"/>
      <c r="VMH419" s="4"/>
      <c r="VMI419" s="4"/>
      <c r="VMJ419" s="4"/>
      <c r="VMK419" s="4"/>
      <c r="VML419" s="4"/>
      <c r="VMM419" s="4"/>
      <c r="VMN419" s="4"/>
      <c r="VMO419" s="4"/>
      <c r="VMP419" s="4"/>
      <c r="VMQ419" s="4"/>
      <c r="VMR419" s="4"/>
      <c r="VMS419" s="4"/>
      <c r="VMT419" s="4"/>
      <c r="VMU419" s="4"/>
      <c r="VMV419" s="4"/>
      <c r="VMW419" s="4"/>
      <c r="VMX419" s="4"/>
      <c r="VMY419" s="4"/>
      <c r="VMZ419" s="4"/>
      <c r="VNA419" s="4"/>
      <c r="VNB419" s="4"/>
      <c r="VNC419" s="4"/>
      <c r="VND419" s="4"/>
      <c r="VNE419" s="4"/>
      <c r="VNF419" s="4"/>
      <c r="VNG419" s="4"/>
      <c r="VNH419" s="4"/>
      <c r="VNI419" s="4"/>
      <c r="VNJ419" s="4"/>
      <c r="VNK419" s="4"/>
      <c r="VNL419" s="4"/>
      <c r="VNM419" s="4"/>
      <c r="VNN419" s="4"/>
      <c r="VNO419" s="4"/>
      <c r="VNP419" s="4"/>
      <c r="VNQ419" s="4"/>
      <c r="VNR419" s="4"/>
      <c r="VNS419" s="4"/>
      <c r="VNT419" s="4"/>
      <c r="VNU419" s="4"/>
      <c r="VNV419" s="4"/>
      <c r="VNW419" s="4"/>
      <c r="VNX419" s="4"/>
      <c r="VNY419" s="4"/>
      <c r="VNZ419" s="4"/>
      <c r="VOA419" s="4"/>
      <c r="VOB419" s="4"/>
      <c r="VOC419" s="4"/>
      <c r="VOD419" s="4"/>
      <c r="VOE419" s="4"/>
      <c r="VOF419" s="4"/>
      <c r="VOG419" s="4"/>
      <c r="VOH419" s="4"/>
      <c r="VOI419" s="4"/>
      <c r="VOJ419" s="4"/>
      <c r="VOK419" s="4"/>
      <c r="VOL419" s="4"/>
      <c r="VOM419" s="4"/>
      <c r="VON419" s="4"/>
      <c r="VOO419" s="4"/>
      <c r="VOP419" s="4"/>
      <c r="VOQ419" s="4"/>
      <c r="VOR419" s="4"/>
      <c r="VOS419" s="4"/>
      <c r="VOT419" s="4"/>
      <c r="VOU419" s="4"/>
      <c r="VOV419" s="4"/>
      <c r="VOW419" s="4"/>
      <c r="VOX419" s="4"/>
      <c r="VOY419" s="4"/>
      <c r="VOZ419" s="4"/>
      <c r="VPA419" s="4"/>
      <c r="VPB419" s="4"/>
      <c r="VPC419" s="4"/>
      <c r="VPD419" s="4"/>
      <c r="VPE419" s="4"/>
      <c r="VPF419" s="4"/>
      <c r="VPG419" s="4"/>
      <c r="VPH419" s="4"/>
      <c r="VPI419" s="4"/>
      <c r="VPJ419" s="4"/>
      <c r="VPK419" s="4"/>
      <c r="VPL419" s="4"/>
      <c r="VPM419" s="4"/>
      <c r="VPN419" s="4"/>
      <c r="VPO419" s="4"/>
      <c r="VPP419" s="4"/>
      <c r="VPQ419" s="4"/>
      <c r="VPR419" s="4"/>
      <c r="VPS419" s="4"/>
      <c r="VPT419" s="4"/>
      <c r="VPU419" s="4"/>
      <c r="VPV419" s="4"/>
      <c r="VPW419" s="4"/>
      <c r="VPX419" s="4"/>
      <c r="VPY419" s="4"/>
      <c r="VPZ419" s="4"/>
      <c r="VQA419" s="4"/>
      <c r="VQB419" s="4"/>
      <c r="VQC419" s="4"/>
      <c r="VQD419" s="4"/>
      <c r="VQE419" s="4"/>
      <c r="VQF419" s="4"/>
      <c r="VQG419" s="4"/>
      <c r="VQH419" s="4"/>
      <c r="VQI419" s="4"/>
      <c r="VQJ419" s="4"/>
      <c r="VQK419" s="4"/>
      <c r="VQL419" s="4"/>
      <c r="VQM419" s="4"/>
      <c r="VQN419" s="4"/>
      <c r="VQO419" s="4"/>
      <c r="VQP419" s="4"/>
      <c r="VQQ419" s="4"/>
      <c r="VQR419" s="4"/>
      <c r="VQS419" s="4"/>
      <c r="VQT419" s="4"/>
      <c r="VQU419" s="4"/>
      <c r="VQV419" s="4"/>
      <c r="VQW419" s="4"/>
      <c r="VQX419" s="4"/>
      <c r="VQY419" s="4"/>
      <c r="VQZ419" s="4"/>
      <c r="VRA419" s="4"/>
      <c r="VRB419" s="4"/>
      <c r="VRC419" s="4"/>
      <c r="VRD419" s="4"/>
      <c r="VRE419" s="4"/>
      <c r="VRF419" s="4"/>
      <c r="VRG419" s="4"/>
      <c r="VRH419" s="4"/>
      <c r="VRI419" s="4"/>
      <c r="VRJ419" s="4"/>
      <c r="VRK419" s="4"/>
      <c r="VRL419" s="4"/>
      <c r="VRM419" s="4"/>
      <c r="VRN419" s="4"/>
      <c r="VRO419" s="4"/>
      <c r="VRP419" s="4"/>
      <c r="VRQ419" s="4"/>
      <c r="VRR419" s="4"/>
      <c r="VRS419" s="4"/>
      <c r="VRT419" s="4"/>
      <c r="VRU419" s="4"/>
      <c r="VRV419" s="4"/>
      <c r="VRW419" s="4"/>
      <c r="VRX419" s="4"/>
      <c r="VRY419" s="4"/>
      <c r="VRZ419" s="4"/>
      <c r="VSA419" s="4"/>
      <c r="VSB419" s="4"/>
      <c r="VSC419" s="4"/>
      <c r="VSD419" s="4"/>
      <c r="VSE419" s="4"/>
      <c r="VSF419" s="4"/>
      <c r="VSG419" s="4"/>
      <c r="VSH419" s="4"/>
      <c r="VSI419" s="4"/>
      <c r="VSJ419" s="4"/>
      <c r="VSK419" s="4"/>
      <c r="VSL419" s="4"/>
      <c r="VSM419" s="4"/>
      <c r="VSN419" s="4"/>
      <c r="VSO419" s="4"/>
      <c r="VSP419" s="4"/>
      <c r="VSQ419" s="4"/>
      <c r="VSR419" s="4"/>
      <c r="VSS419" s="4"/>
      <c r="VST419" s="4"/>
      <c r="VSU419" s="4"/>
      <c r="VSV419" s="4"/>
      <c r="VSW419" s="4"/>
      <c r="VSX419" s="4"/>
      <c r="VSY419" s="4"/>
      <c r="VSZ419" s="4"/>
      <c r="VTA419" s="4"/>
      <c r="VTB419" s="4"/>
      <c r="VTC419" s="4"/>
      <c r="VTD419" s="4"/>
      <c r="VTE419" s="4"/>
      <c r="VTF419" s="4"/>
      <c r="VTG419" s="4"/>
      <c r="VTH419" s="4"/>
      <c r="VTI419" s="4"/>
      <c r="VTJ419" s="4"/>
      <c r="VTK419" s="4"/>
      <c r="VTL419" s="4"/>
      <c r="VTM419" s="4"/>
      <c r="VTN419" s="4"/>
      <c r="VTO419" s="4"/>
      <c r="VTP419" s="4"/>
      <c r="VTQ419" s="4"/>
      <c r="VTR419" s="4"/>
      <c r="VTS419" s="4"/>
      <c r="VTT419" s="4"/>
      <c r="VTU419" s="4"/>
      <c r="VTV419" s="4"/>
      <c r="VTW419" s="4"/>
      <c r="VTX419" s="4"/>
      <c r="VTY419" s="4"/>
      <c r="VTZ419" s="4"/>
      <c r="VUA419" s="4"/>
      <c r="VUB419" s="4"/>
      <c r="VUC419" s="4"/>
      <c r="VUD419" s="4"/>
      <c r="VUE419" s="4"/>
      <c r="VUF419" s="4"/>
      <c r="VUG419" s="4"/>
      <c r="VUH419" s="4"/>
      <c r="VUI419" s="4"/>
      <c r="VUJ419" s="4"/>
      <c r="VUK419" s="4"/>
      <c r="VUL419" s="4"/>
      <c r="VUM419" s="4"/>
      <c r="VUN419" s="4"/>
      <c r="VUO419" s="4"/>
      <c r="VUP419" s="4"/>
      <c r="VUQ419" s="4"/>
      <c r="VUR419" s="4"/>
      <c r="VUS419" s="4"/>
      <c r="VUT419" s="4"/>
      <c r="VUU419" s="4"/>
      <c r="VUV419" s="4"/>
      <c r="VUW419" s="4"/>
      <c r="VUX419" s="4"/>
      <c r="VUY419" s="4"/>
      <c r="VUZ419" s="4"/>
      <c r="VVA419" s="4"/>
      <c r="VVB419" s="4"/>
      <c r="VVC419" s="4"/>
      <c r="VVD419" s="4"/>
      <c r="VVE419" s="4"/>
      <c r="VVF419" s="4"/>
      <c r="VVG419" s="4"/>
      <c r="VVH419" s="4"/>
      <c r="VVI419" s="4"/>
      <c r="VVJ419" s="4"/>
      <c r="VVK419" s="4"/>
      <c r="VVL419" s="4"/>
      <c r="VVM419" s="4"/>
      <c r="VVN419" s="4"/>
      <c r="VVO419" s="4"/>
      <c r="VVP419" s="4"/>
      <c r="VVQ419" s="4"/>
      <c r="VVR419" s="4"/>
      <c r="VVS419" s="4"/>
      <c r="VVT419" s="4"/>
      <c r="VVU419" s="4"/>
      <c r="VVV419" s="4"/>
      <c r="VVW419" s="4"/>
      <c r="VVX419" s="4"/>
      <c r="VVY419" s="4"/>
      <c r="VVZ419" s="4"/>
      <c r="VWA419" s="4"/>
      <c r="VWB419" s="4"/>
      <c r="VWC419" s="4"/>
      <c r="VWD419" s="4"/>
      <c r="VWE419" s="4"/>
      <c r="VWF419" s="4"/>
      <c r="VWG419" s="4"/>
      <c r="VWH419" s="4"/>
      <c r="VWI419" s="4"/>
      <c r="VWJ419" s="4"/>
      <c r="VWK419" s="4"/>
      <c r="VWL419" s="4"/>
      <c r="VWM419" s="4"/>
      <c r="VWN419" s="4"/>
      <c r="VWO419" s="4"/>
      <c r="VWP419" s="4"/>
      <c r="VWQ419" s="4"/>
      <c r="VWR419" s="4"/>
      <c r="VWS419" s="4"/>
      <c r="VWT419" s="4"/>
      <c r="VWU419" s="4"/>
      <c r="VWV419" s="4"/>
      <c r="VWW419" s="4"/>
      <c r="VWX419" s="4"/>
      <c r="VWY419" s="4"/>
      <c r="VWZ419" s="4"/>
      <c r="VXA419" s="4"/>
      <c r="VXB419" s="4"/>
      <c r="VXC419" s="4"/>
      <c r="VXD419" s="4"/>
      <c r="VXE419" s="4"/>
      <c r="VXF419" s="4"/>
      <c r="VXG419" s="4"/>
      <c r="VXH419" s="4"/>
      <c r="VXI419" s="4"/>
      <c r="VXJ419" s="4"/>
      <c r="VXK419" s="4"/>
      <c r="VXL419" s="4"/>
      <c r="VXM419" s="4"/>
      <c r="VXN419" s="4"/>
      <c r="VXO419" s="4"/>
      <c r="VXP419" s="4"/>
      <c r="VXQ419" s="4"/>
      <c r="VXR419" s="4"/>
      <c r="VXS419" s="4"/>
      <c r="VXT419" s="4"/>
      <c r="VXU419" s="4"/>
      <c r="VXV419" s="4"/>
      <c r="VXW419" s="4"/>
      <c r="VXX419" s="4"/>
      <c r="VXY419" s="4"/>
      <c r="VXZ419" s="4"/>
      <c r="VYA419" s="4"/>
      <c r="VYB419" s="4"/>
      <c r="VYC419" s="4"/>
      <c r="VYD419" s="4"/>
      <c r="VYE419" s="4"/>
      <c r="VYF419" s="4"/>
      <c r="VYG419" s="4"/>
      <c r="VYH419" s="4"/>
      <c r="VYI419" s="4"/>
      <c r="VYJ419" s="4"/>
      <c r="VYK419" s="4"/>
      <c r="VYL419" s="4"/>
      <c r="VYM419" s="4"/>
      <c r="VYN419" s="4"/>
      <c r="VYO419" s="4"/>
      <c r="VYP419" s="4"/>
      <c r="VYQ419" s="4"/>
      <c r="VYR419" s="4"/>
      <c r="VYS419" s="4"/>
      <c r="VYT419" s="4"/>
      <c r="VYU419" s="4"/>
      <c r="VYV419" s="4"/>
      <c r="VYW419" s="4"/>
      <c r="VYX419" s="4"/>
      <c r="VYY419" s="4"/>
      <c r="VYZ419" s="4"/>
      <c r="VZA419" s="4"/>
      <c r="VZB419" s="4"/>
      <c r="VZC419" s="4"/>
      <c r="VZD419" s="4"/>
      <c r="VZE419" s="4"/>
      <c r="VZF419" s="4"/>
      <c r="VZG419" s="4"/>
      <c r="VZH419" s="4"/>
      <c r="VZI419" s="4"/>
      <c r="VZJ419" s="4"/>
      <c r="VZK419" s="4"/>
      <c r="VZL419" s="4"/>
      <c r="VZM419" s="4"/>
      <c r="VZN419" s="4"/>
      <c r="VZO419" s="4"/>
      <c r="VZP419" s="4"/>
      <c r="VZQ419" s="4"/>
      <c r="VZR419" s="4"/>
      <c r="VZS419" s="4"/>
      <c r="VZT419" s="4"/>
      <c r="VZU419" s="4"/>
      <c r="VZV419" s="4"/>
      <c r="VZW419" s="4"/>
      <c r="VZX419" s="4"/>
      <c r="VZY419" s="4"/>
      <c r="VZZ419" s="4"/>
      <c r="WAA419" s="4"/>
      <c r="WAB419" s="4"/>
      <c r="WAC419" s="4"/>
      <c r="WAD419" s="4"/>
      <c r="WAE419" s="4"/>
      <c r="WAF419" s="4"/>
      <c r="WAG419" s="4"/>
      <c r="WAH419" s="4"/>
      <c r="WAI419" s="4"/>
      <c r="WAJ419" s="4"/>
      <c r="WAK419" s="4"/>
      <c r="WAL419" s="4"/>
      <c r="WAM419" s="4"/>
      <c r="WAN419" s="4"/>
      <c r="WAO419" s="4"/>
      <c r="WAP419" s="4"/>
      <c r="WAQ419" s="4"/>
      <c r="WAR419" s="4"/>
      <c r="WAS419" s="4"/>
      <c r="WAT419" s="4"/>
      <c r="WAU419" s="4"/>
      <c r="WAV419" s="4"/>
      <c r="WAW419" s="4"/>
      <c r="WAX419" s="4"/>
      <c r="WAY419" s="4"/>
      <c r="WAZ419" s="4"/>
      <c r="WBA419" s="4"/>
      <c r="WBB419" s="4"/>
      <c r="WBC419" s="4"/>
      <c r="WBD419" s="4"/>
      <c r="WBE419" s="4"/>
      <c r="WBF419" s="4"/>
      <c r="WBG419" s="4"/>
      <c r="WBH419" s="4"/>
      <c r="WBI419" s="4"/>
      <c r="WBJ419" s="4"/>
      <c r="WBK419" s="4"/>
      <c r="WBL419" s="4"/>
      <c r="WBM419" s="4"/>
      <c r="WBN419" s="4"/>
      <c r="WBO419" s="4"/>
      <c r="WBP419" s="4"/>
      <c r="WBQ419" s="4"/>
      <c r="WBR419" s="4"/>
      <c r="WBS419" s="4"/>
      <c r="WBT419" s="4"/>
      <c r="WBU419" s="4"/>
      <c r="WBV419" s="4"/>
      <c r="WBW419" s="4"/>
      <c r="WBX419" s="4"/>
      <c r="WBY419" s="4"/>
      <c r="WBZ419" s="4"/>
      <c r="WCA419" s="4"/>
      <c r="WCB419" s="4"/>
      <c r="WCC419" s="4"/>
      <c r="WCD419" s="4"/>
      <c r="WCE419" s="4"/>
      <c r="WCF419" s="4"/>
      <c r="WCG419" s="4"/>
      <c r="WCH419" s="4"/>
      <c r="WCI419" s="4"/>
      <c r="WCJ419" s="4"/>
      <c r="WCK419" s="4"/>
      <c r="WCL419" s="4"/>
      <c r="WCM419" s="4"/>
      <c r="WCN419" s="4"/>
      <c r="WCO419" s="4"/>
      <c r="WCP419" s="4"/>
      <c r="WCQ419" s="4"/>
      <c r="WCR419" s="4"/>
      <c r="WCS419" s="4"/>
      <c r="WCT419" s="4"/>
      <c r="WCU419" s="4"/>
      <c r="WCV419" s="4"/>
      <c r="WCW419" s="4"/>
      <c r="WCX419" s="4"/>
      <c r="WCY419" s="4"/>
      <c r="WCZ419" s="4"/>
      <c r="WDA419" s="4"/>
      <c r="WDB419" s="4"/>
      <c r="WDC419" s="4"/>
      <c r="WDD419" s="4"/>
      <c r="WDE419" s="4"/>
      <c r="WDF419" s="4"/>
      <c r="WDG419" s="4"/>
      <c r="WDH419" s="4"/>
      <c r="WDI419" s="4"/>
      <c r="WDJ419" s="4"/>
      <c r="WDK419" s="4"/>
      <c r="WDL419" s="4"/>
      <c r="WDM419" s="4"/>
      <c r="WDN419" s="4"/>
      <c r="WDO419" s="4"/>
      <c r="WDP419" s="4"/>
      <c r="WDQ419" s="4"/>
      <c r="WDR419" s="4"/>
      <c r="WDS419" s="4"/>
      <c r="WDT419" s="4"/>
      <c r="WDU419" s="4"/>
      <c r="WDV419" s="4"/>
      <c r="WDW419" s="4"/>
      <c r="WDX419" s="4"/>
      <c r="WDY419" s="4"/>
      <c r="WDZ419" s="4"/>
      <c r="WEA419" s="4"/>
      <c r="WEB419" s="4"/>
      <c r="WEC419" s="4"/>
      <c r="WED419" s="4"/>
      <c r="WEE419" s="4"/>
      <c r="WEF419" s="4"/>
      <c r="WEG419" s="4"/>
      <c r="WEH419" s="4"/>
      <c r="WEI419" s="4"/>
      <c r="WEJ419" s="4"/>
      <c r="WEK419" s="4"/>
      <c r="WEL419" s="4"/>
      <c r="WEM419" s="4"/>
      <c r="WEN419" s="4"/>
      <c r="WEO419" s="4"/>
      <c r="WEP419" s="4"/>
      <c r="WEQ419" s="4"/>
      <c r="WER419" s="4"/>
      <c r="WES419" s="4"/>
      <c r="WET419" s="4"/>
      <c r="WEU419" s="4"/>
      <c r="WEV419" s="4"/>
      <c r="WEW419" s="4"/>
      <c r="WEX419" s="4"/>
      <c r="WEY419" s="4"/>
      <c r="WEZ419" s="4"/>
      <c r="WFA419" s="4"/>
      <c r="WFB419" s="4"/>
      <c r="WFC419" s="4"/>
      <c r="WFD419" s="4"/>
      <c r="WFE419" s="4"/>
      <c r="WFF419" s="4"/>
      <c r="WFG419" s="4"/>
      <c r="WFH419" s="4"/>
      <c r="WFI419" s="4"/>
      <c r="WFJ419" s="4"/>
      <c r="WFK419" s="4"/>
      <c r="WFL419" s="4"/>
      <c r="WFM419" s="4"/>
      <c r="WFN419" s="4"/>
      <c r="WFO419" s="4"/>
      <c r="WFP419" s="4"/>
      <c r="WFQ419" s="4"/>
      <c r="WFR419" s="4"/>
      <c r="WFS419" s="4"/>
      <c r="WFT419" s="4"/>
      <c r="WFU419" s="4"/>
      <c r="WFV419" s="4"/>
      <c r="WFW419" s="4"/>
      <c r="WFX419" s="4"/>
      <c r="WFY419" s="4"/>
      <c r="WFZ419" s="4"/>
      <c r="WGA419" s="4"/>
      <c r="WGB419" s="4"/>
      <c r="WGC419" s="4"/>
      <c r="WGD419" s="4"/>
      <c r="WGE419" s="4"/>
      <c r="WGF419" s="4"/>
      <c r="WGG419" s="4"/>
      <c r="WGH419" s="4"/>
      <c r="WGI419" s="4"/>
      <c r="WGJ419" s="4"/>
      <c r="WGK419" s="4"/>
      <c r="WGL419" s="4"/>
      <c r="WGM419" s="4"/>
      <c r="WGN419" s="4"/>
      <c r="WGO419" s="4"/>
      <c r="WGP419" s="4"/>
      <c r="WGQ419" s="4"/>
      <c r="WGR419" s="4"/>
      <c r="WGS419" s="4"/>
      <c r="WGT419" s="4"/>
      <c r="WGU419" s="4"/>
      <c r="WGV419" s="4"/>
      <c r="WGW419" s="4"/>
      <c r="WGX419" s="4"/>
      <c r="WGY419" s="4"/>
      <c r="WGZ419" s="4"/>
      <c r="WHA419" s="4"/>
      <c r="WHB419" s="4"/>
      <c r="WHC419" s="4"/>
      <c r="WHD419" s="4"/>
      <c r="WHE419" s="4"/>
      <c r="WHF419" s="4"/>
      <c r="WHG419" s="4"/>
      <c r="WHH419" s="4"/>
      <c r="WHI419" s="4"/>
      <c r="WHJ419" s="4"/>
      <c r="WHK419" s="4"/>
      <c r="WHL419" s="4"/>
      <c r="WHM419" s="4"/>
      <c r="WHN419" s="4"/>
      <c r="WHO419" s="4"/>
      <c r="WHP419" s="4"/>
      <c r="WHQ419" s="4"/>
      <c r="WHR419" s="4"/>
      <c r="WHS419" s="4"/>
      <c r="WHT419" s="4"/>
      <c r="WHU419" s="4"/>
      <c r="WHV419" s="4"/>
      <c r="WHW419" s="4"/>
      <c r="WHX419" s="4"/>
      <c r="WHY419" s="4"/>
      <c r="WHZ419" s="4"/>
      <c r="WIA419" s="4"/>
      <c r="WIB419" s="4"/>
      <c r="WIC419" s="4"/>
      <c r="WID419" s="4"/>
      <c r="WIE419" s="4"/>
      <c r="WIF419" s="4"/>
      <c r="WIG419" s="4"/>
      <c r="WIH419" s="4"/>
      <c r="WII419" s="4"/>
      <c r="WIJ419" s="4"/>
      <c r="WIK419" s="4"/>
      <c r="WIL419" s="4"/>
      <c r="WIM419" s="4"/>
      <c r="WIN419" s="4"/>
      <c r="WIO419" s="4"/>
      <c r="WIP419" s="4"/>
      <c r="WIQ419" s="4"/>
      <c r="WIR419" s="4"/>
      <c r="WIS419" s="4"/>
      <c r="WIT419" s="4"/>
      <c r="WIU419" s="4"/>
      <c r="WIV419" s="4"/>
      <c r="WIW419" s="4"/>
      <c r="WIX419" s="4"/>
      <c r="WIY419" s="4"/>
      <c r="WIZ419" s="4"/>
      <c r="WJA419" s="4"/>
      <c r="WJB419" s="4"/>
      <c r="WJC419" s="4"/>
      <c r="WJD419" s="4"/>
      <c r="WJE419" s="4"/>
      <c r="WJF419" s="4"/>
      <c r="WJG419" s="4"/>
      <c r="WJH419" s="4"/>
      <c r="WJI419" s="4"/>
      <c r="WJJ419" s="4"/>
      <c r="WJK419" s="4"/>
      <c r="WJL419" s="4"/>
      <c r="WJM419" s="4"/>
      <c r="WJN419" s="4"/>
      <c r="WJO419" s="4"/>
      <c r="WJP419" s="4"/>
      <c r="WJQ419" s="4"/>
      <c r="WJR419" s="4"/>
      <c r="WJS419" s="4"/>
      <c r="WJT419" s="4"/>
      <c r="WJU419" s="4"/>
      <c r="WJV419" s="4"/>
      <c r="WJW419" s="4"/>
      <c r="WJX419" s="4"/>
      <c r="WJY419" s="4"/>
      <c r="WJZ419" s="4"/>
      <c r="WKA419" s="4"/>
      <c r="WKB419" s="4"/>
      <c r="WKC419" s="4"/>
      <c r="WKD419" s="4"/>
      <c r="WKE419" s="4"/>
      <c r="WKF419" s="4"/>
      <c r="WKG419" s="4"/>
      <c r="WKH419" s="4"/>
      <c r="WKI419" s="4"/>
      <c r="WKJ419" s="4"/>
      <c r="WKK419" s="4"/>
      <c r="WKL419" s="4"/>
      <c r="WKM419" s="4"/>
      <c r="WKN419" s="4"/>
      <c r="WKO419" s="4"/>
      <c r="WKP419" s="4"/>
      <c r="WKQ419" s="4"/>
      <c r="WKR419" s="4"/>
      <c r="WKS419" s="4"/>
      <c r="WKT419" s="4"/>
      <c r="WKU419" s="4"/>
      <c r="WKV419" s="4"/>
      <c r="WKW419" s="4"/>
      <c r="WKX419" s="4"/>
      <c r="WKY419" s="4"/>
      <c r="WKZ419" s="4"/>
      <c r="WLA419" s="4"/>
      <c r="WLB419" s="4"/>
      <c r="WLC419" s="4"/>
      <c r="WLD419" s="4"/>
      <c r="WLE419" s="4"/>
      <c r="WLF419" s="4"/>
      <c r="WLG419" s="4"/>
      <c r="WLH419" s="4"/>
      <c r="WLI419" s="4"/>
      <c r="WLJ419" s="4"/>
      <c r="WLK419" s="4"/>
      <c r="WLL419" s="4"/>
      <c r="WLM419" s="4"/>
      <c r="WLN419" s="4"/>
      <c r="WLO419" s="4"/>
      <c r="WLP419" s="4"/>
      <c r="WLQ419" s="4"/>
      <c r="WLR419" s="4"/>
      <c r="WLS419" s="4"/>
      <c r="WLT419" s="4"/>
      <c r="WLU419" s="4"/>
      <c r="WLV419" s="4"/>
      <c r="WLW419" s="4"/>
      <c r="WLX419" s="4"/>
      <c r="WLY419" s="4"/>
      <c r="WLZ419" s="4"/>
      <c r="WMA419" s="4"/>
      <c r="WMB419" s="4"/>
      <c r="WMC419" s="4"/>
      <c r="WMD419" s="4"/>
      <c r="WME419" s="4"/>
      <c r="WMF419" s="4"/>
      <c r="WMG419" s="4"/>
      <c r="WMH419" s="4"/>
      <c r="WMI419" s="4"/>
      <c r="WMJ419" s="4"/>
      <c r="WMK419" s="4"/>
      <c r="WML419" s="4"/>
      <c r="WMM419" s="4"/>
      <c r="WMN419" s="4"/>
      <c r="WMO419" s="4"/>
      <c r="WMP419" s="4"/>
      <c r="WMQ419" s="4"/>
      <c r="WMR419" s="4"/>
      <c r="WMS419" s="4"/>
      <c r="WMT419" s="4"/>
      <c r="WMU419" s="4"/>
      <c r="WMV419" s="4"/>
      <c r="WMW419" s="4"/>
      <c r="WMX419" s="4"/>
      <c r="WMY419" s="4"/>
      <c r="WMZ419" s="4"/>
      <c r="WNA419" s="4"/>
      <c r="WNB419" s="4"/>
      <c r="WNC419" s="4"/>
      <c r="WND419" s="4"/>
      <c r="WNE419" s="4"/>
      <c r="WNF419" s="4"/>
      <c r="WNG419" s="4"/>
      <c r="WNH419" s="4"/>
      <c r="WNI419" s="4"/>
      <c r="WNJ419" s="4"/>
      <c r="WNK419" s="4"/>
      <c r="WNL419" s="4"/>
      <c r="WNM419" s="4"/>
      <c r="WNN419" s="4"/>
      <c r="WNO419" s="4"/>
      <c r="WNP419" s="4"/>
      <c r="WNQ419" s="4"/>
      <c r="WNR419" s="4"/>
      <c r="WNS419" s="4"/>
      <c r="WNT419" s="4"/>
      <c r="WNU419" s="4"/>
      <c r="WNV419" s="4"/>
      <c r="WNW419" s="4"/>
      <c r="WNX419" s="4"/>
      <c r="WNY419" s="4"/>
      <c r="WNZ419" s="4"/>
      <c r="WOA419" s="4"/>
      <c r="WOB419" s="4"/>
      <c r="WOC419" s="4"/>
      <c r="WOD419" s="4"/>
      <c r="WOE419" s="4"/>
      <c r="WOF419" s="4"/>
      <c r="WOG419" s="4"/>
      <c r="WOH419" s="4"/>
      <c r="WOI419" s="4"/>
      <c r="WOJ419" s="4"/>
      <c r="WOK419" s="4"/>
      <c r="WOL419" s="4"/>
      <c r="WOM419" s="4"/>
      <c r="WON419" s="4"/>
      <c r="WOO419" s="4"/>
      <c r="WOP419" s="4"/>
      <c r="WOQ419" s="4"/>
      <c r="WOR419" s="4"/>
      <c r="WOS419" s="4"/>
      <c r="WOT419" s="4"/>
      <c r="WOU419" s="4"/>
      <c r="WOV419" s="4"/>
      <c r="WOW419" s="4"/>
      <c r="WOX419" s="4"/>
      <c r="WOY419" s="4"/>
      <c r="WOZ419" s="4"/>
      <c r="WPA419" s="4"/>
      <c r="WPB419" s="4"/>
      <c r="WPC419" s="4"/>
      <c r="WPD419" s="4"/>
      <c r="WPE419" s="4"/>
      <c r="WPF419" s="4"/>
      <c r="WPG419" s="4"/>
      <c r="WPH419" s="4"/>
      <c r="WPI419" s="4"/>
      <c r="WPJ419" s="4"/>
      <c r="WPK419" s="4"/>
      <c r="WPL419" s="4"/>
      <c r="WPM419" s="4"/>
      <c r="WPN419" s="4"/>
      <c r="WPO419" s="4"/>
      <c r="WPP419" s="4"/>
      <c r="WPQ419" s="4"/>
      <c r="WPR419" s="4"/>
      <c r="WPS419" s="4"/>
      <c r="WPT419" s="4"/>
      <c r="WPU419" s="4"/>
      <c r="WPV419" s="4"/>
      <c r="WPW419" s="4"/>
      <c r="WPX419" s="4"/>
      <c r="WPY419" s="4"/>
      <c r="WPZ419" s="4"/>
      <c r="WQA419" s="4"/>
      <c r="WQB419" s="4"/>
      <c r="WQC419" s="4"/>
      <c r="WQD419" s="4"/>
      <c r="WQE419" s="4"/>
      <c r="WQF419" s="4"/>
      <c r="WQG419" s="4"/>
      <c r="WQH419" s="4"/>
      <c r="WQI419" s="4"/>
      <c r="WQJ419" s="4"/>
      <c r="WQK419" s="4"/>
      <c r="WQL419" s="4"/>
      <c r="WQM419" s="4"/>
      <c r="WQN419" s="4"/>
      <c r="WQO419" s="4"/>
      <c r="WQP419" s="4"/>
      <c r="WQQ419" s="4"/>
      <c r="WQR419" s="4"/>
      <c r="WQS419" s="4"/>
      <c r="WQT419" s="4"/>
      <c r="WQU419" s="4"/>
      <c r="WQV419" s="4"/>
      <c r="WQW419" s="4"/>
      <c r="WQX419" s="4"/>
      <c r="WQY419" s="4"/>
      <c r="WQZ419" s="4"/>
      <c r="WRA419" s="4"/>
      <c r="WRB419" s="4"/>
      <c r="WRC419" s="4"/>
      <c r="WRD419" s="4"/>
      <c r="WRE419" s="4"/>
      <c r="WRF419" s="4"/>
    </row>
    <row r="420" spans="1:16023" ht="15.75" x14ac:dyDescent="0.25">
      <c r="A420" s="103" t="s">
        <v>216</v>
      </c>
      <c r="B420" s="103"/>
      <c r="C420" s="103"/>
      <c r="D420" s="103"/>
      <c r="E420" s="103"/>
      <c r="F420" s="103"/>
      <c r="G420" s="103"/>
      <c r="H420" s="103"/>
      <c r="I420" s="103"/>
      <c r="J420" s="136" t="s">
        <v>217</v>
      </c>
      <c r="K420" s="136"/>
      <c r="L420" s="136"/>
      <c r="M420" s="136"/>
      <c r="N420" s="136"/>
      <c r="O420" s="136"/>
      <c r="P420" s="10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/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/>
      <c r="KR420" s="4"/>
      <c r="KS420" s="4"/>
      <c r="KT420" s="4"/>
      <c r="KU420" s="4"/>
      <c r="KV420" s="4"/>
      <c r="KW420" s="4"/>
      <c r="KX420" s="4"/>
      <c r="KY420" s="4"/>
      <c r="KZ420" s="4"/>
      <c r="LA420" s="4"/>
      <c r="LB420" s="4"/>
      <c r="LC420" s="4"/>
      <c r="LD420" s="4"/>
      <c r="LE420" s="4"/>
      <c r="LF420" s="4"/>
      <c r="LG420" s="4"/>
      <c r="LH420" s="4"/>
      <c r="LI420" s="4"/>
      <c r="LJ420" s="4"/>
      <c r="LK420" s="4"/>
      <c r="LL420" s="4"/>
      <c r="LM420" s="4"/>
      <c r="LN420" s="4"/>
      <c r="LO420" s="4"/>
      <c r="LP420" s="4"/>
      <c r="LQ420" s="4"/>
      <c r="LR420" s="4"/>
      <c r="LS420" s="4"/>
      <c r="LT420" s="4"/>
      <c r="LU420" s="4"/>
      <c r="LV420" s="4"/>
      <c r="LW420" s="4"/>
      <c r="LX420" s="4"/>
      <c r="LY420" s="4"/>
      <c r="LZ420" s="4"/>
      <c r="MA420" s="4"/>
      <c r="MB420" s="4"/>
      <c r="MC420" s="4"/>
      <c r="MD420" s="4"/>
      <c r="ME420" s="4"/>
      <c r="MF420" s="4"/>
      <c r="MG420" s="4"/>
      <c r="MH420" s="4"/>
      <c r="MI420" s="4"/>
      <c r="MJ420" s="4"/>
      <c r="MK420" s="4"/>
      <c r="ML420" s="4"/>
      <c r="MM420" s="4"/>
      <c r="MN420" s="4"/>
      <c r="MO420" s="4"/>
      <c r="MP420" s="4"/>
      <c r="MQ420" s="4"/>
      <c r="MR420" s="4"/>
      <c r="MS420" s="4"/>
      <c r="MT420" s="4"/>
      <c r="MU420" s="4"/>
      <c r="MV420" s="4"/>
      <c r="MW420" s="4"/>
      <c r="MX420" s="4"/>
      <c r="MY420" s="4"/>
      <c r="MZ420" s="4"/>
      <c r="NA420" s="4"/>
      <c r="NB420" s="4"/>
      <c r="NC420" s="4"/>
      <c r="ND420" s="4"/>
      <c r="NE420" s="4"/>
      <c r="NF420" s="4"/>
      <c r="NG420" s="4"/>
      <c r="NH420" s="4"/>
      <c r="NI420" s="4"/>
      <c r="NJ420" s="4"/>
      <c r="NK420" s="4"/>
      <c r="NL420" s="4"/>
      <c r="NM420" s="4"/>
      <c r="NN420" s="4"/>
      <c r="NO420" s="4"/>
      <c r="NP420" s="4"/>
      <c r="NQ420" s="4"/>
      <c r="NR420" s="4"/>
      <c r="NS420" s="4"/>
      <c r="NT420" s="4"/>
      <c r="NU420" s="4"/>
      <c r="NV420" s="4"/>
      <c r="NW420" s="4"/>
      <c r="NX420" s="4"/>
      <c r="NY420" s="4"/>
      <c r="NZ420" s="4"/>
      <c r="OA420" s="4"/>
      <c r="OB420" s="4"/>
      <c r="OC420" s="4"/>
      <c r="OD420" s="4"/>
      <c r="OE420" s="4"/>
      <c r="OF420" s="4"/>
      <c r="OG420" s="4"/>
      <c r="OH420" s="4"/>
      <c r="OI420" s="4"/>
      <c r="OJ420" s="4"/>
      <c r="OK420" s="4"/>
      <c r="OL420" s="4"/>
      <c r="OM420" s="4"/>
      <c r="ON420" s="4"/>
      <c r="OO420" s="4"/>
      <c r="OP420" s="4"/>
      <c r="OQ420" s="4"/>
      <c r="OR420" s="4"/>
      <c r="OS420" s="4"/>
      <c r="OT420" s="4"/>
      <c r="OU420" s="4"/>
      <c r="OV420" s="4"/>
      <c r="OW420" s="4"/>
      <c r="OX420" s="4"/>
      <c r="OY420" s="4"/>
      <c r="OZ420" s="4"/>
      <c r="PA420" s="4"/>
      <c r="PB420" s="4"/>
      <c r="PC420" s="4"/>
      <c r="PD420" s="4"/>
      <c r="PE420" s="4"/>
      <c r="PF420" s="4"/>
      <c r="PG420" s="4"/>
      <c r="PH420" s="4"/>
      <c r="PI420" s="4"/>
      <c r="PJ420" s="4"/>
      <c r="PK420" s="4"/>
      <c r="PL420" s="4"/>
      <c r="PM420" s="4"/>
      <c r="PN420" s="4"/>
      <c r="PO420" s="4"/>
      <c r="PP420" s="4"/>
      <c r="PQ420" s="4"/>
      <c r="PR420" s="4"/>
      <c r="PS420" s="4"/>
      <c r="PT420" s="4"/>
      <c r="PU420" s="4"/>
      <c r="PV420" s="4"/>
      <c r="PW420" s="4"/>
      <c r="PX420" s="4"/>
      <c r="PY420" s="4"/>
      <c r="PZ420" s="4"/>
      <c r="QA420" s="4"/>
      <c r="QB420" s="4"/>
      <c r="QC420" s="4"/>
      <c r="QD420" s="4"/>
      <c r="QE420" s="4"/>
      <c r="QF420" s="4"/>
      <c r="QG420" s="4"/>
      <c r="QH420" s="4"/>
      <c r="QI420" s="4"/>
      <c r="QJ420" s="4"/>
      <c r="QK420" s="4"/>
      <c r="QL420" s="4"/>
      <c r="QM420" s="4"/>
      <c r="QN420" s="4"/>
      <c r="QO420" s="4"/>
      <c r="QP420" s="4"/>
      <c r="QQ420" s="4"/>
      <c r="QR420" s="4"/>
      <c r="QS420" s="4"/>
      <c r="QT420" s="4"/>
      <c r="QU420" s="4"/>
      <c r="QV420" s="4"/>
      <c r="QW420" s="4"/>
      <c r="QX420" s="4"/>
      <c r="QY420" s="4"/>
      <c r="QZ420" s="4"/>
      <c r="RA420" s="4"/>
      <c r="RB420" s="4"/>
      <c r="RC420" s="4"/>
      <c r="RD420" s="4"/>
      <c r="RE420" s="4"/>
      <c r="RF420" s="4"/>
      <c r="RG420" s="4"/>
      <c r="RH420" s="4"/>
      <c r="RI420" s="4"/>
      <c r="RJ420" s="4"/>
      <c r="RK420" s="4"/>
      <c r="RL420" s="4"/>
      <c r="RM420" s="4"/>
      <c r="RN420" s="4"/>
      <c r="RO420" s="4"/>
      <c r="RP420" s="4"/>
      <c r="RQ420" s="4"/>
      <c r="RR420" s="4"/>
      <c r="RS420" s="4"/>
      <c r="RT420" s="4"/>
      <c r="RU420" s="4"/>
      <c r="RV420" s="4"/>
      <c r="RW420" s="4"/>
      <c r="RX420" s="4"/>
      <c r="RY420" s="4"/>
      <c r="RZ420" s="4"/>
      <c r="SA420" s="4"/>
      <c r="SB420" s="4"/>
      <c r="SC420" s="4"/>
      <c r="SD420" s="4"/>
      <c r="SE420" s="4"/>
      <c r="SF420" s="4"/>
      <c r="SG420" s="4"/>
      <c r="SH420" s="4"/>
      <c r="SI420" s="4"/>
      <c r="SJ420" s="4"/>
      <c r="SK420" s="4"/>
      <c r="SL420" s="4"/>
      <c r="SM420" s="4"/>
      <c r="SN420" s="4"/>
      <c r="SO420" s="4"/>
      <c r="SP420" s="4"/>
      <c r="SQ420" s="4"/>
      <c r="SR420" s="4"/>
      <c r="SS420" s="4"/>
      <c r="ST420" s="4"/>
      <c r="SU420" s="4"/>
      <c r="SV420" s="4"/>
      <c r="SW420" s="4"/>
      <c r="SX420" s="4"/>
      <c r="SY420" s="4"/>
      <c r="SZ420" s="4"/>
      <c r="TA420" s="4"/>
      <c r="TB420" s="4"/>
      <c r="TC420" s="4"/>
      <c r="TD420" s="4"/>
      <c r="TE420" s="4"/>
      <c r="TF420" s="4"/>
      <c r="TG420" s="4"/>
      <c r="TH420" s="4"/>
      <c r="TI420" s="4"/>
      <c r="TJ420" s="4"/>
      <c r="TK420" s="4"/>
      <c r="TL420" s="4"/>
      <c r="TM420" s="4"/>
      <c r="TN420" s="4"/>
      <c r="TO420" s="4"/>
      <c r="TP420" s="4"/>
      <c r="TQ420" s="4"/>
      <c r="TR420" s="4"/>
      <c r="TS420" s="4"/>
      <c r="TT420" s="4"/>
      <c r="TU420" s="4"/>
      <c r="TV420" s="4"/>
      <c r="TW420" s="4"/>
      <c r="TX420" s="4"/>
      <c r="TY420" s="4"/>
      <c r="TZ420" s="4"/>
      <c r="UA420" s="4"/>
      <c r="UB420" s="4"/>
      <c r="UC420" s="4"/>
      <c r="UD420" s="4"/>
      <c r="UE420" s="4"/>
      <c r="UF420" s="4"/>
      <c r="UG420" s="4"/>
      <c r="UH420" s="4"/>
      <c r="UI420" s="4"/>
      <c r="UJ420" s="4"/>
      <c r="UK420" s="4"/>
      <c r="UL420" s="4"/>
      <c r="UM420" s="4"/>
      <c r="UN420" s="4"/>
      <c r="UO420" s="4"/>
      <c r="UP420" s="4"/>
      <c r="UQ420" s="4"/>
      <c r="UR420" s="4"/>
      <c r="US420" s="4"/>
      <c r="UT420" s="4"/>
      <c r="UU420" s="4"/>
      <c r="UV420" s="4"/>
      <c r="UW420" s="4"/>
      <c r="UX420" s="4"/>
      <c r="UY420" s="4"/>
      <c r="UZ420" s="4"/>
      <c r="VA420" s="4"/>
      <c r="VB420" s="4"/>
      <c r="VC420" s="4"/>
      <c r="VD420" s="4"/>
      <c r="VE420" s="4"/>
      <c r="VF420" s="4"/>
      <c r="VG420" s="4"/>
      <c r="VH420" s="4"/>
      <c r="VI420" s="4"/>
      <c r="VJ420" s="4"/>
      <c r="VK420" s="4"/>
      <c r="VL420" s="4"/>
      <c r="VM420" s="4"/>
      <c r="VN420" s="4"/>
      <c r="VO420" s="4"/>
      <c r="VP420" s="4"/>
      <c r="VQ420" s="4"/>
      <c r="VR420" s="4"/>
      <c r="VS420" s="4"/>
      <c r="VT420" s="4"/>
      <c r="VU420" s="4"/>
      <c r="VV420" s="4"/>
      <c r="VW420" s="4"/>
      <c r="VX420" s="4"/>
      <c r="VY420" s="4"/>
      <c r="VZ420" s="4"/>
      <c r="WA420" s="4"/>
      <c r="WB420" s="4"/>
      <c r="WC420" s="4"/>
      <c r="WD420" s="4"/>
      <c r="WE420" s="4"/>
      <c r="WF420" s="4"/>
      <c r="WG420" s="4"/>
      <c r="WH420" s="4"/>
      <c r="WI420" s="4"/>
      <c r="WJ420" s="4"/>
      <c r="WK420" s="4"/>
      <c r="WL420" s="4"/>
      <c r="WM420" s="4"/>
      <c r="WN420" s="4"/>
      <c r="WO420" s="4"/>
      <c r="WP420" s="4"/>
      <c r="WQ420" s="4"/>
      <c r="WR420" s="4"/>
      <c r="WS420" s="4"/>
      <c r="WT420" s="4"/>
      <c r="WU420" s="4"/>
      <c r="WV420" s="4"/>
      <c r="WW420" s="4"/>
      <c r="WX420" s="4"/>
      <c r="WY420" s="4"/>
      <c r="WZ420" s="4"/>
      <c r="XA420" s="4"/>
      <c r="XB420" s="4"/>
      <c r="XC420" s="4"/>
      <c r="XD420" s="4"/>
      <c r="XE420" s="4"/>
      <c r="XF420" s="4"/>
      <c r="XG420" s="4"/>
      <c r="XH420" s="4"/>
      <c r="XI420" s="4"/>
      <c r="XJ420" s="4"/>
      <c r="XK420" s="4"/>
      <c r="XL420" s="4"/>
      <c r="XM420" s="4"/>
      <c r="XN420" s="4"/>
      <c r="XO420" s="4"/>
      <c r="XP420" s="4"/>
      <c r="XQ420" s="4"/>
      <c r="XR420" s="4"/>
      <c r="XS420" s="4"/>
      <c r="XT420" s="4"/>
      <c r="XU420" s="4"/>
      <c r="XV420" s="4"/>
      <c r="XW420" s="4"/>
      <c r="XX420" s="4"/>
      <c r="XY420" s="4"/>
      <c r="XZ420" s="4"/>
      <c r="YA420" s="4"/>
      <c r="YB420" s="4"/>
      <c r="YC420" s="4"/>
      <c r="YD420" s="4"/>
      <c r="YE420" s="4"/>
      <c r="YF420" s="4"/>
      <c r="YG420" s="4"/>
      <c r="YH420" s="4"/>
      <c r="YI420" s="4"/>
      <c r="YJ420" s="4"/>
      <c r="YK420" s="4"/>
      <c r="YL420" s="4"/>
      <c r="YM420" s="4"/>
      <c r="YN420" s="4"/>
      <c r="YO420" s="4"/>
      <c r="YP420" s="4"/>
      <c r="YQ420" s="4"/>
      <c r="YR420" s="4"/>
      <c r="YS420" s="4"/>
      <c r="YT420" s="4"/>
      <c r="YU420" s="4"/>
      <c r="YV420" s="4"/>
      <c r="YW420" s="4"/>
      <c r="YX420" s="4"/>
      <c r="YY420" s="4"/>
      <c r="YZ420" s="4"/>
      <c r="ZA420" s="4"/>
      <c r="ZB420" s="4"/>
      <c r="ZC420" s="4"/>
      <c r="ZD420" s="4"/>
      <c r="ZE420" s="4"/>
      <c r="ZF420" s="4"/>
      <c r="ZG420" s="4"/>
      <c r="ZH420" s="4"/>
      <c r="ZI420" s="4"/>
      <c r="ZJ420" s="4"/>
      <c r="ZK420" s="4"/>
      <c r="ZL420" s="4"/>
      <c r="ZM420" s="4"/>
      <c r="ZN420" s="4"/>
      <c r="ZO420" s="4"/>
      <c r="ZP420" s="4"/>
      <c r="ZQ420" s="4"/>
      <c r="ZR420" s="4"/>
      <c r="ZS420" s="4"/>
      <c r="ZT420" s="4"/>
      <c r="ZU420" s="4"/>
      <c r="ZV420" s="4"/>
      <c r="ZW420" s="4"/>
      <c r="ZX420" s="4"/>
      <c r="ZY420" s="4"/>
      <c r="ZZ420" s="4"/>
      <c r="AAA420" s="4"/>
      <c r="AAB420" s="4"/>
      <c r="AAC420" s="4"/>
      <c r="AAD420" s="4"/>
      <c r="AAE420" s="4"/>
      <c r="AAF420" s="4"/>
      <c r="AAG420" s="4"/>
      <c r="AAH420" s="4"/>
      <c r="AAI420" s="4"/>
      <c r="AAJ420" s="4"/>
      <c r="AAK420" s="4"/>
      <c r="AAL420" s="4"/>
      <c r="AAM420" s="4"/>
      <c r="AAN420" s="4"/>
      <c r="AAO420" s="4"/>
      <c r="AAP420" s="4"/>
      <c r="AAQ420" s="4"/>
      <c r="AAR420" s="4"/>
      <c r="AAS420" s="4"/>
      <c r="AAT420" s="4"/>
      <c r="AAU420" s="4"/>
      <c r="AAV420" s="4"/>
      <c r="AAW420" s="4"/>
      <c r="AAX420" s="4"/>
      <c r="AAY420" s="4"/>
      <c r="AAZ420" s="4"/>
      <c r="ABA420" s="4"/>
      <c r="ABB420" s="4"/>
      <c r="ABC420" s="4"/>
      <c r="ABD420" s="4"/>
      <c r="ABE420" s="4"/>
      <c r="ABF420" s="4"/>
      <c r="ABG420" s="4"/>
      <c r="ABH420" s="4"/>
      <c r="ABI420" s="4"/>
      <c r="ABJ420" s="4"/>
      <c r="ABK420" s="4"/>
      <c r="ABL420" s="4"/>
      <c r="ABM420" s="4"/>
      <c r="ABN420" s="4"/>
      <c r="ABO420" s="4"/>
      <c r="ABP420" s="4"/>
      <c r="ABQ420" s="4"/>
      <c r="ABR420" s="4"/>
      <c r="ABS420" s="4"/>
      <c r="ABT420" s="4"/>
      <c r="ABU420" s="4"/>
      <c r="ABV420" s="4"/>
      <c r="ABW420" s="4"/>
      <c r="ABX420" s="4"/>
      <c r="ABY420" s="4"/>
      <c r="ABZ420" s="4"/>
      <c r="ACA420" s="4"/>
      <c r="ACB420" s="4"/>
      <c r="ACC420" s="4"/>
      <c r="ACD420" s="4"/>
      <c r="ACE420" s="4"/>
      <c r="ACF420" s="4"/>
      <c r="ACG420" s="4"/>
      <c r="ACH420" s="4"/>
      <c r="ACI420" s="4"/>
      <c r="ACJ420" s="4"/>
      <c r="ACK420" s="4"/>
      <c r="ACL420" s="4"/>
      <c r="ACM420" s="4"/>
      <c r="ACN420" s="4"/>
      <c r="ACO420" s="4"/>
      <c r="ACP420" s="4"/>
      <c r="ACQ420" s="4"/>
      <c r="ACR420" s="4"/>
      <c r="ACS420" s="4"/>
      <c r="ACT420" s="4"/>
      <c r="ACU420" s="4"/>
      <c r="ACV420" s="4"/>
      <c r="ACW420" s="4"/>
      <c r="ACX420" s="4"/>
      <c r="ACY420" s="4"/>
      <c r="ACZ420" s="4"/>
      <c r="ADA420" s="4"/>
      <c r="ADB420" s="4"/>
      <c r="ADC420" s="4"/>
      <c r="ADD420" s="4"/>
      <c r="ADE420" s="4"/>
      <c r="ADF420" s="4"/>
      <c r="ADG420" s="4"/>
      <c r="ADH420" s="4"/>
      <c r="ADI420" s="4"/>
      <c r="ADJ420" s="4"/>
      <c r="ADK420" s="4"/>
      <c r="ADL420" s="4"/>
      <c r="ADM420" s="4"/>
      <c r="ADN420" s="4"/>
      <c r="ADO420" s="4"/>
      <c r="ADP420" s="4"/>
      <c r="ADQ420" s="4"/>
      <c r="ADR420" s="4"/>
      <c r="ADS420" s="4"/>
      <c r="ADT420" s="4"/>
      <c r="ADU420" s="4"/>
      <c r="ADV420" s="4"/>
      <c r="ADW420" s="4"/>
      <c r="ADX420" s="4"/>
      <c r="ADY420" s="4"/>
      <c r="ADZ420" s="4"/>
      <c r="AEA420" s="4"/>
      <c r="AEB420" s="4"/>
      <c r="AEC420" s="4"/>
      <c r="AED420" s="4"/>
      <c r="AEE420" s="4"/>
      <c r="AEF420" s="4"/>
      <c r="AEG420" s="4"/>
      <c r="AEH420" s="4"/>
      <c r="AEI420" s="4"/>
      <c r="AEJ420" s="4"/>
      <c r="AEK420" s="4"/>
      <c r="AEL420" s="4"/>
      <c r="AEM420" s="4"/>
      <c r="AEN420" s="4"/>
      <c r="AEO420" s="4"/>
      <c r="AEP420" s="4"/>
      <c r="AEQ420" s="4"/>
      <c r="AER420" s="4"/>
      <c r="AES420" s="4"/>
      <c r="AET420" s="4"/>
      <c r="AEU420" s="4"/>
      <c r="AEV420" s="4"/>
      <c r="AEW420" s="4"/>
      <c r="AEX420" s="4"/>
      <c r="AEY420" s="4"/>
      <c r="AEZ420" s="4"/>
      <c r="AFA420" s="4"/>
      <c r="AFB420" s="4"/>
      <c r="AFC420" s="4"/>
      <c r="AFD420" s="4"/>
      <c r="AFE420" s="4"/>
      <c r="AFF420" s="4"/>
      <c r="AFG420" s="4"/>
      <c r="AFH420" s="4"/>
      <c r="AFI420" s="4"/>
      <c r="AFJ420" s="4"/>
      <c r="AFK420" s="4"/>
      <c r="AFL420" s="4"/>
      <c r="AFM420" s="4"/>
      <c r="AFN420" s="4"/>
      <c r="AFO420" s="4"/>
      <c r="AFP420" s="4"/>
      <c r="AFQ420" s="4"/>
      <c r="AFR420" s="4"/>
      <c r="AFS420" s="4"/>
      <c r="AFT420" s="4"/>
      <c r="AFU420" s="4"/>
      <c r="AFV420" s="4"/>
      <c r="AFW420" s="4"/>
      <c r="AFX420" s="4"/>
      <c r="AFY420" s="4"/>
      <c r="AFZ420" s="4"/>
      <c r="AGA420" s="4"/>
      <c r="AGB420" s="4"/>
      <c r="AGC420" s="4"/>
      <c r="AGD420" s="4"/>
      <c r="AGE420" s="4"/>
      <c r="AGF420" s="4"/>
      <c r="AGG420" s="4"/>
      <c r="AGH420" s="4"/>
      <c r="AGI420" s="4"/>
      <c r="AGJ420" s="4"/>
      <c r="AGK420" s="4"/>
      <c r="AGL420" s="4"/>
      <c r="AGM420" s="4"/>
      <c r="AGN420" s="4"/>
      <c r="AGO420" s="4"/>
      <c r="AGP420" s="4"/>
      <c r="AGQ420" s="4"/>
      <c r="AGR420" s="4"/>
      <c r="AGS420" s="4"/>
      <c r="AGT420" s="4"/>
      <c r="AGU420" s="4"/>
      <c r="AGV420" s="4"/>
      <c r="AGW420" s="4"/>
      <c r="AGX420" s="4"/>
      <c r="AGY420" s="4"/>
      <c r="AGZ420" s="4"/>
      <c r="AHA420" s="4"/>
      <c r="AHB420" s="4"/>
      <c r="AHC420" s="4"/>
      <c r="AHD420" s="4"/>
      <c r="AHE420" s="4"/>
      <c r="AHF420" s="4"/>
      <c r="AHG420" s="4"/>
      <c r="AHH420" s="4"/>
      <c r="AHI420" s="4"/>
      <c r="AHJ420" s="4"/>
      <c r="AHK420" s="4"/>
      <c r="AHL420" s="4"/>
      <c r="AHM420" s="4"/>
      <c r="AHN420" s="4"/>
      <c r="AHO420" s="4"/>
      <c r="AHP420" s="4"/>
      <c r="AHQ420" s="4"/>
      <c r="AHR420" s="4"/>
      <c r="AHS420" s="4"/>
      <c r="AHT420" s="4"/>
      <c r="AHU420" s="4"/>
      <c r="AHV420" s="4"/>
      <c r="AHW420" s="4"/>
      <c r="AHX420" s="4"/>
      <c r="AHY420" s="4"/>
      <c r="AHZ420" s="4"/>
      <c r="AIA420" s="4"/>
      <c r="AIB420" s="4"/>
      <c r="AIC420" s="4"/>
      <c r="AID420" s="4"/>
      <c r="AIE420" s="4"/>
      <c r="AIF420" s="4"/>
      <c r="AIG420" s="4"/>
      <c r="AIH420" s="4"/>
      <c r="AII420" s="4"/>
      <c r="AIJ420" s="4"/>
      <c r="AIK420" s="4"/>
      <c r="AIL420" s="4"/>
      <c r="AIM420" s="4"/>
      <c r="AIN420" s="4"/>
      <c r="AIO420" s="4"/>
      <c r="AIP420" s="4"/>
      <c r="AIQ420" s="4"/>
      <c r="AIR420" s="4"/>
      <c r="AIS420" s="4"/>
      <c r="AIT420" s="4"/>
      <c r="AIU420" s="4"/>
      <c r="AIV420" s="4"/>
      <c r="AIW420" s="4"/>
      <c r="AIX420" s="4"/>
      <c r="AIY420" s="4"/>
      <c r="AIZ420" s="4"/>
      <c r="AJA420" s="4"/>
      <c r="AJB420" s="4"/>
      <c r="AJC420" s="4"/>
      <c r="AJD420" s="4"/>
      <c r="AJE420" s="4"/>
      <c r="AJF420" s="4"/>
      <c r="AJG420" s="4"/>
      <c r="AJH420" s="4"/>
      <c r="AJI420" s="4"/>
      <c r="AJJ420" s="4"/>
      <c r="AJK420" s="4"/>
      <c r="AJL420" s="4"/>
      <c r="AJM420" s="4"/>
      <c r="AJN420" s="4"/>
      <c r="AJO420" s="4"/>
      <c r="AJP420" s="4"/>
      <c r="AJQ420" s="4"/>
      <c r="AJR420" s="4"/>
      <c r="AJS420" s="4"/>
      <c r="AJT420" s="4"/>
      <c r="AJU420" s="4"/>
      <c r="AJV420" s="4"/>
      <c r="AJW420" s="4"/>
      <c r="AJX420" s="4"/>
      <c r="AJY420" s="4"/>
      <c r="AJZ420" s="4"/>
      <c r="AKA420" s="4"/>
      <c r="AKB420" s="4"/>
      <c r="AKC420" s="4"/>
      <c r="AKD420" s="4"/>
      <c r="AKE420" s="4"/>
      <c r="AKF420" s="4"/>
      <c r="AKG420" s="4"/>
      <c r="AKH420" s="4"/>
      <c r="AKI420" s="4"/>
      <c r="AKJ420" s="4"/>
      <c r="AKK420" s="4"/>
      <c r="AKL420" s="4"/>
      <c r="AKM420" s="4"/>
      <c r="AKN420" s="4"/>
      <c r="AKO420" s="4"/>
      <c r="AKP420" s="4"/>
      <c r="AKQ420" s="4"/>
      <c r="AKR420" s="4"/>
      <c r="AKS420" s="4"/>
      <c r="AKT420" s="4"/>
      <c r="AKU420" s="4"/>
      <c r="AKV420" s="4"/>
      <c r="AKW420" s="4"/>
      <c r="AKX420" s="4"/>
      <c r="AKY420" s="4"/>
      <c r="AKZ420" s="4"/>
      <c r="ALA420" s="4"/>
      <c r="ALB420" s="4"/>
      <c r="ALC420" s="4"/>
      <c r="ALD420" s="4"/>
      <c r="ALE420" s="4"/>
      <c r="ALF420" s="4"/>
      <c r="ALG420" s="4"/>
      <c r="ALH420" s="4"/>
      <c r="ALI420" s="4"/>
      <c r="ALJ420" s="4"/>
      <c r="ALK420" s="4"/>
      <c r="ALL420" s="4"/>
      <c r="ALM420" s="4"/>
      <c r="ALN420" s="4"/>
      <c r="ALO420" s="4"/>
      <c r="ALP420" s="4"/>
      <c r="ALQ420" s="4"/>
      <c r="ALR420" s="4"/>
      <c r="ALS420" s="4"/>
      <c r="ALT420" s="4"/>
      <c r="ALU420" s="4"/>
      <c r="ALV420" s="4"/>
      <c r="ALW420" s="4"/>
      <c r="ALX420" s="4"/>
      <c r="ALY420" s="4"/>
      <c r="ALZ420" s="4"/>
      <c r="AMA420" s="4"/>
      <c r="AMB420" s="4"/>
      <c r="AMC420" s="4"/>
      <c r="AMD420" s="4"/>
      <c r="AME420" s="4"/>
      <c r="AMF420" s="4"/>
      <c r="AMG420" s="4"/>
      <c r="AMH420" s="4"/>
      <c r="AMI420" s="4"/>
      <c r="AMJ420" s="4"/>
      <c r="AMK420" s="4"/>
      <c r="AML420" s="4"/>
      <c r="AMM420" s="4"/>
      <c r="AMN420" s="4"/>
      <c r="AMO420" s="4"/>
      <c r="AMP420" s="4"/>
      <c r="AMQ420" s="4"/>
      <c r="AMR420" s="4"/>
      <c r="AMS420" s="4"/>
      <c r="AMT420" s="4"/>
      <c r="AMU420" s="4"/>
      <c r="AMV420" s="4"/>
      <c r="AMW420" s="4"/>
      <c r="AMX420" s="4"/>
      <c r="AMY420" s="4"/>
      <c r="AMZ420" s="4"/>
      <c r="ANA420" s="4"/>
      <c r="ANB420" s="4"/>
      <c r="ANC420" s="4"/>
      <c r="AND420" s="4"/>
      <c r="ANE420" s="4"/>
      <c r="ANF420" s="4"/>
      <c r="ANG420" s="4"/>
      <c r="ANH420" s="4"/>
      <c r="ANI420" s="4"/>
      <c r="ANJ420" s="4"/>
      <c r="ANK420" s="4"/>
      <c r="ANL420" s="4"/>
      <c r="ANM420" s="4"/>
      <c r="ANN420" s="4"/>
      <c r="ANO420" s="4"/>
      <c r="ANP420" s="4"/>
      <c r="ANQ420" s="4"/>
      <c r="ANR420" s="4"/>
      <c r="ANS420" s="4"/>
      <c r="ANT420" s="4"/>
      <c r="ANU420" s="4"/>
      <c r="ANV420" s="4"/>
      <c r="ANW420" s="4"/>
      <c r="ANX420" s="4"/>
      <c r="ANY420" s="4"/>
      <c r="ANZ420" s="4"/>
      <c r="AOA420" s="4"/>
      <c r="AOB420" s="4"/>
      <c r="AOC420" s="4"/>
      <c r="AOD420" s="4"/>
      <c r="AOE420" s="4"/>
      <c r="AOF420" s="4"/>
      <c r="AOG420" s="4"/>
      <c r="AOH420" s="4"/>
      <c r="AOI420" s="4"/>
      <c r="AOJ420" s="4"/>
      <c r="AOK420" s="4"/>
      <c r="AOL420" s="4"/>
      <c r="AOM420" s="4"/>
      <c r="AON420" s="4"/>
      <c r="AOO420" s="4"/>
      <c r="AOP420" s="4"/>
      <c r="AOQ420" s="4"/>
      <c r="AOR420" s="4"/>
      <c r="AOS420" s="4"/>
      <c r="AOT420" s="4"/>
      <c r="AOU420" s="4"/>
      <c r="AOV420" s="4"/>
      <c r="AOW420" s="4"/>
      <c r="AOX420" s="4"/>
      <c r="AOY420" s="4"/>
      <c r="AOZ420" s="4"/>
      <c r="APA420" s="4"/>
      <c r="APB420" s="4"/>
      <c r="APC420" s="4"/>
      <c r="APD420" s="4"/>
      <c r="APE420" s="4"/>
      <c r="APF420" s="4"/>
      <c r="APG420" s="4"/>
      <c r="APH420" s="4"/>
      <c r="API420" s="4"/>
      <c r="APJ420" s="4"/>
      <c r="APK420" s="4"/>
      <c r="APL420" s="4"/>
      <c r="APM420" s="4"/>
      <c r="APN420" s="4"/>
      <c r="APO420" s="4"/>
      <c r="APP420" s="4"/>
      <c r="APQ420" s="4"/>
      <c r="APR420" s="4"/>
      <c r="APS420" s="4"/>
      <c r="APT420" s="4"/>
      <c r="APU420" s="4"/>
      <c r="APV420" s="4"/>
      <c r="APW420" s="4"/>
      <c r="APX420" s="4"/>
      <c r="APY420" s="4"/>
      <c r="APZ420" s="4"/>
      <c r="AQA420" s="4"/>
      <c r="AQB420" s="4"/>
      <c r="AQC420" s="4"/>
      <c r="AQD420" s="4"/>
      <c r="AQE420" s="4"/>
      <c r="AQF420" s="4"/>
      <c r="AQG420" s="4"/>
      <c r="AQH420" s="4"/>
      <c r="AQI420" s="4"/>
      <c r="AQJ420" s="4"/>
      <c r="AQK420" s="4"/>
      <c r="AQL420" s="4"/>
      <c r="AQM420" s="4"/>
      <c r="AQN420" s="4"/>
      <c r="AQO420" s="4"/>
      <c r="AQP420" s="4"/>
      <c r="AQQ420" s="4"/>
      <c r="AQR420" s="4"/>
      <c r="AQS420" s="4"/>
      <c r="AQT420" s="4"/>
      <c r="AQU420" s="4"/>
      <c r="AQV420" s="4"/>
      <c r="AQW420" s="4"/>
      <c r="AQX420" s="4"/>
      <c r="AQY420" s="4"/>
      <c r="AQZ420" s="4"/>
      <c r="ARA420" s="4"/>
      <c r="ARB420" s="4"/>
      <c r="ARC420" s="4"/>
      <c r="ARD420" s="4"/>
      <c r="ARE420" s="4"/>
      <c r="ARF420" s="4"/>
      <c r="ARG420" s="4"/>
      <c r="ARH420" s="4"/>
      <c r="ARI420" s="4"/>
      <c r="ARJ420" s="4"/>
      <c r="ARK420" s="4"/>
      <c r="ARL420" s="4"/>
      <c r="ARM420" s="4"/>
      <c r="ARN420" s="4"/>
      <c r="ARO420" s="4"/>
      <c r="ARP420" s="4"/>
      <c r="ARQ420" s="4"/>
      <c r="ARR420" s="4"/>
      <c r="ARS420" s="4"/>
      <c r="ART420" s="4"/>
      <c r="ARU420" s="4"/>
      <c r="ARV420" s="4"/>
      <c r="ARW420" s="4"/>
      <c r="ARX420" s="4"/>
      <c r="ARY420" s="4"/>
      <c r="ARZ420" s="4"/>
      <c r="ASA420" s="4"/>
      <c r="ASB420" s="4"/>
      <c r="ASC420" s="4"/>
      <c r="ASD420" s="4"/>
      <c r="ASE420" s="4"/>
      <c r="ASF420" s="4"/>
      <c r="ASG420" s="4"/>
      <c r="ASH420" s="4"/>
      <c r="ASI420" s="4"/>
      <c r="ASJ420" s="4"/>
      <c r="ASK420" s="4"/>
      <c r="ASL420" s="4"/>
      <c r="ASM420" s="4"/>
      <c r="ASN420" s="4"/>
      <c r="ASO420" s="4"/>
      <c r="ASP420" s="4"/>
      <c r="ASQ420" s="4"/>
      <c r="ASR420" s="4"/>
      <c r="ASS420" s="4"/>
      <c r="AST420" s="4"/>
      <c r="ASU420" s="4"/>
      <c r="ASV420" s="4"/>
      <c r="ASW420" s="4"/>
      <c r="ASX420" s="4"/>
      <c r="ASY420" s="4"/>
      <c r="ASZ420" s="4"/>
      <c r="ATA420" s="4"/>
      <c r="ATB420" s="4"/>
      <c r="ATC420" s="4"/>
      <c r="ATD420" s="4"/>
      <c r="ATE420" s="4"/>
      <c r="ATF420" s="4"/>
      <c r="ATG420" s="4"/>
      <c r="ATH420" s="4"/>
      <c r="ATI420" s="4"/>
      <c r="ATJ420" s="4"/>
      <c r="ATK420" s="4"/>
      <c r="ATL420" s="4"/>
      <c r="ATM420" s="4"/>
      <c r="ATN420" s="4"/>
      <c r="ATO420" s="4"/>
      <c r="ATP420" s="4"/>
      <c r="ATQ420" s="4"/>
      <c r="ATR420" s="4"/>
      <c r="ATS420" s="4"/>
      <c r="ATT420" s="4"/>
      <c r="ATU420" s="4"/>
      <c r="ATV420" s="4"/>
      <c r="ATW420" s="4"/>
      <c r="ATX420" s="4"/>
      <c r="ATY420" s="4"/>
      <c r="ATZ420" s="4"/>
      <c r="AUA420" s="4"/>
      <c r="AUB420" s="4"/>
      <c r="AUC420" s="4"/>
      <c r="AUD420" s="4"/>
      <c r="AUE420" s="4"/>
      <c r="AUF420" s="4"/>
      <c r="AUG420" s="4"/>
      <c r="AUH420" s="4"/>
      <c r="AUI420" s="4"/>
      <c r="AUJ420" s="4"/>
      <c r="AUK420" s="4"/>
      <c r="AUL420" s="4"/>
      <c r="AUM420" s="4"/>
      <c r="AUN420" s="4"/>
      <c r="AUO420" s="4"/>
      <c r="AUP420" s="4"/>
      <c r="AUQ420" s="4"/>
      <c r="AUR420" s="4"/>
      <c r="AUS420" s="4"/>
      <c r="AUT420" s="4"/>
      <c r="AUU420" s="4"/>
      <c r="AUV420" s="4"/>
      <c r="AUW420" s="4"/>
      <c r="AUX420" s="4"/>
      <c r="AUY420" s="4"/>
      <c r="AUZ420" s="4"/>
      <c r="AVA420" s="4"/>
      <c r="AVB420" s="4"/>
      <c r="AVC420" s="4"/>
      <c r="AVD420" s="4"/>
      <c r="AVE420" s="4"/>
      <c r="AVF420" s="4"/>
      <c r="AVG420" s="4"/>
      <c r="AVH420" s="4"/>
      <c r="AVI420" s="4"/>
      <c r="AVJ420" s="4"/>
      <c r="AVK420" s="4"/>
      <c r="AVL420" s="4"/>
      <c r="AVM420" s="4"/>
      <c r="AVN420" s="4"/>
      <c r="AVO420" s="4"/>
      <c r="AVP420" s="4"/>
      <c r="AVQ420" s="4"/>
      <c r="AVR420" s="4"/>
      <c r="AVS420" s="4"/>
      <c r="AVT420" s="4"/>
      <c r="AVU420" s="4"/>
      <c r="AVV420" s="4"/>
      <c r="AVW420" s="4"/>
      <c r="AVX420" s="4"/>
      <c r="AVY420" s="4"/>
      <c r="AVZ420" s="4"/>
      <c r="AWA420" s="4"/>
      <c r="AWB420" s="4"/>
      <c r="AWC420" s="4"/>
      <c r="AWD420" s="4"/>
      <c r="AWE420" s="4"/>
      <c r="AWF420" s="4"/>
      <c r="AWG420" s="4"/>
      <c r="AWH420" s="4"/>
      <c r="AWI420" s="4"/>
      <c r="AWJ420" s="4"/>
      <c r="AWK420" s="4"/>
      <c r="AWL420" s="4"/>
      <c r="AWM420" s="4"/>
      <c r="AWN420" s="4"/>
      <c r="AWO420" s="4"/>
      <c r="AWP420" s="4"/>
      <c r="AWQ420" s="4"/>
      <c r="AWR420" s="4"/>
      <c r="AWS420" s="4"/>
      <c r="AWT420" s="4"/>
      <c r="AWU420" s="4"/>
      <c r="AWV420" s="4"/>
      <c r="AWW420" s="4"/>
      <c r="AWX420" s="4"/>
      <c r="AWY420" s="4"/>
      <c r="AWZ420" s="4"/>
      <c r="AXA420" s="4"/>
      <c r="AXB420" s="4"/>
      <c r="AXC420" s="4"/>
      <c r="AXD420" s="4"/>
      <c r="AXE420" s="4"/>
      <c r="AXF420" s="4"/>
      <c r="AXG420" s="4"/>
      <c r="AXH420" s="4"/>
      <c r="AXI420" s="4"/>
      <c r="AXJ420" s="4"/>
      <c r="AXK420" s="4"/>
      <c r="AXL420" s="4"/>
      <c r="AXM420" s="4"/>
      <c r="AXN420" s="4"/>
      <c r="AXO420" s="4"/>
      <c r="AXP420" s="4"/>
      <c r="AXQ420" s="4"/>
      <c r="AXR420" s="4"/>
      <c r="AXS420" s="4"/>
      <c r="AXT420" s="4"/>
      <c r="AXU420" s="4"/>
      <c r="AXV420" s="4"/>
      <c r="AXW420" s="4"/>
      <c r="AXX420" s="4"/>
      <c r="AXY420" s="4"/>
      <c r="AXZ420" s="4"/>
      <c r="AYA420" s="4"/>
      <c r="AYB420" s="4"/>
      <c r="AYC420" s="4"/>
      <c r="AYD420" s="4"/>
      <c r="AYE420" s="4"/>
      <c r="AYF420" s="4"/>
      <c r="AYG420" s="4"/>
      <c r="AYH420" s="4"/>
      <c r="AYI420" s="4"/>
      <c r="AYJ420" s="4"/>
      <c r="AYK420" s="4"/>
      <c r="AYL420" s="4"/>
      <c r="AYM420" s="4"/>
      <c r="AYN420" s="4"/>
      <c r="AYO420" s="4"/>
      <c r="AYP420" s="4"/>
      <c r="AYQ420" s="4"/>
      <c r="AYR420" s="4"/>
      <c r="AYS420" s="4"/>
      <c r="AYT420" s="4"/>
      <c r="AYU420" s="4"/>
      <c r="AYV420" s="4"/>
      <c r="AYW420" s="4"/>
      <c r="AYX420" s="4"/>
      <c r="AYY420" s="4"/>
      <c r="AYZ420" s="4"/>
      <c r="AZA420" s="4"/>
      <c r="AZB420" s="4"/>
      <c r="AZC420" s="4"/>
      <c r="AZD420" s="4"/>
      <c r="AZE420" s="4"/>
      <c r="AZF420" s="4"/>
      <c r="AZG420" s="4"/>
      <c r="AZH420" s="4"/>
      <c r="AZI420" s="4"/>
      <c r="AZJ420" s="4"/>
      <c r="AZK420" s="4"/>
      <c r="AZL420" s="4"/>
      <c r="AZM420" s="4"/>
      <c r="AZN420" s="4"/>
      <c r="AZO420" s="4"/>
      <c r="AZP420" s="4"/>
      <c r="AZQ420" s="4"/>
      <c r="AZR420" s="4"/>
      <c r="AZS420" s="4"/>
      <c r="AZT420" s="4"/>
      <c r="AZU420" s="4"/>
      <c r="AZV420" s="4"/>
      <c r="AZW420" s="4"/>
      <c r="AZX420" s="4"/>
      <c r="AZY420" s="4"/>
      <c r="AZZ420" s="4"/>
      <c r="BAA420" s="4"/>
      <c r="BAB420" s="4"/>
      <c r="BAC420" s="4"/>
      <c r="BAD420" s="4"/>
      <c r="BAE420" s="4"/>
      <c r="BAF420" s="4"/>
      <c r="BAG420" s="4"/>
      <c r="BAH420" s="4"/>
      <c r="BAI420" s="4"/>
      <c r="BAJ420" s="4"/>
      <c r="BAK420" s="4"/>
      <c r="BAL420" s="4"/>
      <c r="BAM420" s="4"/>
      <c r="BAN420" s="4"/>
      <c r="BAO420" s="4"/>
      <c r="BAP420" s="4"/>
      <c r="BAQ420" s="4"/>
      <c r="BAR420" s="4"/>
      <c r="BAS420" s="4"/>
      <c r="BAT420" s="4"/>
      <c r="BAU420" s="4"/>
      <c r="BAV420" s="4"/>
      <c r="BAW420" s="4"/>
      <c r="BAX420" s="4"/>
      <c r="BAY420" s="4"/>
      <c r="BAZ420" s="4"/>
      <c r="BBA420" s="4"/>
      <c r="BBB420" s="4"/>
      <c r="BBC420" s="4"/>
      <c r="BBD420" s="4"/>
      <c r="BBE420" s="4"/>
      <c r="BBF420" s="4"/>
      <c r="BBG420" s="4"/>
      <c r="BBH420" s="4"/>
      <c r="BBI420" s="4"/>
      <c r="BBJ420" s="4"/>
      <c r="BBK420" s="4"/>
      <c r="BBL420" s="4"/>
      <c r="BBM420" s="4"/>
      <c r="BBN420" s="4"/>
      <c r="BBO420" s="4"/>
      <c r="BBP420" s="4"/>
      <c r="BBQ420" s="4"/>
      <c r="BBR420" s="4"/>
      <c r="BBS420" s="4"/>
      <c r="BBT420" s="4"/>
      <c r="BBU420" s="4"/>
      <c r="BBV420" s="4"/>
      <c r="BBW420" s="4"/>
      <c r="BBX420" s="4"/>
      <c r="BBY420" s="4"/>
      <c r="BBZ420" s="4"/>
      <c r="BCA420" s="4"/>
      <c r="BCB420" s="4"/>
      <c r="BCC420" s="4"/>
      <c r="BCD420" s="4"/>
      <c r="BCE420" s="4"/>
      <c r="BCF420" s="4"/>
      <c r="BCG420" s="4"/>
      <c r="BCH420" s="4"/>
      <c r="BCI420" s="4"/>
      <c r="BCJ420" s="4"/>
      <c r="BCK420" s="4"/>
      <c r="BCL420" s="4"/>
      <c r="BCM420" s="4"/>
      <c r="BCN420" s="4"/>
      <c r="BCO420" s="4"/>
      <c r="BCP420" s="4"/>
      <c r="BCQ420" s="4"/>
      <c r="BCR420" s="4"/>
      <c r="BCS420" s="4"/>
      <c r="BCT420" s="4"/>
      <c r="BCU420" s="4"/>
      <c r="BCV420" s="4"/>
      <c r="BCW420" s="4"/>
      <c r="BCX420" s="4"/>
      <c r="BCY420" s="4"/>
      <c r="BCZ420" s="4"/>
      <c r="BDA420" s="4"/>
      <c r="BDB420" s="4"/>
      <c r="BDC420" s="4"/>
      <c r="BDD420" s="4"/>
      <c r="BDE420" s="4"/>
      <c r="BDF420" s="4"/>
      <c r="BDG420" s="4"/>
      <c r="BDH420" s="4"/>
      <c r="BDI420" s="4"/>
      <c r="BDJ420" s="4"/>
      <c r="BDK420" s="4"/>
      <c r="BDL420" s="4"/>
      <c r="BDM420" s="4"/>
      <c r="BDN420" s="4"/>
      <c r="BDO420" s="4"/>
      <c r="BDP420" s="4"/>
      <c r="BDQ420" s="4"/>
      <c r="BDR420" s="4"/>
      <c r="BDS420" s="4"/>
      <c r="BDT420" s="4"/>
      <c r="BDU420" s="4"/>
      <c r="BDV420" s="4"/>
      <c r="BDW420" s="4"/>
      <c r="BDX420" s="4"/>
      <c r="BDY420" s="4"/>
      <c r="BDZ420" s="4"/>
      <c r="BEA420" s="4"/>
      <c r="BEB420" s="4"/>
      <c r="BEC420" s="4"/>
      <c r="BED420" s="4"/>
      <c r="BEE420" s="4"/>
      <c r="BEF420" s="4"/>
      <c r="BEG420" s="4"/>
      <c r="BEH420" s="4"/>
      <c r="BEI420" s="4"/>
      <c r="BEJ420" s="4"/>
      <c r="BEK420" s="4"/>
      <c r="BEL420" s="4"/>
      <c r="BEM420" s="4"/>
      <c r="BEN420" s="4"/>
      <c r="BEO420" s="4"/>
      <c r="BEP420" s="4"/>
      <c r="BEQ420" s="4"/>
      <c r="BER420" s="4"/>
      <c r="BES420" s="4"/>
      <c r="BET420" s="4"/>
      <c r="BEU420" s="4"/>
      <c r="BEV420" s="4"/>
      <c r="BEW420" s="4"/>
      <c r="BEX420" s="4"/>
      <c r="BEY420" s="4"/>
      <c r="BEZ420" s="4"/>
      <c r="BFA420" s="4"/>
      <c r="BFB420" s="4"/>
      <c r="BFC420" s="4"/>
      <c r="BFD420" s="4"/>
      <c r="BFE420" s="4"/>
      <c r="BFF420" s="4"/>
      <c r="BFG420" s="4"/>
      <c r="BFH420" s="4"/>
      <c r="BFI420" s="4"/>
      <c r="BFJ420" s="4"/>
      <c r="BFK420" s="4"/>
      <c r="BFL420" s="4"/>
      <c r="BFM420" s="4"/>
      <c r="BFN420" s="4"/>
      <c r="BFO420" s="4"/>
      <c r="BFP420" s="4"/>
      <c r="BFQ420" s="4"/>
      <c r="BFR420" s="4"/>
      <c r="BFS420" s="4"/>
      <c r="BFT420" s="4"/>
      <c r="BFU420" s="4"/>
      <c r="BFV420" s="4"/>
      <c r="BFW420" s="4"/>
      <c r="BFX420" s="4"/>
      <c r="BFY420" s="4"/>
      <c r="BFZ420" s="4"/>
      <c r="BGA420" s="4"/>
      <c r="BGB420" s="4"/>
      <c r="BGC420" s="4"/>
      <c r="BGD420" s="4"/>
      <c r="BGE420" s="4"/>
      <c r="BGF420" s="4"/>
      <c r="BGG420" s="4"/>
      <c r="BGH420" s="4"/>
      <c r="BGI420" s="4"/>
      <c r="BGJ420" s="4"/>
      <c r="BGK420" s="4"/>
      <c r="BGL420" s="4"/>
      <c r="BGM420" s="4"/>
      <c r="BGN420" s="4"/>
      <c r="BGO420" s="4"/>
      <c r="BGP420" s="4"/>
      <c r="BGQ420" s="4"/>
      <c r="BGR420" s="4"/>
      <c r="BGS420" s="4"/>
      <c r="BGT420" s="4"/>
      <c r="BGU420" s="4"/>
      <c r="BGV420" s="4"/>
      <c r="BGW420" s="4"/>
      <c r="BGX420" s="4"/>
      <c r="BGY420" s="4"/>
      <c r="BGZ420" s="4"/>
      <c r="BHA420" s="4"/>
      <c r="BHB420" s="4"/>
      <c r="BHC420" s="4"/>
      <c r="BHD420" s="4"/>
      <c r="BHE420" s="4"/>
      <c r="BHF420" s="4"/>
      <c r="BHG420" s="4"/>
      <c r="BHH420" s="4"/>
      <c r="BHI420" s="4"/>
      <c r="BHJ420" s="4"/>
      <c r="BHK420" s="4"/>
      <c r="BHL420" s="4"/>
      <c r="BHM420" s="4"/>
      <c r="BHN420" s="4"/>
      <c r="BHO420" s="4"/>
      <c r="BHP420" s="4"/>
      <c r="BHQ420" s="4"/>
      <c r="BHR420" s="4"/>
      <c r="BHS420" s="4"/>
      <c r="BHT420" s="4"/>
      <c r="BHU420" s="4"/>
      <c r="BHV420" s="4"/>
      <c r="BHW420" s="4"/>
      <c r="BHX420" s="4"/>
      <c r="BHY420" s="4"/>
      <c r="BHZ420" s="4"/>
      <c r="BIA420" s="4"/>
      <c r="BIB420" s="4"/>
      <c r="BIC420" s="4"/>
      <c r="BID420" s="4"/>
      <c r="BIE420" s="4"/>
      <c r="BIF420" s="4"/>
      <c r="BIG420" s="4"/>
      <c r="BIH420" s="4"/>
      <c r="BII420" s="4"/>
      <c r="BIJ420" s="4"/>
      <c r="BIK420" s="4"/>
      <c r="BIL420" s="4"/>
      <c r="BIM420" s="4"/>
      <c r="BIN420" s="4"/>
      <c r="BIO420" s="4"/>
      <c r="BIP420" s="4"/>
      <c r="BIQ420" s="4"/>
      <c r="BIR420" s="4"/>
      <c r="BIS420" s="4"/>
      <c r="BIT420" s="4"/>
      <c r="BIU420" s="4"/>
      <c r="BIV420" s="4"/>
      <c r="BIW420" s="4"/>
      <c r="BIX420" s="4"/>
      <c r="BIY420" s="4"/>
      <c r="BIZ420" s="4"/>
      <c r="BJA420" s="4"/>
      <c r="BJB420" s="4"/>
      <c r="BJC420" s="4"/>
      <c r="BJD420" s="4"/>
      <c r="BJE420" s="4"/>
      <c r="BJF420" s="4"/>
      <c r="BJG420" s="4"/>
      <c r="BJH420" s="4"/>
      <c r="BJI420" s="4"/>
      <c r="BJJ420" s="4"/>
      <c r="BJK420" s="4"/>
      <c r="BJL420" s="4"/>
      <c r="BJM420" s="4"/>
      <c r="BJN420" s="4"/>
      <c r="BJO420" s="4"/>
      <c r="BJP420" s="4"/>
      <c r="BJQ420" s="4"/>
      <c r="BJR420" s="4"/>
      <c r="BJS420" s="4"/>
      <c r="BJT420" s="4"/>
      <c r="BJU420" s="4"/>
      <c r="BJV420" s="4"/>
      <c r="BJW420" s="4"/>
      <c r="BJX420" s="4"/>
      <c r="BJY420" s="4"/>
      <c r="BJZ420" s="4"/>
      <c r="BKA420" s="4"/>
      <c r="BKB420" s="4"/>
      <c r="BKC420" s="4"/>
      <c r="BKD420" s="4"/>
      <c r="BKE420" s="4"/>
      <c r="BKF420" s="4"/>
      <c r="BKG420" s="4"/>
      <c r="BKH420" s="4"/>
      <c r="BKI420" s="4"/>
      <c r="BKJ420" s="4"/>
      <c r="BKK420" s="4"/>
      <c r="BKL420" s="4"/>
      <c r="BKM420" s="4"/>
      <c r="BKN420" s="4"/>
      <c r="BKO420" s="4"/>
      <c r="BKP420" s="4"/>
      <c r="BKQ420" s="4"/>
      <c r="BKR420" s="4"/>
      <c r="BKS420" s="4"/>
      <c r="BKT420" s="4"/>
      <c r="BKU420" s="4"/>
      <c r="BKV420" s="4"/>
      <c r="BKW420" s="4"/>
      <c r="BKX420" s="4"/>
      <c r="BKY420" s="4"/>
      <c r="BKZ420" s="4"/>
      <c r="BLA420" s="4"/>
      <c r="BLB420" s="4"/>
      <c r="BLC420" s="4"/>
      <c r="BLD420" s="4"/>
      <c r="BLE420" s="4"/>
      <c r="BLF420" s="4"/>
      <c r="BLG420" s="4"/>
      <c r="BLH420" s="4"/>
      <c r="BLI420" s="4"/>
      <c r="BLJ420" s="4"/>
      <c r="BLK420" s="4"/>
      <c r="BLL420" s="4"/>
      <c r="BLM420" s="4"/>
      <c r="BLN420" s="4"/>
      <c r="BLO420" s="4"/>
      <c r="BLP420" s="4"/>
      <c r="BLQ420" s="4"/>
      <c r="BLR420" s="4"/>
      <c r="BLS420" s="4"/>
      <c r="BLT420" s="4"/>
      <c r="BLU420" s="4"/>
      <c r="BLV420" s="4"/>
      <c r="BLW420" s="4"/>
      <c r="BLX420" s="4"/>
      <c r="BLY420" s="4"/>
      <c r="BLZ420" s="4"/>
      <c r="BMA420" s="4"/>
      <c r="BMB420" s="4"/>
      <c r="BMC420" s="4"/>
      <c r="BMD420" s="4"/>
      <c r="BME420" s="4"/>
      <c r="BMF420" s="4"/>
      <c r="BMG420" s="4"/>
      <c r="BMH420" s="4"/>
      <c r="BMI420" s="4"/>
      <c r="BMJ420" s="4"/>
      <c r="BMK420" s="4"/>
      <c r="BML420" s="4"/>
      <c r="BMM420" s="4"/>
      <c r="BMN420" s="4"/>
      <c r="BMO420" s="4"/>
      <c r="BMP420" s="4"/>
      <c r="BMQ420" s="4"/>
      <c r="BMR420" s="4"/>
      <c r="BMS420" s="4"/>
      <c r="BMT420" s="4"/>
      <c r="BMU420" s="4"/>
      <c r="BMV420" s="4"/>
      <c r="BMW420" s="4"/>
      <c r="BMX420" s="4"/>
      <c r="BMY420" s="4"/>
      <c r="BMZ420" s="4"/>
      <c r="BNA420" s="4"/>
      <c r="BNB420" s="4"/>
      <c r="BNC420" s="4"/>
      <c r="BND420" s="4"/>
      <c r="BNE420" s="4"/>
      <c r="BNF420" s="4"/>
      <c r="BNG420" s="4"/>
      <c r="BNH420" s="4"/>
      <c r="BNI420" s="4"/>
      <c r="BNJ420" s="4"/>
      <c r="BNK420" s="4"/>
      <c r="BNL420" s="4"/>
      <c r="BNM420" s="4"/>
      <c r="BNN420" s="4"/>
      <c r="BNO420" s="4"/>
      <c r="BNP420" s="4"/>
      <c r="BNQ420" s="4"/>
      <c r="BNR420" s="4"/>
      <c r="BNS420" s="4"/>
      <c r="BNT420" s="4"/>
      <c r="BNU420" s="4"/>
      <c r="BNV420" s="4"/>
      <c r="BNW420" s="4"/>
      <c r="BNX420" s="4"/>
      <c r="BNY420" s="4"/>
      <c r="BNZ420" s="4"/>
      <c r="BOA420" s="4"/>
      <c r="BOB420" s="4"/>
      <c r="BOC420" s="4"/>
      <c r="BOD420" s="4"/>
      <c r="BOE420" s="4"/>
      <c r="BOF420" s="4"/>
      <c r="BOG420" s="4"/>
      <c r="BOH420" s="4"/>
      <c r="BOI420" s="4"/>
      <c r="BOJ420" s="4"/>
      <c r="BOK420" s="4"/>
      <c r="BOL420" s="4"/>
      <c r="BOM420" s="4"/>
      <c r="BON420" s="4"/>
      <c r="BOO420" s="4"/>
      <c r="BOP420" s="4"/>
      <c r="BOQ420" s="4"/>
      <c r="BOR420" s="4"/>
      <c r="BOS420" s="4"/>
      <c r="BOT420" s="4"/>
      <c r="BOU420" s="4"/>
      <c r="BOV420" s="4"/>
      <c r="BOW420" s="4"/>
      <c r="BOX420" s="4"/>
      <c r="BOY420" s="4"/>
      <c r="BOZ420" s="4"/>
      <c r="BPA420" s="4"/>
      <c r="BPB420" s="4"/>
      <c r="BPC420" s="4"/>
      <c r="BPD420" s="4"/>
      <c r="BPE420" s="4"/>
      <c r="BPF420" s="4"/>
      <c r="BPG420" s="4"/>
      <c r="BPH420" s="4"/>
      <c r="BPI420" s="4"/>
      <c r="BPJ420" s="4"/>
      <c r="BPK420" s="4"/>
      <c r="BPL420" s="4"/>
      <c r="BPM420" s="4"/>
      <c r="BPN420" s="4"/>
      <c r="BPO420" s="4"/>
      <c r="BPP420" s="4"/>
      <c r="BPQ420" s="4"/>
      <c r="BPR420" s="4"/>
      <c r="BPS420" s="4"/>
      <c r="BPT420" s="4"/>
      <c r="BPU420" s="4"/>
      <c r="BPV420" s="4"/>
      <c r="BPW420" s="4"/>
      <c r="BPX420" s="4"/>
      <c r="BPY420" s="4"/>
      <c r="BPZ420" s="4"/>
      <c r="BQA420" s="4"/>
      <c r="BQB420" s="4"/>
      <c r="BQC420" s="4"/>
      <c r="BQD420" s="4"/>
      <c r="BQE420" s="4"/>
      <c r="BQF420" s="4"/>
      <c r="BQG420" s="4"/>
      <c r="BQH420" s="4"/>
      <c r="BQI420" s="4"/>
      <c r="BQJ420" s="4"/>
      <c r="BQK420" s="4"/>
      <c r="BQL420" s="4"/>
      <c r="BQM420" s="4"/>
      <c r="BQN420" s="4"/>
      <c r="BQO420" s="4"/>
      <c r="BQP420" s="4"/>
      <c r="BQQ420" s="4"/>
      <c r="BQR420" s="4"/>
      <c r="BQS420" s="4"/>
      <c r="BQT420" s="4"/>
      <c r="BQU420" s="4"/>
      <c r="BQV420" s="4"/>
      <c r="BQW420" s="4"/>
      <c r="BQX420" s="4"/>
      <c r="BQY420" s="4"/>
      <c r="BQZ420" s="4"/>
      <c r="BRA420" s="4"/>
      <c r="BRB420" s="4"/>
      <c r="BRC420" s="4"/>
      <c r="BRD420" s="4"/>
      <c r="BRE420" s="4"/>
      <c r="BRF420" s="4"/>
      <c r="BRG420" s="4"/>
      <c r="BRH420" s="4"/>
      <c r="BRI420" s="4"/>
      <c r="BRJ420" s="4"/>
      <c r="BRK420" s="4"/>
      <c r="BRL420" s="4"/>
      <c r="BRM420" s="4"/>
      <c r="BRN420" s="4"/>
      <c r="BRO420" s="4"/>
      <c r="BRP420" s="4"/>
      <c r="BRQ420" s="4"/>
      <c r="BRR420" s="4"/>
      <c r="BRS420" s="4"/>
      <c r="BRT420" s="4"/>
      <c r="BRU420" s="4"/>
      <c r="BRV420" s="4"/>
      <c r="BRW420" s="4"/>
      <c r="BRX420" s="4"/>
      <c r="BRY420" s="4"/>
      <c r="BRZ420" s="4"/>
      <c r="BSA420" s="4"/>
      <c r="BSB420" s="4"/>
      <c r="BSC420" s="4"/>
      <c r="BSD420" s="4"/>
      <c r="BSE420" s="4"/>
      <c r="BSF420" s="4"/>
      <c r="BSG420" s="4"/>
      <c r="BSH420" s="4"/>
      <c r="BSI420" s="4"/>
      <c r="BSJ420" s="4"/>
      <c r="BSK420" s="4"/>
      <c r="BSL420" s="4"/>
      <c r="BSM420" s="4"/>
      <c r="BSN420" s="4"/>
      <c r="BSO420" s="4"/>
      <c r="BSP420" s="4"/>
      <c r="BSQ420" s="4"/>
      <c r="BSR420" s="4"/>
      <c r="BSS420" s="4"/>
      <c r="BST420" s="4"/>
      <c r="BSU420" s="4"/>
      <c r="BSV420" s="4"/>
      <c r="BSW420" s="4"/>
      <c r="BSX420" s="4"/>
      <c r="BSY420" s="4"/>
      <c r="BSZ420" s="4"/>
      <c r="BTA420" s="4"/>
      <c r="BTB420" s="4"/>
      <c r="BTC420" s="4"/>
      <c r="BTD420" s="4"/>
      <c r="BTE420" s="4"/>
      <c r="BTF420" s="4"/>
      <c r="BTG420" s="4"/>
      <c r="BTH420" s="4"/>
      <c r="BTI420" s="4"/>
      <c r="BTJ420" s="4"/>
      <c r="BTK420" s="4"/>
      <c r="BTL420" s="4"/>
      <c r="BTM420" s="4"/>
      <c r="BTN420" s="4"/>
      <c r="BTO420" s="4"/>
      <c r="BTP420" s="4"/>
      <c r="BTQ420" s="4"/>
      <c r="BTR420" s="4"/>
      <c r="BTS420" s="4"/>
      <c r="BTT420" s="4"/>
      <c r="BTU420" s="4"/>
      <c r="BTV420" s="4"/>
      <c r="BTW420" s="4"/>
      <c r="BTX420" s="4"/>
      <c r="BTY420" s="4"/>
      <c r="BTZ420" s="4"/>
      <c r="BUA420" s="4"/>
      <c r="BUB420" s="4"/>
      <c r="BUC420" s="4"/>
      <c r="BUD420" s="4"/>
      <c r="BUE420" s="4"/>
      <c r="BUF420" s="4"/>
      <c r="BUG420" s="4"/>
      <c r="BUH420" s="4"/>
      <c r="BUI420" s="4"/>
      <c r="BUJ420" s="4"/>
      <c r="BUK420" s="4"/>
      <c r="BUL420" s="4"/>
      <c r="BUM420" s="4"/>
      <c r="BUN420" s="4"/>
      <c r="BUO420" s="4"/>
      <c r="BUP420" s="4"/>
      <c r="BUQ420" s="4"/>
      <c r="BUR420" s="4"/>
      <c r="BUS420" s="4"/>
      <c r="BUT420" s="4"/>
      <c r="BUU420" s="4"/>
      <c r="BUV420" s="4"/>
      <c r="BUW420" s="4"/>
      <c r="BUX420" s="4"/>
      <c r="BUY420" s="4"/>
      <c r="BUZ420" s="4"/>
      <c r="BVA420" s="4"/>
      <c r="BVB420" s="4"/>
      <c r="BVC420" s="4"/>
      <c r="BVD420" s="4"/>
      <c r="BVE420" s="4"/>
      <c r="BVF420" s="4"/>
      <c r="BVG420" s="4"/>
      <c r="BVH420" s="4"/>
      <c r="BVI420" s="4"/>
      <c r="BVJ420" s="4"/>
      <c r="BVK420" s="4"/>
      <c r="BVL420" s="4"/>
      <c r="BVM420" s="4"/>
      <c r="BVN420" s="4"/>
      <c r="BVO420" s="4"/>
      <c r="BVP420" s="4"/>
      <c r="BVQ420" s="4"/>
      <c r="BVR420" s="4"/>
      <c r="BVS420" s="4"/>
      <c r="BVT420" s="4"/>
      <c r="BVU420" s="4"/>
      <c r="BVV420" s="4"/>
      <c r="BVW420" s="4"/>
      <c r="BVX420" s="4"/>
      <c r="BVY420" s="4"/>
      <c r="BVZ420" s="4"/>
      <c r="BWA420" s="4"/>
      <c r="BWB420" s="4"/>
      <c r="BWC420" s="4"/>
      <c r="BWD420" s="4"/>
      <c r="BWE420" s="4"/>
      <c r="BWF420" s="4"/>
      <c r="BWG420" s="4"/>
      <c r="BWH420" s="4"/>
      <c r="BWI420" s="4"/>
      <c r="BWJ420" s="4"/>
      <c r="BWK420" s="4"/>
      <c r="BWL420" s="4"/>
      <c r="BWM420" s="4"/>
      <c r="BWN420" s="4"/>
      <c r="BWO420" s="4"/>
      <c r="BWP420" s="4"/>
      <c r="BWQ420" s="4"/>
      <c r="BWR420" s="4"/>
      <c r="BWS420" s="4"/>
      <c r="BWT420" s="4"/>
      <c r="BWU420" s="4"/>
      <c r="BWV420" s="4"/>
      <c r="BWW420" s="4"/>
      <c r="BWX420" s="4"/>
      <c r="BWY420" s="4"/>
      <c r="BWZ420" s="4"/>
      <c r="BXA420" s="4"/>
      <c r="BXB420" s="4"/>
      <c r="BXC420" s="4"/>
      <c r="BXD420" s="4"/>
      <c r="BXE420" s="4"/>
      <c r="BXF420" s="4"/>
      <c r="BXG420" s="4"/>
      <c r="BXH420" s="4"/>
      <c r="BXI420" s="4"/>
      <c r="BXJ420" s="4"/>
      <c r="BXK420" s="4"/>
      <c r="BXL420" s="4"/>
      <c r="BXM420" s="4"/>
      <c r="BXN420" s="4"/>
      <c r="BXO420" s="4"/>
      <c r="BXP420" s="4"/>
      <c r="BXQ420" s="4"/>
      <c r="BXR420" s="4"/>
      <c r="BXS420" s="4"/>
      <c r="BXT420" s="4"/>
      <c r="BXU420" s="4"/>
      <c r="BXV420" s="4"/>
      <c r="BXW420" s="4"/>
      <c r="BXX420" s="4"/>
      <c r="BXY420" s="4"/>
      <c r="BXZ420" s="4"/>
      <c r="BYA420" s="4"/>
      <c r="BYB420" s="4"/>
      <c r="BYC420" s="4"/>
      <c r="BYD420" s="4"/>
      <c r="BYE420" s="4"/>
      <c r="BYF420" s="4"/>
      <c r="BYG420" s="4"/>
      <c r="BYH420" s="4"/>
      <c r="BYI420" s="4"/>
      <c r="BYJ420" s="4"/>
      <c r="BYK420" s="4"/>
      <c r="BYL420" s="4"/>
      <c r="BYM420" s="4"/>
      <c r="BYN420" s="4"/>
      <c r="BYO420" s="4"/>
      <c r="BYP420" s="4"/>
      <c r="BYQ420" s="4"/>
      <c r="BYR420" s="4"/>
      <c r="BYS420" s="4"/>
      <c r="BYT420" s="4"/>
      <c r="BYU420" s="4"/>
      <c r="BYV420" s="4"/>
      <c r="BYW420" s="4"/>
      <c r="BYX420" s="4"/>
      <c r="BYY420" s="4"/>
      <c r="BYZ420" s="4"/>
      <c r="BZA420" s="4"/>
      <c r="BZB420" s="4"/>
      <c r="BZC420" s="4"/>
      <c r="BZD420" s="4"/>
      <c r="BZE420" s="4"/>
      <c r="BZF420" s="4"/>
      <c r="BZG420" s="4"/>
      <c r="BZH420" s="4"/>
      <c r="BZI420" s="4"/>
      <c r="BZJ420" s="4"/>
      <c r="BZK420" s="4"/>
      <c r="BZL420" s="4"/>
      <c r="BZM420" s="4"/>
      <c r="BZN420" s="4"/>
      <c r="BZO420" s="4"/>
      <c r="BZP420" s="4"/>
      <c r="BZQ420" s="4"/>
      <c r="BZR420" s="4"/>
      <c r="BZS420" s="4"/>
      <c r="BZT420" s="4"/>
      <c r="BZU420" s="4"/>
      <c r="BZV420" s="4"/>
      <c r="BZW420" s="4"/>
      <c r="BZX420" s="4"/>
      <c r="BZY420" s="4"/>
      <c r="BZZ420" s="4"/>
      <c r="CAA420" s="4"/>
      <c r="CAB420" s="4"/>
      <c r="CAC420" s="4"/>
      <c r="CAD420" s="4"/>
      <c r="CAE420" s="4"/>
      <c r="CAF420" s="4"/>
      <c r="CAG420" s="4"/>
      <c r="CAH420" s="4"/>
      <c r="CAI420" s="4"/>
      <c r="CAJ420" s="4"/>
      <c r="CAK420" s="4"/>
      <c r="CAL420" s="4"/>
      <c r="CAM420" s="4"/>
      <c r="CAN420" s="4"/>
      <c r="CAO420" s="4"/>
      <c r="CAP420" s="4"/>
      <c r="CAQ420" s="4"/>
      <c r="CAR420" s="4"/>
      <c r="CAS420" s="4"/>
      <c r="CAT420" s="4"/>
      <c r="CAU420" s="4"/>
      <c r="CAV420" s="4"/>
      <c r="CAW420" s="4"/>
      <c r="CAX420" s="4"/>
      <c r="CAY420" s="4"/>
      <c r="CAZ420" s="4"/>
      <c r="CBA420" s="4"/>
      <c r="CBB420" s="4"/>
      <c r="CBC420" s="4"/>
      <c r="CBD420" s="4"/>
      <c r="CBE420" s="4"/>
      <c r="CBF420" s="4"/>
      <c r="CBG420" s="4"/>
      <c r="CBH420" s="4"/>
      <c r="CBI420" s="4"/>
      <c r="CBJ420" s="4"/>
      <c r="CBK420" s="4"/>
      <c r="CBL420" s="4"/>
      <c r="CBM420" s="4"/>
      <c r="CBN420" s="4"/>
      <c r="CBO420" s="4"/>
      <c r="CBP420" s="4"/>
      <c r="CBQ420" s="4"/>
      <c r="CBR420" s="4"/>
      <c r="CBS420" s="4"/>
      <c r="CBT420" s="4"/>
      <c r="CBU420" s="4"/>
      <c r="CBV420" s="4"/>
      <c r="CBW420" s="4"/>
      <c r="CBX420" s="4"/>
      <c r="CBY420" s="4"/>
      <c r="CBZ420" s="4"/>
      <c r="CCA420" s="4"/>
      <c r="CCB420" s="4"/>
      <c r="CCC420" s="4"/>
      <c r="CCD420" s="4"/>
      <c r="CCE420" s="4"/>
      <c r="CCF420" s="4"/>
      <c r="CCG420" s="4"/>
      <c r="CCH420" s="4"/>
      <c r="CCI420" s="4"/>
      <c r="CCJ420" s="4"/>
      <c r="CCK420" s="4"/>
      <c r="CCL420" s="4"/>
      <c r="CCM420" s="4"/>
      <c r="CCN420" s="4"/>
      <c r="CCO420" s="4"/>
      <c r="CCP420" s="4"/>
      <c r="CCQ420" s="4"/>
      <c r="CCR420" s="4"/>
      <c r="CCS420" s="4"/>
      <c r="CCT420" s="4"/>
      <c r="CCU420" s="4"/>
      <c r="CCV420" s="4"/>
      <c r="CCW420" s="4"/>
      <c r="CCX420" s="4"/>
      <c r="CCY420" s="4"/>
      <c r="CCZ420" s="4"/>
      <c r="CDA420" s="4"/>
      <c r="CDB420" s="4"/>
      <c r="CDC420" s="4"/>
      <c r="CDD420" s="4"/>
      <c r="CDE420" s="4"/>
      <c r="CDF420" s="4"/>
      <c r="CDG420" s="4"/>
      <c r="CDH420" s="4"/>
      <c r="CDI420" s="4"/>
      <c r="CDJ420" s="4"/>
      <c r="CDK420" s="4"/>
      <c r="CDL420" s="4"/>
      <c r="CDM420" s="4"/>
      <c r="CDN420" s="4"/>
      <c r="CDO420" s="4"/>
      <c r="CDP420" s="4"/>
      <c r="CDQ420" s="4"/>
      <c r="CDR420" s="4"/>
      <c r="CDS420" s="4"/>
      <c r="CDT420" s="4"/>
      <c r="CDU420" s="4"/>
      <c r="CDV420" s="4"/>
      <c r="CDW420" s="4"/>
      <c r="CDX420" s="4"/>
      <c r="CDY420" s="4"/>
      <c r="CDZ420" s="4"/>
      <c r="CEA420" s="4"/>
      <c r="CEB420" s="4"/>
      <c r="CEC420" s="4"/>
      <c r="CED420" s="4"/>
      <c r="CEE420" s="4"/>
      <c r="CEF420" s="4"/>
      <c r="CEG420" s="4"/>
      <c r="CEH420" s="4"/>
      <c r="CEI420" s="4"/>
      <c r="CEJ420" s="4"/>
      <c r="CEK420" s="4"/>
      <c r="CEL420" s="4"/>
      <c r="CEM420" s="4"/>
      <c r="CEN420" s="4"/>
      <c r="CEO420" s="4"/>
      <c r="CEP420" s="4"/>
      <c r="CEQ420" s="4"/>
      <c r="CER420" s="4"/>
      <c r="CES420" s="4"/>
      <c r="CET420" s="4"/>
      <c r="CEU420" s="4"/>
      <c r="CEV420" s="4"/>
      <c r="CEW420" s="4"/>
      <c r="CEX420" s="4"/>
      <c r="CEY420" s="4"/>
      <c r="CEZ420" s="4"/>
      <c r="CFA420" s="4"/>
      <c r="CFB420" s="4"/>
      <c r="CFC420" s="4"/>
      <c r="CFD420" s="4"/>
      <c r="CFE420" s="4"/>
      <c r="CFF420" s="4"/>
      <c r="CFG420" s="4"/>
      <c r="CFH420" s="4"/>
      <c r="CFI420" s="4"/>
      <c r="CFJ420" s="4"/>
      <c r="CFK420" s="4"/>
      <c r="CFL420" s="4"/>
      <c r="CFM420" s="4"/>
      <c r="CFN420" s="4"/>
      <c r="CFO420" s="4"/>
      <c r="CFP420" s="4"/>
      <c r="CFQ420" s="4"/>
      <c r="CFR420" s="4"/>
      <c r="CFS420" s="4"/>
      <c r="CFT420" s="4"/>
      <c r="CFU420" s="4"/>
      <c r="CFV420" s="4"/>
      <c r="CFW420" s="4"/>
      <c r="CFX420" s="4"/>
      <c r="CFY420" s="4"/>
      <c r="CFZ420" s="4"/>
      <c r="CGA420" s="4"/>
      <c r="CGB420" s="4"/>
      <c r="CGC420" s="4"/>
      <c r="CGD420" s="4"/>
      <c r="CGE420" s="4"/>
      <c r="CGF420" s="4"/>
      <c r="CGG420" s="4"/>
      <c r="CGH420" s="4"/>
      <c r="CGI420" s="4"/>
      <c r="CGJ420" s="4"/>
      <c r="CGK420" s="4"/>
      <c r="CGL420" s="4"/>
      <c r="CGM420" s="4"/>
      <c r="CGN420" s="4"/>
      <c r="CGO420" s="4"/>
      <c r="CGP420" s="4"/>
      <c r="CGQ420" s="4"/>
      <c r="CGR420" s="4"/>
      <c r="CGS420" s="4"/>
      <c r="CGT420" s="4"/>
      <c r="CGU420" s="4"/>
      <c r="CGV420" s="4"/>
      <c r="CGW420" s="4"/>
      <c r="CGX420" s="4"/>
      <c r="CGY420" s="4"/>
      <c r="CGZ420" s="4"/>
      <c r="CHA420" s="4"/>
      <c r="CHB420" s="4"/>
      <c r="CHC420" s="4"/>
      <c r="CHD420" s="4"/>
      <c r="CHE420" s="4"/>
      <c r="CHF420" s="4"/>
      <c r="CHG420" s="4"/>
      <c r="CHH420" s="4"/>
      <c r="CHI420" s="4"/>
      <c r="CHJ420" s="4"/>
      <c r="CHK420" s="4"/>
      <c r="CHL420" s="4"/>
      <c r="CHM420" s="4"/>
      <c r="CHN420" s="4"/>
      <c r="CHO420" s="4"/>
      <c r="CHP420" s="4"/>
      <c r="CHQ420" s="4"/>
      <c r="CHR420" s="4"/>
      <c r="CHS420" s="4"/>
      <c r="CHT420" s="4"/>
      <c r="CHU420" s="4"/>
      <c r="CHV420" s="4"/>
      <c r="CHW420" s="4"/>
      <c r="CHX420" s="4"/>
      <c r="CHY420" s="4"/>
      <c r="CHZ420" s="4"/>
      <c r="CIA420" s="4"/>
      <c r="CIB420" s="4"/>
      <c r="CIC420" s="4"/>
      <c r="CID420" s="4"/>
      <c r="CIE420" s="4"/>
      <c r="CIF420" s="4"/>
      <c r="CIG420" s="4"/>
      <c r="CIH420" s="4"/>
      <c r="CII420" s="4"/>
      <c r="CIJ420" s="4"/>
      <c r="CIK420" s="4"/>
      <c r="CIL420" s="4"/>
      <c r="CIM420" s="4"/>
      <c r="CIN420" s="4"/>
      <c r="CIO420" s="4"/>
      <c r="CIP420" s="4"/>
      <c r="CIQ420" s="4"/>
      <c r="CIR420" s="4"/>
      <c r="CIS420" s="4"/>
      <c r="CIT420" s="4"/>
      <c r="CIU420" s="4"/>
      <c r="CIV420" s="4"/>
      <c r="CIW420" s="4"/>
      <c r="CIX420" s="4"/>
      <c r="CIY420" s="4"/>
      <c r="CIZ420" s="4"/>
      <c r="CJA420" s="4"/>
      <c r="CJB420" s="4"/>
      <c r="CJC420" s="4"/>
      <c r="CJD420" s="4"/>
      <c r="CJE420" s="4"/>
      <c r="CJF420" s="4"/>
      <c r="CJG420" s="4"/>
      <c r="CJH420" s="4"/>
      <c r="CJI420" s="4"/>
      <c r="CJJ420" s="4"/>
      <c r="CJK420" s="4"/>
      <c r="CJL420" s="4"/>
      <c r="CJM420" s="4"/>
      <c r="CJN420" s="4"/>
      <c r="CJO420" s="4"/>
      <c r="CJP420" s="4"/>
      <c r="CJQ420" s="4"/>
      <c r="CJR420" s="4"/>
      <c r="CJS420" s="4"/>
      <c r="CJT420" s="4"/>
      <c r="CJU420" s="4"/>
      <c r="CJV420" s="4"/>
      <c r="CJW420" s="4"/>
      <c r="CJX420" s="4"/>
      <c r="CJY420" s="4"/>
      <c r="CJZ420" s="4"/>
      <c r="CKA420" s="4"/>
      <c r="CKB420" s="4"/>
      <c r="CKC420" s="4"/>
      <c r="CKD420" s="4"/>
      <c r="CKE420" s="4"/>
      <c r="CKF420" s="4"/>
      <c r="CKG420" s="4"/>
      <c r="CKH420" s="4"/>
      <c r="CKI420" s="4"/>
      <c r="CKJ420" s="4"/>
      <c r="CKK420" s="4"/>
      <c r="CKL420" s="4"/>
      <c r="CKM420" s="4"/>
      <c r="CKN420" s="4"/>
      <c r="CKO420" s="4"/>
      <c r="CKP420" s="4"/>
      <c r="CKQ420" s="4"/>
      <c r="CKR420" s="4"/>
      <c r="CKS420" s="4"/>
      <c r="CKT420" s="4"/>
      <c r="CKU420" s="4"/>
      <c r="CKV420" s="4"/>
      <c r="CKW420" s="4"/>
      <c r="CKX420" s="4"/>
      <c r="CKY420" s="4"/>
      <c r="CKZ420" s="4"/>
      <c r="CLA420" s="4"/>
      <c r="CLB420" s="4"/>
      <c r="CLC420" s="4"/>
      <c r="CLD420" s="4"/>
      <c r="CLE420" s="4"/>
      <c r="CLF420" s="4"/>
      <c r="CLG420" s="4"/>
      <c r="CLH420" s="4"/>
      <c r="CLI420" s="4"/>
      <c r="CLJ420" s="4"/>
      <c r="CLK420" s="4"/>
      <c r="CLL420" s="4"/>
      <c r="CLM420" s="4"/>
      <c r="CLN420" s="4"/>
      <c r="CLO420" s="4"/>
      <c r="CLP420" s="4"/>
      <c r="CLQ420" s="4"/>
      <c r="CLR420" s="4"/>
      <c r="CLS420" s="4"/>
      <c r="CLT420" s="4"/>
      <c r="CLU420" s="4"/>
      <c r="CLV420" s="4"/>
      <c r="CLW420" s="4"/>
      <c r="CLX420" s="4"/>
      <c r="CLY420" s="4"/>
      <c r="CLZ420" s="4"/>
      <c r="CMA420" s="4"/>
      <c r="CMB420" s="4"/>
      <c r="CMC420" s="4"/>
      <c r="CMD420" s="4"/>
      <c r="CME420" s="4"/>
      <c r="CMF420" s="4"/>
      <c r="CMG420" s="4"/>
      <c r="CMH420" s="4"/>
      <c r="CMI420" s="4"/>
      <c r="CMJ420" s="4"/>
      <c r="CMK420" s="4"/>
      <c r="CML420" s="4"/>
      <c r="CMM420" s="4"/>
      <c r="CMN420" s="4"/>
      <c r="CMO420" s="4"/>
      <c r="CMP420" s="4"/>
      <c r="CMQ420" s="4"/>
      <c r="CMR420" s="4"/>
      <c r="CMS420" s="4"/>
      <c r="CMT420" s="4"/>
      <c r="CMU420" s="4"/>
      <c r="CMV420" s="4"/>
      <c r="CMW420" s="4"/>
      <c r="CMX420" s="4"/>
      <c r="CMY420" s="4"/>
      <c r="CMZ420" s="4"/>
      <c r="CNA420" s="4"/>
      <c r="CNB420" s="4"/>
      <c r="CNC420" s="4"/>
      <c r="CND420" s="4"/>
      <c r="CNE420" s="4"/>
      <c r="CNF420" s="4"/>
      <c r="CNG420" s="4"/>
      <c r="CNH420" s="4"/>
      <c r="CNI420" s="4"/>
      <c r="CNJ420" s="4"/>
      <c r="CNK420" s="4"/>
      <c r="CNL420" s="4"/>
      <c r="CNM420" s="4"/>
      <c r="CNN420" s="4"/>
      <c r="CNO420" s="4"/>
      <c r="CNP420" s="4"/>
      <c r="CNQ420" s="4"/>
      <c r="CNR420" s="4"/>
      <c r="CNS420" s="4"/>
      <c r="CNT420" s="4"/>
      <c r="CNU420" s="4"/>
      <c r="CNV420" s="4"/>
      <c r="CNW420" s="4"/>
      <c r="CNX420" s="4"/>
      <c r="CNY420" s="4"/>
      <c r="CNZ420" s="4"/>
      <c r="COA420" s="4"/>
      <c r="COB420" s="4"/>
      <c r="COC420" s="4"/>
      <c r="COD420" s="4"/>
      <c r="COE420" s="4"/>
      <c r="COF420" s="4"/>
      <c r="COG420" s="4"/>
      <c r="COH420" s="4"/>
      <c r="COI420" s="4"/>
      <c r="COJ420" s="4"/>
      <c r="COK420" s="4"/>
      <c r="COL420" s="4"/>
      <c r="COM420" s="4"/>
      <c r="CON420" s="4"/>
      <c r="COO420" s="4"/>
      <c r="COP420" s="4"/>
      <c r="COQ420" s="4"/>
      <c r="COR420" s="4"/>
      <c r="COS420" s="4"/>
      <c r="COT420" s="4"/>
      <c r="COU420" s="4"/>
      <c r="COV420" s="4"/>
      <c r="COW420" s="4"/>
      <c r="COX420" s="4"/>
      <c r="COY420" s="4"/>
      <c r="COZ420" s="4"/>
      <c r="CPA420" s="4"/>
      <c r="CPB420" s="4"/>
      <c r="CPC420" s="4"/>
      <c r="CPD420" s="4"/>
      <c r="CPE420" s="4"/>
      <c r="CPF420" s="4"/>
      <c r="CPG420" s="4"/>
      <c r="CPH420" s="4"/>
      <c r="CPI420" s="4"/>
      <c r="CPJ420" s="4"/>
      <c r="CPK420" s="4"/>
      <c r="CPL420" s="4"/>
      <c r="CPM420" s="4"/>
      <c r="CPN420" s="4"/>
      <c r="CPO420" s="4"/>
      <c r="CPP420" s="4"/>
      <c r="CPQ420" s="4"/>
      <c r="CPR420" s="4"/>
      <c r="CPS420" s="4"/>
      <c r="CPT420" s="4"/>
      <c r="CPU420" s="4"/>
      <c r="CPV420" s="4"/>
      <c r="CPW420" s="4"/>
      <c r="CPX420" s="4"/>
      <c r="CPY420" s="4"/>
      <c r="CPZ420" s="4"/>
      <c r="CQA420" s="4"/>
      <c r="CQB420" s="4"/>
      <c r="CQC420" s="4"/>
      <c r="CQD420" s="4"/>
      <c r="CQE420" s="4"/>
      <c r="CQF420" s="4"/>
      <c r="CQG420" s="4"/>
      <c r="CQH420" s="4"/>
      <c r="CQI420" s="4"/>
      <c r="CQJ420" s="4"/>
      <c r="CQK420" s="4"/>
      <c r="CQL420" s="4"/>
      <c r="CQM420" s="4"/>
      <c r="CQN420" s="4"/>
      <c r="CQO420" s="4"/>
      <c r="CQP420" s="4"/>
      <c r="CQQ420" s="4"/>
      <c r="CQR420" s="4"/>
      <c r="CQS420" s="4"/>
      <c r="CQT420" s="4"/>
      <c r="CQU420" s="4"/>
      <c r="CQV420" s="4"/>
      <c r="CQW420" s="4"/>
      <c r="CQX420" s="4"/>
      <c r="CQY420" s="4"/>
      <c r="CQZ420" s="4"/>
      <c r="CRA420" s="4"/>
      <c r="CRB420" s="4"/>
      <c r="CRC420" s="4"/>
      <c r="CRD420" s="4"/>
      <c r="CRE420" s="4"/>
      <c r="CRF420" s="4"/>
      <c r="CRG420" s="4"/>
      <c r="CRH420" s="4"/>
      <c r="CRI420" s="4"/>
      <c r="CRJ420" s="4"/>
      <c r="CRK420" s="4"/>
      <c r="CRL420" s="4"/>
      <c r="CRM420" s="4"/>
      <c r="CRN420" s="4"/>
      <c r="CRO420" s="4"/>
      <c r="CRP420" s="4"/>
      <c r="CRQ420" s="4"/>
      <c r="CRR420" s="4"/>
      <c r="CRS420" s="4"/>
      <c r="CRT420" s="4"/>
      <c r="CRU420" s="4"/>
      <c r="CRV420" s="4"/>
      <c r="CRW420" s="4"/>
      <c r="CRX420" s="4"/>
      <c r="CRY420" s="4"/>
      <c r="CRZ420" s="4"/>
      <c r="CSA420" s="4"/>
      <c r="CSB420" s="4"/>
      <c r="CSC420" s="4"/>
      <c r="CSD420" s="4"/>
      <c r="CSE420" s="4"/>
      <c r="CSF420" s="4"/>
      <c r="CSG420" s="4"/>
      <c r="CSH420" s="4"/>
      <c r="CSI420" s="4"/>
      <c r="CSJ420" s="4"/>
      <c r="CSK420" s="4"/>
      <c r="CSL420" s="4"/>
      <c r="CSM420" s="4"/>
      <c r="CSN420" s="4"/>
      <c r="CSO420" s="4"/>
      <c r="CSP420" s="4"/>
      <c r="CSQ420" s="4"/>
      <c r="CSR420" s="4"/>
      <c r="CSS420" s="4"/>
      <c r="CST420" s="4"/>
      <c r="CSU420" s="4"/>
      <c r="CSV420" s="4"/>
      <c r="CSW420" s="4"/>
      <c r="CSX420" s="4"/>
      <c r="CSY420" s="4"/>
      <c r="CSZ420" s="4"/>
      <c r="CTA420" s="4"/>
      <c r="CTB420" s="4"/>
      <c r="CTC420" s="4"/>
      <c r="CTD420" s="4"/>
      <c r="CTE420" s="4"/>
      <c r="CTF420" s="4"/>
      <c r="CTG420" s="4"/>
      <c r="CTH420" s="4"/>
      <c r="CTI420" s="4"/>
      <c r="CTJ420" s="4"/>
      <c r="CTK420" s="4"/>
      <c r="CTL420" s="4"/>
      <c r="CTM420" s="4"/>
      <c r="CTN420" s="4"/>
      <c r="CTO420" s="4"/>
      <c r="CTP420" s="4"/>
      <c r="CTQ420" s="4"/>
      <c r="CTR420" s="4"/>
      <c r="CTS420" s="4"/>
      <c r="CTT420" s="4"/>
      <c r="CTU420" s="4"/>
      <c r="CTV420" s="4"/>
      <c r="CTW420" s="4"/>
      <c r="CTX420" s="4"/>
      <c r="CTY420" s="4"/>
      <c r="CTZ420" s="4"/>
      <c r="CUA420" s="4"/>
      <c r="CUB420" s="4"/>
      <c r="CUC420" s="4"/>
      <c r="CUD420" s="4"/>
      <c r="CUE420" s="4"/>
      <c r="CUF420" s="4"/>
      <c r="CUG420" s="4"/>
      <c r="CUH420" s="4"/>
      <c r="CUI420" s="4"/>
      <c r="CUJ420" s="4"/>
      <c r="CUK420" s="4"/>
      <c r="CUL420" s="4"/>
      <c r="CUM420" s="4"/>
      <c r="CUN420" s="4"/>
      <c r="CUO420" s="4"/>
      <c r="CUP420" s="4"/>
      <c r="CUQ420" s="4"/>
      <c r="CUR420" s="4"/>
      <c r="CUS420" s="4"/>
      <c r="CUT420" s="4"/>
      <c r="CUU420" s="4"/>
      <c r="CUV420" s="4"/>
      <c r="CUW420" s="4"/>
      <c r="CUX420" s="4"/>
      <c r="CUY420" s="4"/>
      <c r="CUZ420" s="4"/>
      <c r="CVA420" s="4"/>
      <c r="CVB420" s="4"/>
      <c r="CVC420" s="4"/>
      <c r="CVD420" s="4"/>
      <c r="CVE420" s="4"/>
      <c r="CVF420" s="4"/>
      <c r="CVG420" s="4"/>
      <c r="CVH420" s="4"/>
      <c r="CVI420" s="4"/>
      <c r="CVJ420" s="4"/>
      <c r="CVK420" s="4"/>
      <c r="CVL420" s="4"/>
      <c r="CVM420" s="4"/>
      <c r="CVN420" s="4"/>
      <c r="CVO420" s="4"/>
      <c r="CVP420" s="4"/>
      <c r="CVQ420" s="4"/>
      <c r="CVR420" s="4"/>
      <c r="CVS420" s="4"/>
      <c r="CVT420" s="4"/>
      <c r="CVU420" s="4"/>
      <c r="CVV420" s="4"/>
      <c r="CVW420" s="4"/>
      <c r="CVX420" s="4"/>
      <c r="CVY420" s="4"/>
      <c r="CVZ420" s="4"/>
      <c r="CWA420" s="4"/>
      <c r="CWB420" s="4"/>
      <c r="CWC420" s="4"/>
      <c r="CWD420" s="4"/>
      <c r="CWE420" s="4"/>
      <c r="CWF420" s="4"/>
      <c r="CWG420" s="4"/>
      <c r="CWH420" s="4"/>
      <c r="CWI420" s="4"/>
      <c r="CWJ420" s="4"/>
      <c r="CWK420" s="4"/>
      <c r="CWL420" s="4"/>
      <c r="CWM420" s="4"/>
      <c r="CWN420" s="4"/>
      <c r="CWO420" s="4"/>
      <c r="CWP420" s="4"/>
      <c r="CWQ420" s="4"/>
      <c r="CWR420" s="4"/>
      <c r="CWS420" s="4"/>
      <c r="CWT420" s="4"/>
      <c r="CWU420" s="4"/>
      <c r="CWV420" s="4"/>
      <c r="CWW420" s="4"/>
      <c r="CWX420" s="4"/>
      <c r="CWY420" s="4"/>
      <c r="CWZ420" s="4"/>
      <c r="CXA420" s="4"/>
      <c r="CXB420" s="4"/>
      <c r="CXC420" s="4"/>
      <c r="CXD420" s="4"/>
      <c r="CXE420" s="4"/>
      <c r="CXF420" s="4"/>
      <c r="CXG420" s="4"/>
      <c r="CXH420" s="4"/>
      <c r="CXI420" s="4"/>
      <c r="CXJ420" s="4"/>
      <c r="CXK420" s="4"/>
      <c r="CXL420" s="4"/>
      <c r="CXM420" s="4"/>
      <c r="CXN420" s="4"/>
      <c r="CXO420" s="4"/>
      <c r="CXP420" s="4"/>
      <c r="CXQ420" s="4"/>
      <c r="CXR420" s="4"/>
      <c r="CXS420" s="4"/>
      <c r="CXT420" s="4"/>
      <c r="CXU420" s="4"/>
      <c r="CXV420" s="4"/>
      <c r="CXW420" s="4"/>
      <c r="CXX420" s="4"/>
      <c r="CXY420" s="4"/>
      <c r="CXZ420" s="4"/>
      <c r="CYA420" s="4"/>
      <c r="CYB420" s="4"/>
      <c r="CYC420" s="4"/>
      <c r="CYD420" s="4"/>
      <c r="CYE420" s="4"/>
      <c r="CYF420" s="4"/>
      <c r="CYG420" s="4"/>
      <c r="CYH420" s="4"/>
      <c r="CYI420" s="4"/>
      <c r="CYJ420" s="4"/>
      <c r="CYK420" s="4"/>
      <c r="CYL420" s="4"/>
      <c r="CYM420" s="4"/>
      <c r="CYN420" s="4"/>
      <c r="CYO420" s="4"/>
      <c r="CYP420" s="4"/>
      <c r="CYQ420" s="4"/>
      <c r="CYR420" s="4"/>
      <c r="CYS420" s="4"/>
      <c r="CYT420" s="4"/>
      <c r="CYU420" s="4"/>
      <c r="CYV420" s="4"/>
      <c r="CYW420" s="4"/>
      <c r="CYX420" s="4"/>
      <c r="CYY420" s="4"/>
      <c r="CYZ420" s="4"/>
      <c r="CZA420" s="4"/>
      <c r="CZB420" s="4"/>
      <c r="CZC420" s="4"/>
      <c r="CZD420" s="4"/>
      <c r="CZE420" s="4"/>
      <c r="CZF420" s="4"/>
      <c r="CZG420" s="4"/>
      <c r="CZH420" s="4"/>
      <c r="CZI420" s="4"/>
      <c r="CZJ420" s="4"/>
      <c r="CZK420" s="4"/>
      <c r="CZL420" s="4"/>
      <c r="CZM420" s="4"/>
      <c r="CZN420" s="4"/>
      <c r="CZO420" s="4"/>
      <c r="CZP420" s="4"/>
      <c r="CZQ420" s="4"/>
      <c r="CZR420" s="4"/>
      <c r="CZS420" s="4"/>
      <c r="CZT420" s="4"/>
      <c r="CZU420" s="4"/>
      <c r="CZV420" s="4"/>
      <c r="CZW420" s="4"/>
      <c r="CZX420" s="4"/>
      <c r="CZY420" s="4"/>
      <c r="CZZ420" s="4"/>
      <c r="DAA420" s="4"/>
      <c r="DAB420" s="4"/>
      <c r="DAC420" s="4"/>
      <c r="DAD420" s="4"/>
      <c r="DAE420" s="4"/>
      <c r="DAF420" s="4"/>
      <c r="DAG420" s="4"/>
      <c r="DAH420" s="4"/>
      <c r="DAI420" s="4"/>
      <c r="DAJ420" s="4"/>
      <c r="DAK420" s="4"/>
      <c r="DAL420" s="4"/>
      <c r="DAM420" s="4"/>
      <c r="DAN420" s="4"/>
      <c r="DAO420" s="4"/>
      <c r="DAP420" s="4"/>
      <c r="DAQ420" s="4"/>
      <c r="DAR420" s="4"/>
      <c r="DAS420" s="4"/>
      <c r="DAT420" s="4"/>
      <c r="DAU420" s="4"/>
      <c r="DAV420" s="4"/>
      <c r="DAW420" s="4"/>
      <c r="DAX420" s="4"/>
      <c r="DAY420" s="4"/>
      <c r="DAZ420" s="4"/>
      <c r="DBA420" s="4"/>
      <c r="DBB420" s="4"/>
      <c r="DBC420" s="4"/>
      <c r="DBD420" s="4"/>
      <c r="DBE420" s="4"/>
      <c r="DBF420" s="4"/>
      <c r="DBG420" s="4"/>
      <c r="DBH420" s="4"/>
      <c r="DBI420" s="4"/>
      <c r="DBJ420" s="4"/>
      <c r="DBK420" s="4"/>
      <c r="DBL420" s="4"/>
      <c r="DBM420" s="4"/>
      <c r="DBN420" s="4"/>
      <c r="DBO420" s="4"/>
      <c r="DBP420" s="4"/>
      <c r="DBQ420" s="4"/>
      <c r="DBR420" s="4"/>
      <c r="DBS420" s="4"/>
      <c r="DBT420" s="4"/>
      <c r="DBU420" s="4"/>
      <c r="DBV420" s="4"/>
      <c r="DBW420" s="4"/>
      <c r="DBX420" s="4"/>
      <c r="DBY420" s="4"/>
      <c r="DBZ420" s="4"/>
      <c r="DCA420" s="4"/>
      <c r="DCB420" s="4"/>
      <c r="DCC420" s="4"/>
      <c r="DCD420" s="4"/>
      <c r="DCE420" s="4"/>
      <c r="DCF420" s="4"/>
      <c r="DCG420" s="4"/>
      <c r="DCH420" s="4"/>
      <c r="DCI420" s="4"/>
      <c r="DCJ420" s="4"/>
      <c r="DCK420" s="4"/>
      <c r="DCL420" s="4"/>
      <c r="DCM420" s="4"/>
      <c r="DCN420" s="4"/>
      <c r="DCO420" s="4"/>
      <c r="DCP420" s="4"/>
      <c r="DCQ420" s="4"/>
      <c r="DCR420" s="4"/>
      <c r="DCS420" s="4"/>
      <c r="DCT420" s="4"/>
      <c r="DCU420" s="4"/>
      <c r="DCV420" s="4"/>
      <c r="DCW420" s="4"/>
      <c r="DCX420" s="4"/>
      <c r="DCY420" s="4"/>
      <c r="DCZ420" s="4"/>
      <c r="DDA420" s="4"/>
      <c r="DDB420" s="4"/>
      <c r="DDC420" s="4"/>
      <c r="DDD420" s="4"/>
      <c r="DDE420" s="4"/>
      <c r="DDF420" s="4"/>
      <c r="DDG420" s="4"/>
      <c r="DDH420" s="4"/>
      <c r="DDI420" s="4"/>
      <c r="DDJ420" s="4"/>
      <c r="DDK420" s="4"/>
      <c r="DDL420" s="4"/>
      <c r="DDM420" s="4"/>
      <c r="DDN420" s="4"/>
      <c r="DDO420" s="4"/>
      <c r="DDP420" s="4"/>
      <c r="DDQ420" s="4"/>
      <c r="DDR420" s="4"/>
      <c r="DDS420" s="4"/>
      <c r="DDT420" s="4"/>
      <c r="DDU420" s="4"/>
      <c r="DDV420" s="4"/>
      <c r="DDW420" s="4"/>
      <c r="DDX420" s="4"/>
      <c r="DDY420" s="4"/>
      <c r="DDZ420" s="4"/>
      <c r="DEA420" s="4"/>
      <c r="DEB420" s="4"/>
      <c r="DEC420" s="4"/>
      <c r="DED420" s="4"/>
      <c r="DEE420" s="4"/>
      <c r="DEF420" s="4"/>
      <c r="DEG420" s="4"/>
      <c r="DEH420" s="4"/>
      <c r="DEI420" s="4"/>
      <c r="DEJ420" s="4"/>
      <c r="DEK420" s="4"/>
      <c r="DEL420" s="4"/>
      <c r="DEM420" s="4"/>
      <c r="DEN420" s="4"/>
      <c r="DEO420" s="4"/>
      <c r="DEP420" s="4"/>
      <c r="DEQ420" s="4"/>
      <c r="DER420" s="4"/>
      <c r="DES420" s="4"/>
      <c r="DET420" s="4"/>
      <c r="DEU420" s="4"/>
      <c r="DEV420" s="4"/>
      <c r="DEW420" s="4"/>
      <c r="DEX420" s="4"/>
      <c r="DEY420" s="4"/>
      <c r="DEZ420" s="4"/>
      <c r="DFA420" s="4"/>
      <c r="DFB420" s="4"/>
      <c r="DFC420" s="4"/>
      <c r="DFD420" s="4"/>
      <c r="DFE420" s="4"/>
      <c r="DFF420" s="4"/>
      <c r="DFG420" s="4"/>
      <c r="DFH420" s="4"/>
      <c r="DFI420" s="4"/>
      <c r="DFJ420" s="4"/>
      <c r="DFK420" s="4"/>
      <c r="DFL420" s="4"/>
      <c r="DFM420" s="4"/>
      <c r="DFN420" s="4"/>
      <c r="DFO420" s="4"/>
      <c r="DFP420" s="4"/>
      <c r="DFQ420" s="4"/>
      <c r="DFR420" s="4"/>
      <c r="DFS420" s="4"/>
      <c r="DFT420" s="4"/>
      <c r="DFU420" s="4"/>
      <c r="DFV420" s="4"/>
      <c r="DFW420" s="4"/>
      <c r="DFX420" s="4"/>
      <c r="DFY420" s="4"/>
      <c r="DFZ420" s="4"/>
      <c r="DGA420" s="4"/>
      <c r="DGB420" s="4"/>
      <c r="DGC420" s="4"/>
      <c r="DGD420" s="4"/>
      <c r="DGE420" s="4"/>
      <c r="DGF420" s="4"/>
      <c r="DGG420" s="4"/>
      <c r="DGH420" s="4"/>
      <c r="DGI420" s="4"/>
      <c r="DGJ420" s="4"/>
      <c r="DGK420" s="4"/>
      <c r="DGL420" s="4"/>
      <c r="DGM420" s="4"/>
      <c r="DGN420" s="4"/>
      <c r="DGO420" s="4"/>
      <c r="DGP420" s="4"/>
      <c r="DGQ420" s="4"/>
      <c r="DGR420" s="4"/>
      <c r="DGS420" s="4"/>
      <c r="DGT420" s="4"/>
      <c r="DGU420" s="4"/>
      <c r="DGV420" s="4"/>
      <c r="DGW420" s="4"/>
      <c r="DGX420" s="4"/>
      <c r="DGY420" s="4"/>
      <c r="DGZ420" s="4"/>
      <c r="DHA420" s="4"/>
      <c r="DHB420" s="4"/>
      <c r="DHC420" s="4"/>
      <c r="DHD420" s="4"/>
      <c r="DHE420" s="4"/>
      <c r="DHF420" s="4"/>
      <c r="DHG420" s="4"/>
      <c r="DHH420" s="4"/>
      <c r="DHI420" s="4"/>
      <c r="DHJ420" s="4"/>
      <c r="DHK420" s="4"/>
      <c r="DHL420" s="4"/>
      <c r="DHM420" s="4"/>
      <c r="DHN420" s="4"/>
      <c r="DHO420" s="4"/>
      <c r="DHP420" s="4"/>
      <c r="DHQ420" s="4"/>
      <c r="DHR420" s="4"/>
      <c r="DHS420" s="4"/>
      <c r="DHT420" s="4"/>
      <c r="DHU420" s="4"/>
      <c r="DHV420" s="4"/>
      <c r="DHW420" s="4"/>
      <c r="DHX420" s="4"/>
      <c r="DHY420" s="4"/>
      <c r="DHZ420" s="4"/>
      <c r="DIA420" s="4"/>
      <c r="DIB420" s="4"/>
      <c r="DIC420" s="4"/>
      <c r="DID420" s="4"/>
      <c r="DIE420" s="4"/>
      <c r="DIF420" s="4"/>
      <c r="DIG420" s="4"/>
      <c r="DIH420" s="4"/>
      <c r="DII420" s="4"/>
      <c r="DIJ420" s="4"/>
      <c r="DIK420" s="4"/>
      <c r="DIL420" s="4"/>
      <c r="DIM420" s="4"/>
      <c r="DIN420" s="4"/>
      <c r="DIO420" s="4"/>
      <c r="DIP420" s="4"/>
      <c r="DIQ420" s="4"/>
      <c r="DIR420" s="4"/>
      <c r="DIS420" s="4"/>
      <c r="DIT420" s="4"/>
      <c r="DIU420" s="4"/>
      <c r="DIV420" s="4"/>
      <c r="DIW420" s="4"/>
      <c r="DIX420" s="4"/>
      <c r="DIY420" s="4"/>
      <c r="DIZ420" s="4"/>
      <c r="DJA420" s="4"/>
      <c r="DJB420" s="4"/>
      <c r="DJC420" s="4"/>
      <c r="DJD420" s="4"/>
      <c r="DJE420" s="4"/>
      <c r="DJF420" s="4"/>
      <c r="DJG420" s="4"/>
      <c r="DJH420" s="4"/>
      <c r="DJI420" s="4"/>
      <c r="DJJ420" s="4"/>
      <c r="DJK420" s="4"/>
      <c r="DJL420" s="4"/>
      <c r="DJM420" s="4"/>
      <c r="DJN420" s="4"/>
      <c r="DJO420" s="4"/>
      <c r="DJP420" s="4"/>
      <c r="DJQ420" s="4"/>
      <c r="DJR420" s="4"/>
      <c r="DJS420" s="4"/>
      <c r="DJT420" s="4"/>
      <c r="DJU420" s="4"/>
      <c r="DJV420" s="4"/>
      <c r="DJW420" s="4"/>
      <c r="DJX420" s="4"/>
      <c r="DJY420" s="4"/>
      <c r="DJZ420" s="4"/>
      <c r="DKA420" s="4"/>
      <c r="DKB420" s="4"/>
      <c r="DKC420" s="4"/>
      <c r="DKD420" s="4"/>
      <c r="DKE420" s="4"/>
      <c r="DKF420" s="4"/>
      <c r="DKG420" s="4"/>
      <c r="DKH420" s="4"/>
      <c r="DKI420" s="4"/>
      <c r="DKJ420" s="4"/>
      <c r="DKK420" s="4"/>
      <c r="DKL420" s="4"/>
      <c r="DKM420" s="4"/>
      <c r="DKN420" s="4"/>
      <c r="DKO420" s="4"/>
      <c r="DKP420" s="4"/>
      <c r="DKQ420" s="4"/>
      <c r="DKR420" s="4"/>
      <c r="DKS420" s="4"/>
      <c r="DKT420" s="4"/>
      <c r="DKU420" s="4"/>
      <c r="DKV420" s="4"/>
      <c r="DKW420" s="4"/>
      <c r="DKX420" s="4"/>
      <c r="DKY420" s="4"/>
      <c r="DKZ420" s="4"/>
      <c r="DLA420" s="4"/>
      <c r="DLB420" s="4"/>
      <c r="DLC420" s="4"/>
      <c r="DLD420" s="4"/>
      <c r="DLE420" s="4"/>
      <c r="DLF420" s="4"/>
      <c r="DLG420" s="4"/>
      <c r="DLH420" s="4"/>
      <c r="DLI420" s="4"/>
      <c r="DLJ420" s="4"/>
      <c r="DLK420" s="4"/>
      <c r="DLL420" s="4"/>
      <c r="DLM420" s="4"/>
      <c r="DLN420" s="4"/>
      <c r="DLO420" s="4"/>
      <c r="DLP420" s="4"/>
      <c r="DLQ420" s="4"/>
      <c r="DLR420" s="4"/>
      <c r="DLS420" s="4"/>
      <c r="DLT420" s="4"/>
      <c r="DLU420" s="4"/>
      <c r="DLV420" s="4"/>
      <c r="DLW420" s="4"/>
      <c r="DLX420" s="4"/>
      <c r="DLY420" s="4"/>
      <c r="DLZ420" s="4"/>
      <c r="DMA420" s="4"/>
      <c r="DMB420" s="4"/>
      <c r="DMC420" s="4"/>
      <c r="DMD420" s="4"/>
      <c r="DME420" s="4"/>
      <c r="DMF420" s="4"/>
      <c r="DMG420" s="4"/>
      <c r="DMH420" s="4"/>
      <c r="DMI420" s="4"/>
      <c r="DMJ420" s="4"/>
      <c r="DMK420" s="4"/>
      <c r="DML420" s="4"/>
      <c r="DMM420" s="4"/>
      <c r="DMN420" s="4"/>
      <c r="DMO420" s="4"/>
      <c r="DMP420" s="4"/>
      <c r="DMQ420" s="4"/>
      <c r="DMR420" s="4"/>
      <c r="DMS420" s="4"/>
      <c r="DMT420" s="4"/>
      <c r="DMU420" s="4"/>
      <c r="DMV420" s="4"/>
      <c r="DMW420" s="4"/>
      <c r="DMX420" s="4"/>
      <c r="DMY420" s="4"/>
      <c r="DMZ420" s="4"/>
      <c r="DNA420" s="4"/>
      <c r="DNB420" s="4"/>
      <c r="DNC420" s="4"/>
      <c r="DND420" s="4"/>
      <c r="DNE420" s="4"/>
      <c r="DNF420" s="4"/>
      <c r="DNG420" s="4"/>
      <c r="DNH420" s="4"/>
      <c r="DNI420" s="4"/>
      <c r="DNJ420" s="4"/>
      <c r="DNK420" s="4"/>
      <c r="DNL420" s="4"/>
      <c r="DNM420" s="4"/>
      <c r="DNN420" s="4"/>
      <c r="DNO420" s="4"/>
      <c r="DNP420" s="4"/>
      <c r="DNQ420" s="4"/>
      <c r="DNR420" s="4"/>
      <c r="DNS420" s="4"/>
      <c r="DNT420" s="4"/>
      <c r="DNU420" s="4"/>
      <c r="DNV420" s="4"/>
      <c r="DNW420" s="4"/>
      <c r="DNX420" s="4"/>
      <c r="DNY420" s="4"/>
      <c r="DNZ420" s="4"/>
      <c r="DOA420" s="4"/>
      <c r="DOB420" s="4"/>
      <c r="DOC420" s="4"/>
      <c r="DOD420" s="4"/>
      <c r="DOE420" s="4"/>
      <c r="DOF420" s="4"/>
      <c r="DOG420" s="4"/>
      <c r="DOH420" s="4"/>
      <c r="DOI420" s="4"/>
      <c r="DOJ420" s="4"/>
      <c r="DOK420" s="4"/>
      <c r="DOL420" s="4"/>
      <c r="DOM420" s="4"/>
      <c r="DON420" s="4"/>
      <c r="DOO420" s="4"/>
      <c r="DOP420" s="4"/>
      <c r="DOQ420" s="4"/>
      <c r="DOR420" s="4"/>
      <c r="DOS420" s="4"/>
      <c r="DOT420" s="4"/>
      <c r="DOU420" s="4"/>
      <c r="DOV420" s="4"/>
      <c r="DOW420" s="4"/>
      <c r="DOX420" s="4"/>
      <c r="DOY420" s="4"/>
      <c r="DOZ420" s="4"/>
      <c r="DPA420" s="4"/>
      <c r="DPB420" s="4"/>
      <c r="DPC420" s="4"/>
      <c r="DPD420" s="4"/>
      <c r="DPE420" s="4"/>
      <c r="DPF420" s="4"/>
      <c r="DPG420" s="4"/>
      <c r="DPH420" s="4"/>
      <c r="DPI420" s="4"/>
      <c r="DPJ420" s="4"/>
      <c r="DPK420" s="4"/>
      <c r="DPL420" s="4"/>
      <c r="DPM420" s="4"/>
      <c r="DPN420" s="4"/>
      <c r="DPO420" s="4"/>
      <c r="DPP420" s="4"/>
      <c r="DPQ420" s="4"/>
      <c r="DPR420" s="4"/>
      <c r="DPS420" s="4"/>
      <c r="DPT420" s="4"/>
      <c r="DPU420" s="4"/>
      <c r="DPV420" s="4"/>
      <c r="DPW420" s="4"/>
      <c r="DPX420" s="4"/>
      <c r="DPY420" s="4"/>
      <c r="DPZ420" s="4"/>
      <c r="DQA420" s="4"/>
      <c r="DQB420" s="4"/>
      <c r="DQC420" s="4"/>
      <c r="DQD420" s="4"/>
      <c r="DQE420" s="4"/>
      <c r="DQF420" s="4"/>
      <c r="DQG420" s="4"/>
      <c r="DQH420" s="4"/>
      <c r="DQI420" s="4"/>
      <c r="DQJ420" s="4"/>
      <c r="DQK420" s="4"/>
      <c r="DQL420" s="4"/>
      <c r="DQM420" s="4"/>
      <c r="DQN420" s="4"/>
      <c r="DQO420" s="4"/>
      <c r="DQP420" s="4"/>
      <c r="DQQ420" s="4"/>
      <c r="DQR420" s="4"/>
      <c r="DQS420" s="4"/>
      <c r="DQT420" s="4"/>
      <c r="DQU420" s="4"/>
      <c r="DQV420" s="4"/>
      <c r="DQW420" s="4"/>
      <c r="DQX420" s="4"/>
      <c r="DQY420" s="4"/>
      <c r="DQZ420" s="4"/>
      <c r="DRA420" s="4"/>
      <c r="DRB420" s="4"/>
      <c r="DRC420" s="4"/>
      <c r="DRD420" s="4"/>
      <c r="DRE420" s="4"/>
      <c r="DRF420" s="4"/>
      <c r="DRG420" s="4"/>
      <c r="DRH420" s="4"/>
      <c r="DRI420" s="4"/>
      <c r="DRJ420" s="4"/>
      <c r="DRK420" s="4"/>
      <c r="DRL420" s="4"/>
      <c r="DRM420" s="4"/>
      <c r="DRN420" s="4"/>
      <c r="DRO420" s="4"/>
      <c r="DRP420" s="4"/>
      <c r="DRQ420" s="4"/>
      <c r="DRR420" s="4"/>
      <c r="DRS420" s="4"/>
      <c r="DRT420" s="4"/>
      <c r="DRU420" s="4"/>
      <c r="DRV420" s="4"/>
      <c r="DRW420" s="4"/>
      <c r="DRX420" s="4"/>
      <c r="DRY420" s="4"/>
      <c r="DRZ420" s="4"/>
      <c r="DSA420" s="4"/>
      <c r="DSB420" s="4"/>
      <c r="DSC420" s="4"/>
      <c r="DSD420" s="4"/>
      <c r="DSE420" s="4"/>
      <c r="DSF420" s="4"/>
      <c r="DSG420" s="4"/>
      <c r="DSH420" s="4"/>
      <c r="DSI420" s="4"/>
      <c r="DSJ420" s="4"/>
      <c r="DSK420" s="4"/>
      <c r="DSL420" s="4"/>
      <c r="DSM420" s="4"/>
      <c r="DSN420" s="4"/>
      <c r="DSO420" s="4"/>
      <c r="DSP420" s="4"/>
      <c r="DSQ420" s="4"/>
      <c r="DSR420" s="4"/>
      <c r="DSS420" s="4"/>
      <c r="DST420" s="4"/>
      <c r="DSU420" s="4"/>
      <c r="DSV420" s="4"/>
      <c r="DSW420" s="4"/>
      <c r="DSX420" s="4"/>
      <c r="DSY420" s="4"/>
      <c r="DSZ420" s="4"/>
      <c r="DTA420" s="4"/>
      <c r="DTB420" s="4"/>
      <c r="DTC420" s="4"/>
      <c r="DTD420" s="4"/>
      <c r="DTE420" s="4"/>
      <c r="DTF420" s="4"/>
      <c r="DTG420" s="4"/>
      <c r="DTH420" s="4"/>
      <c r="DTI420" s="4"/>
      <c r="DTJ420" s="4"/>
      <c r="DTK420" s="4"/>
      <c r="DTL420" s="4"/>
      <c r="DTM420" s="4"/>
      <c r="DTN420" s="4"/>
      <c r="DTO420" s="4"/>
      <c r="DTP420" s="4"/>
      <c r="DTQ420" s="4"/>
      <c r="DTR420" s="4"/>
      <c r="DTS420" s="4"/>
      <c r="DTT420" s="4"/>
      <c r="DTU420" s="4"/>
      <c r="DTV420" s="4"/>
      <c r="DTW420" s="4"/>
      <c r="DTX420" s="4"/>
      <c r="DTY420" s="4"/>
      <c r="DTZ420" s="4"/>
      <c r="DUA420" s="4"/>
      <c r="DUB420" s="4"/>
      <c r="DUC420" s="4"/>
      <c r="DUD420" s="4"/>
      <c r="DUE420" s="4"/>
      <c r="DUF420" s="4"/>
      <c r="DUG420" s="4"/>
      <c r="DUH420" s="4"/>
      <c r="DUI420" s="4"/>
      <c r="DUJ420" s="4"/>
      <c r="DUK420" s="4"/>
      <c r="DUL420" s="4"/>
      <c r="DUM420" s="4"/>
      <c r="DUN420" s="4"/>
      <c r="DUO420" s="4"/>
      <c r="DUP420" s="4"/>
      <c r="DUQ420" s="4"/>
      <c r="DUR420" s="4"/>
      <c r="DUS420" s="4"/>
      <c r="DUT420" s="4"/>
      <c r="DUU420" s="4"/>
      <c r="DUV420" s="4"/>
      <c r="DUW420" s="4"/>
      <c r="DUX420" s="4"/>
      <c r="DUY420" s="4"/>
      <c r="DUZ420" s="4"/>
      <c r="DVA420" s="4"/>
      <c r="DVB420" s="4"/>
      <c r="DVC420" s="4"/>
      <c r="DVD420" s="4"/>
      <c r="DVE420" s="4"/>
      <c r="DVF420" s="4"/>
      <c r="DVG420" s="4"/>
      <c r="DVH420" s="4"/>
      <c r="DVI420" s="4"/>
      <c r="DVJ420" s="4"/>
      <c r="DVK420" s="4"/>
      <c r="DVL420" s="4"/>
      <c r="DVM420" s="4"/>
      <c r="DVN420" s="4"/>
      <c r="DVO420" s="4"/>
      <c r="DVP420" s="4"/>
      <c r="DVQ420" s="4"/>
      <c r="DVR420" s="4"/>
      <c r="DVS420" s="4"/>
      <c r="DVT420" s="4"/>
      <c r="DVU420" s="4"/>
      <c r="DVV420" s="4"/>
      <c r="DVW420" s="4"/>
      <c r="DVX420" s="4"/>
      <c r="DVY420" s="4"/>
      <c r="DVZ420" s="4"/>
      <c r="DWA420" s="4"/>
      <c r="DWB420" s="4"/>
      <c r="DWC420" s="4"/>
      <c r="DWD420" s="4"/>
      <c r="DWE420" s="4"/>
      <c r="DWF420" s="4"/>
      <c r="DWG420" s="4"/>
      <c r="DWH420" s="4"/>
      <c r="DWI420" s="4"/>
      <c r="DWJ420" s="4"/>
      <c r="DWK420" s="4"/>
      <c r="DWL420" s="4"/>
      <c r="DWM420" s="4"/>
      <c r="DWN420" s="4"/>
      <c r="DWO420" s="4"/>
      <c r="DWP420" s="4"/>
      <c r="DWQ420" s="4"/>
      <c r="DWR420" s="4"/>
      <c r="DWS420" s="4"/>
      <c r="DWT420" s="4"/>
      <c r="DWU420" s="4"/>
      <c r="DWV420" s="4"/>
      <c r="DWW420" s="4"/>
      <c r="DWX420" s="4"/>
      <c r="DWY420" s="4"/>
      <c r="DWZ420" s="4"/>
      <c r="DXA420" s="4"/>
      <c r="DXB420" s="4"/>
      <c r="DXC420" s="4"/>
      <c r="DXD420" s="4"/>
      <c r="DXE420" s="4"/>
      <c r="DXF420" s="4"/>
      <c r="DXG420" s="4"/>
      <c r="DXH420" s="4"/>
      <c r="DXI420" s="4"/>
      <c r="DXJ420" s="4"/>
      <c r="DXK420" s="4"/>
      <c r="DXL420" s="4"/>
      <c r="DXM420" s="4"/>
      <c r="DXN420" s="4"/>
      <c r="DXO420" s="4"/>
      <c r="DXP420" s="4"/>
      <c r="DXQ420" s="4"/>
      <c r="DXR420" s="4"/>
      <c r="DXS420" s="4"/>
      <c r="DXT420" s="4"/>
      <c r="DXU420" s="4"/>
      <c r="DXV420" s="4"/>
      <c r="DXW420" s="4"/>
      <c r="DXX420" s="4"/>
      <c r="DXY420" s="4"/>
      <c r="DXZ420" s="4"/>
      <c r="DYA420" s="4"/>
      <c r="DYB420" s="4"/>
      <c r="DYC420" s="4"/>
      <c r="DYD420" s="4"/>
      <c r="DYE420" s="4"/>
      <c r="DYF420" s="4"/>
      <c r="DYG420" s="4"/>
      <c r="DYH420" s="4"/>
      <c r="DYI420" s="4"/>
      <c r="DYJ420" s="4"/>
      <c r="DYK420" s="4"/>
      <c r="DYL420" s="4"/>
      <c r="DYM420" s="4"/>
      <c r="DYN420" s="4"/>
      <c r="DYO420" s="4"/>
      <c r="DYP420" s="4"/>
      <c r="DYQ420" s="4"/>
      <c r="DYR420" s="4"/>
      <c r="DYS420" s="4"/>
      <c r="DYT420" s="4"/>
      <c r="DYU420" s="4"/>
      <c r="DYV420" s="4"/>
      <c r="DYW420" s="4"/>
      <c r="DYX420" s="4"/>
      <c r="DYY420" s="4"/>
      <c r="DYZ420" s="4"/>
      <c r="DZA420" s="4"/>
      <c r="DZB420" s="4"/>
      <c r="DZC420" s="4"/>
      <c r="DZD420" s="4"/>
      <c r="DZE420" s="4"/>
      <c r="DZF420" s="4"/>
      <c r="DZG420" s="4"/>
      <c r="DZH420" s="4"/>
      <c r="DZI420" s="4"/>
      <c r="DZJ420" s="4"/>
      <c r="DZK420" s="4"/>
      <c r="DZL420" s="4"/>
      <c r="DZM420" s="4"/>
      <c r="DZN420" s="4"/>
      <c r="DZO420" s="4"/>
      <c r="DZP420" s="4"/>
      <c r="DZQ420" s="4"/>
      <c r="DZR420" s="4"/>
      <c r="DZS420" s="4"/>
      <c r="DZT420" s="4"/>
      <c r="DZU420" s="4"/>
      <c r="DZV420" s="4"/>
      <c r="DZW420" s="4"/>
      <c r="DZX420" s="4"/>
      <c r="DZY420" s="4"/>
      <c r="DZZ420" s="4"/>
      <c r="EAA420" s="4"/>
      <c r="EAB420" s="4"/>
      <c r="EAC420" s="4"/>
      <c r="EAD420" s="4"/>
      <c r="EAE420" s="4"/>
      <c r="EAF420" s="4"/>
      <c r="EAG420" s="4"/>
      <c r="EAH420" s="4"/>
      <c r="EAI420" s="4"/>
      <c r="EAJ420" s="4"/>
      <c r="EAK420" s="4"/>
      <c r="EAL420" s="4"/>
      <c r="EAM420" s="4"/>
      <c r="EAN420" s="4"/>
      <c r="EAO420" s="4"/>
      <c r="EAP420" s="4"/>
      <c r="EAQ420" s="4"/>
      <c r="EAR420" s="4"/>
      <c r="EAS420" s="4"/>
      <c r="EAT420" s="4"/>
      <c r="EAU420" s="4"/>
      <c r="EAV420" s="4"/>
      <c r="EAW420" s="4"/>
      <c r="EAX420" s="4"/>
      <c r="EAY420" s="4"/>
      <c r="EAZ420" s="4"/>
      <c r="EBA420" s="4"/>
      <c r="EBB420" s="4"/>
      <c r="EBC420" s="4"/>
      <c r="EBD420" s="4"/>
      <c r="EBE420" s="4"/>
      <c r="EBF420" s="4"/>
      <c r="EBG420" s="4"/>
      <c r="EBH420" s="4"/>
      <c r="EBI420" s="4"/>
      <c r="EBJ420" s="4"/>
      <c r="EBK420" s="4"/>
      <c r="EBL420" s="4"/>
      <c r="EBM420" s="4"/>
      <c r="EBN420" s="4"/>
      <c r="EBO420" s="4"/>
      <c r="EBP420" s="4"/>
      <c r="EBQ420" s="4"/>
      <c r="EBR420" s="4"/>
      <c r="EBS420" s="4"/>
      <c r="EBT420" s="4"/>
      <c r="EBU420" s="4"/>
      <c r="EBV420" s="4"/>
      <c r="EBW420" s="4"/>
      <c r="EBX420" s="4"/>
      <c r="EBY420" s="4"/>
      <c r="EBZ420" s="4"/>
      <c r="ECA420" s="4"/>
      <c r="ECB420" s="4"/>
      <c r="ECC420" s="4"/>
      <c r="ECD420" s="4"/>
      <c r="ECE420" s="4"/>
      <c r="ECF420" s="4"/>
      <c r="ECG420" s="4"/>
      <c r="ECH420" s="4"/>
      <c r="ECI420" s="4"/>
      <c r="ECJ420" s="4"/>
      <c r="ECK420" s="4"/>
      <c r="ECL420" s="4"/>
      <c r="ECM420" s="4"/>
      <c r="ECN420" s="4"/>
      <c r="ECO420" s="4"/>
      <c r="ECP420" s="4"/>
      <c r="ECQ420" s="4"/>
      <c r="ECR420" s="4"/>
      <c r="ECS420" s="4"/>
      <c r="ECT420" s="4"/>
      <c r="ECU420" s="4"/>
      <c r="ECV420" s="4"/>
      <c r="ECW420" s="4"/>
      <c r="ECX420" s="4"/>
      <c r="ECY420" s="4"/>
      <c r="ECZ420" s="4"/>
      <c r="EDA420" s="4"/>
      <c r="EDB420" s="4"/>
      <c r="EDC420" s="4"/>
      <c r="EDD420" s="4"/>
      <c r="EDE420" s="4"/>
      <c r="EDF420" s="4"/>
      <c r="EDG420" s="4"/>
      <c r="EDH420" s="4"/>
      <c r="EDI420" s="4"/>
      <c r="EDJ420" s="4"/>
      <c r="EDK420" s="4"/>
      <c r="EDL420" s="4"/>
      <c r="EDM420" s="4"/>
      <c r="EDN420" s="4"/>
      <c r="EDO420" s="4"/>
      <c r="EDP420" s="4"/>
      <c r="EDQ420" s="4"/>
      <c r="EDR420" s="4"/>
      <c r="EDS420" s="4"/>
      <c r="EDT420" s="4"/>
      <c r="EDU420" s="4"/>
      <c r="EDV420" s="4"/>
      <c r="EDW420" s="4"/>
      <c r="EDX420" s="4"/>
      <c r="EDY420" s="4"/>
      <c r="EDZ420" s="4"/>
      <c r="EEA420" s="4"/>
      <c r="EEB420" s="4"/>
      <c r="EEC420" s="4"/>
      <c r="EED420" s="4"/>
      <c r="EEE420" s="4"/>
      <c r="EEF420" s="4"/>
      <c r="EEG420" s="4"/>
      <c r="EEH420" s="4"/>
      <c r="EEI420" s="4"/>
      <c r="EEJ420" s="4"/>
      <c r="EEK420" s="4"/>
      <c r="EEL420" s="4"/>
      <c r="EEM420" s="4"/>
      <c r="EEN420" s="4"/>
      <c r="EEO420" s="4"/>
      <c r="EEP420" s="4"/>
      <c r="EEQ420" s="4"/>
      <c r="EER420" s="4"/>
      <c r="EES420" s="4"/>
      <c r="EET420" s="4"/>
      <c r="EEU420" s="4"/>
      <c r="EEV420" s="4"/>
      <c r="EEW420" s="4"/>
      <c r="EEX420" s="4"/>
      <c r="EEY420" s="4"/>
      <c r="EEZ420" s="4"/>
      <c r="EFA420" s="4"/>
      <c r="EFB420" s="4"/>
      <c r="EFC420" s="4"/>
      <c r="EFD420" s="4"/>
      <c r="EFE420" s="4"/>
      <c r="EFF420" s="4"/>
      <c r="EFG420" s="4"/>
      <c r="EFH420" s="4"/>
      <c r="EFI420" s="4"/>
      <c r="EFJ420" s="4"/>
      <c r="EFK420" s="4"/>
      <c r="EFL420" s="4"/>
      <c r="EFM420" s="4"/>
      <c r="EFN420" s="4"/>
      <c r="EFO420" s="4"/>
      <c r="EFP420" s="4"/>
      <c r="EFQ420" s="4"/>
      <c r="EFR420" s="4"/>
      <c r="EFS420" s="4"/>
      <c r="EFT420" s="4"/>
      <c r="EFU420" s="4"/>
      <c r="EFV420" s="4"/>
      <c r="EFW420" s="4"/>
      <c r="EFX420" s="4"/>
      <c r="EFY420" s="4"/>
      <c r="EFZ420" s="4"/>
      <c r="EGA420" s="4"/>
      <c r="EGB420" s="4"/>
      <c r="EGC420" s="4"/>
      <c r="EGD420" s="4"/>
      <c r="EGE420" s="4"/>
      <c r="EGF420" s="4"/>
      <c r="EGG420" s="4"/>
      <c r="EGH420" s="4"/>
      <c r="EGI420" s="4"/>
      <c r="EGJ420" s="4"/>
      <c r="EGK420" s="4"/>
      <c r="EGL420" s="4"/>
      <c r="EGM420" s="4"/>
      <c r="EGN420" s="4"/>
      <c r="EGO420" s="4"/>
      <c r="EGP420" s="4"/>
      <c r="EGQ420" s="4"/>
      <c r="EGR420" s="4"/>
      <c r="EGS420" s="4"/>
      <c r="EGT420" s="4"/>
      <c r="EGU420" s="4"/>
      <c r="EGV420" s="4"/>
      <c r="EGW420" s="4"/>
      <c r="EGX420" s="4"/>
      <c r="EGY420" s="4"/>
      <c r="EGZ420" s="4"/>
      <c r="EHA420" s="4"/>
      <c r="EHB420" s="4"/>
      <c r="EHC420" s="4"/>
      <c r="EHD420" s="4"/>
      <c r="EHE420" s="4"/>
      <c r="EHF420" s="4"/>
      <c r="EHG420" s="4"/>
      <c r="EHH420" s="4"/>
      <c r="EHI420" s="4"/>
      <c r="EHJ420" s="4"/>
      <c r="EHK420" s="4"/>
      <c r="EHL420" s="4"/>
      <c r="EHM420" s="4"/>
      <c r="EHN420" s="4"/>
      <c r="EHO420" s="4"/>
      <c r="EHP420" s="4"/>
      <c r="EHQ420" s="4"/>
      <c r="EHR420" s="4"/>
      <c r="EHS420" s="4"/>
      <c r="EHT420" s="4"/>
      <c r="EHU420" s="4"/>
      <c r="EHV420" s="4"/>
      <c r="EHW420" s="4"/>
      <c r="EHX420" s="4"/>
      <c r="EHY420" s="4"/>
      <c r="EHZ420" s="4"/>
      <c r="EIA420" s="4"/>
      <c r="EIB420" s="4"/>
      <c r="EIC420" s="4"/>
      <c r="EID420" s="4"/>
      <c r="EIE420" s="4"/>
      <c r="EIF420" s="4"/>
      <c r="EIG420" s="4"/>
      <c r="EIH420" s="4"/>
      <c r="EII420" s="4"/>
      <c r="EIJ420" s="4"/>
      <c r="EIK420" s="4"/>
      <c r="EIL420" s="4"/>
      <c r="EIM420" s="4"/>
      <c r="EIN420" s="4"/>
      <c r="EIO420" s="4"/>
      <c r="EIP420" s="4"/>
      <c r="EIQ420" s="4"/>
      <c r="EIR420" s="4"/>
      <c r="EIS420" s="4"/>
      <c r="EIT420" s="4"/>
      <c r="EIU420" s="4"/>
      <c r="EIV420" s="4"/>
      <c r="EIW420" s="4"/>
      <c r="EIX420" s="4"/>
      <c r="EIY420" s="4"/>
      <c r="EIZ420" s="4"/>
      <c r="EJA420" s="4"/>
      <c r="EJB420" s="4"/>
      <c r="EJC420" s="4"/>
      <c r="EJD420" s="4"/>
      <c r="EJE420" s="4"/>
      <c r="EJF420" s="4"/>
      <c r="EJG420" s="4"/>
      <c r="EJH420" s="4"/>
      <c r="EJI420" s="4"/>
      <c r="EJJ420" s="4"/>
      <c r="EJK420" s="4"/>
      <c r="EJL420" s="4"/>
      <c r="EJM420" s="4"/>
      <c r="EJN420" s="4"/>
      <c r="EJO420" s="4"/>
      <c r="EJP420" s="4"/>
      <c r="EJQ420" s="4"/>
      <c r="EJR420" s="4"/>
      <c r="EJS420" s="4"/>
      <c r="EJT420" s="4"/>
      <c r="EJU420" s="4"/>
      <c r="EJV420" s="4"/>
      <c r="EJW420" s="4"/>
      <c r="EJX420" s="4"/>
      <c r="EJY420" s="4"/>
      <c r="EJZ420" s="4"/>
      <c r="EKA420" s="4"/>
      <c r="EKB420" s="4"/>
      <c r="EKC420" s="4"/>
      <c r="EKD420" s="4"/>
      <c r="EKE420" s="4"/>
      <c r="EKF420" s="4"/>
      <c r="EKG420" s="4"/>
      <c r="EKH420" s="4"/>
      <c r="EKI420" s="4"/>
      <c r="EKJ420" s="4"/>
      <c r="EKK420" s="4"/>
      <c r="EKL420" s="4"/>
      <c r="EKM420" s="4"/>
      <c r="EKN420" s="4"/>
      <c r="EKO420" s="4"/>
      <c r="EKP420" s="4"/>
      <c r="EKQ420" s="4"/>
      <c r="EKR420" s="4"/>
      <c r="EKS420" s="4"/>
      <c r="EKT420" s="4"/>
      <c r="EKU420" s="4"/>
      <c r="EKV420" s="4"/>
      <c r="EKW420" s="4"/>
      <c r="EKX420" s="4"/>
      <c r="EKY420" s="4"/>
      <c r="EKZ420" s="4"/>
      <c r="ELA420" s="4"/>
      <c r="ELB420" s="4"/>
      <c r="ELC420" s="4"/>
      <c r="ELD420" s="4"/>
      <c r="ELE420" s="4"/>
      <c r="ELF420" s="4"/>
      <c r="ELG420" s="4"/>
      <c r="ELH420" s="4"/>
      <c r="ELI420" s="4"/>
      <c r="ELJ420" s="4"/>
      <c r="ELK420" s="4"/>
      <c r="ELL420" s="4"/>
      <c r="ELM420" s="4"/>
      <c r="ELN420" s="4"/>
      <c r="ELO420" s="4"/>
      <c r="ELP420" s="4"/>
      <c r="ELQ420" s="4"/>
      <c r="ELR420" s="4"/>
      <c r="ELS420" s="4"/>
      <c r="ELT420" s="4"/>
      <c r="ELU420" s="4"/>
      <c r="ELV420" s="4"/>
      <c r="ELW420" s="4"/>
      <c r="ELX420" s="4"/>
      <c r="ELY420" s="4"/>
      <c r="ELZ420" s="4"/>
      <c r="EMA420" s="4"/>
      <c r="EMB420" s="4"/>
      <c r="EMC420" s="4"/>
      <c r="EMD420" s="4"/>
      <c r="EME420" s="4"/>
      <c r="EMF420" s="4"/>
      <c r="EMG420" s="4"/>
      <c r="EMH420" s="4"/>
      <c r="EMI420" s="4"/>
      <c r="EMJ420" s="4"/>
      <c r="EMK420" s="4"/>
      <c r="EML420" s="4"/>
      <c r="EMM420" s="4"/>
      <c r="EMN420" s="4"/>
      <c r="EMO420" s="4"/>
      <c r="EMP420" s="4"/>
      <c r="EMQ420" s="4"/>
      <c r="EMR420" s="4"/>
      <c r="EMS420" s="4"/>
      <c r="EMT420" s="4"/>
      <c r="EMU420" s="4"/>
      <c r="EMV420" s="4"/>
      <c r="EMW420" s="4"/>
      <c r="EMX420" s="4"/>
      <c r="EMY420" s="4"/>
      <c r="EMZ420" s="4"/>
      <c r="ENA420" s="4"/>
      <c r="ENB420" s="4"/>
      <c r="ENC420" s="4"/>
      <c r="END420" s="4"/>
      <c r="ENE420" s="4"/>
      <c r="ENF420" s="4"/>
      <c r="ENG420" s="4"/>
      <c r="ENH420" s="4"/>
      <c r="ENI420" s="4"/>
      <c r="ENJ420" s="4"/>
      <c r="ENK420" s="4"/>
      <c r="ENL420" s="4"/>
      <c r="ENM420" s="4"/>
      <c r="ENN420" s="4"/>
      <c r="ENO420" s="4"/>
      <c r="ENP420" s="4"/>
      <c r="ENQ420" s="4"/>
      <c r="ENR420" s="4"/>
      <c r="ENS420" s="4"/>
      <c r="ENT420" s="4"/>
      <c r="ENU420" s="4"/>
      <c r="ENV420" s="4"/>
      <c r="ENW420" s="4"/>
      <c r="ENX420" s="4"/>
      <c r="ENY420" s="4"/>
      <c r="ENZ420" s="4"/>
      <c r="EOA420" s="4"/>
      <c r="EOB420" s="4"/>
      <c r="EOC420" s="4"/>
      <c r="EOD420" s="4"/>
      <c r="EOE420" s="4"/>
      <c r="EOF420" s="4"/>
      <c r="EOG420" s="4"/>
      <c r="EOH420" s="4"/>
      <c r="EOI420" s="4"/>
      <c r="EOJ420" s="4"/>
      <c r="EOK420" s="4"/>
      <c r="EOL420" s="4"/>
      <c r="EOM420" s="4"/>
      <c r="EON420" s="4"/>
      <c r="EOO420" s="4"/>
      <c r="EOP420" s="4"/>
      <c r="EOQ420" s="4"/>
      <c r="EOR420" s="4"/>
      <c r="EOS420" s="4"/>
      <c r="EOT420" s="4"/>
      <c r="EOU420" s="4"/>
      <c r="EOV420" s="4"/>
      <c r="EOW420" s="4"/>
      <c r="EOX420" s="4"/>
      <c r="EOY420" s="4"/>
      <c r="EOZ420" s="4"/>
      <c r="EPA420" s="4"/>
      <c r="EPB420" s="4"/>
      <c r="EPC420" s="4"/>
      <c r="EPD420" s="4"/>
      <c r="EPE420" s="4"/>
      <c r="EPF420" s="4"/>
      <c r="EPG420" s="4"/>
      <c r="EPH420" s="4"/>
      <c r="EPI420" s="4"/>
      <c r="EPJ420" s="4"/>
      <c r="EPK420" s="4"/>
      <c r="EPL420" s="4"/>
      <c r="EPM420" s="4"/>
      <c r="EPN420" s="4"/>
      <c r="EPO420" s="4"/>
      <c r="EPP420" s="4"/>
      <c r="EPQ420" s="4"/>
      <c r="EPR420" s="4"/>
      <c r="EPS420" s="4"/>
      <c r="EPT420" s="4"/>
      <c r="EPU420" s="4"/>
      <c r="EPV420" s="4"/>
      <c r="EPW420" s="4"/>
      <c r="EPX420" s="4"/>
      <c r="EPY420" s="4"/>
      <c r="EPZ420" s="4"/>
      <c r="EQA420" s="4"/>
      <c r="EQB420" s="4"/>
      <c r="EQC420" s="4"/>
      <c r="EQD420" s="4"/>
      <c r="EQE420" s="4"/>
      <c r="EQF420" s="4"/>
      <c r="EQG420" s="4"/>
      <c r="EQH420" s="4"/>
      <c r="EQI420" s="4"/>
      <c r="EQJ420" s="4"/>
      <c r="EQK420" s="4"/>
      <c r="EQL420" s="4"/>
      <c r="EQM420" s="4"/>
      <c r="EQN420" s="4"/>
      <c r="EQO420" s="4"/>
      <c r="EQP420" s="4"/>
      <c r="EQQ420" s="4"/>
      <c r="EQR420" s="4"/>
      <c r="EQS420" s="4"/>
      <c r="EQT420" s="4"/>
      <c r="EQU420" s="4"/>
      <c r="EQV420" s="4"/>
      <c r="EQW420" s="4"/>
      <c r="EQX420" s="4"/>
      <c r="EQY420" s="4"/>
      <c r="EQZ420" s="4"/>
      <c r="ERA420" s="4"/>
      <c r="ERB420" s="4"/>
      <c r="ERC420" s="4"/>
      <c r="ERD420" s="4"/>
      <c r="ERE420" s="4"/>
      <c r="ERF420" s="4"/>
      <c r="ERG420" s="4"/>
      <c r="ERH420" s="4"/>
      <c r="ERI420" s="4"/>
      <c r="ERJ420" s="4"/>
      <c r="ERK420" s="4"/>
      <c r="ERL420" s="4"/>
      <c r="ERM420" s="4"/>
      <c r="ERN420" s="4"/>
      <c r="ERO420" s="4"/>
      <c r="ERP420" s="4"/>
      <c r="ERQ420" s="4"/>
      <c r="ERR420" s="4"/>
      <c r="ERS420" s="4"/>
      <c r="ERT420" s="4"/>
      <c r="ERU420" s="4"/>
      <c r="ERV420" s="4"/>
      <c r="ERW420" s="4"/>
      <c r="ERX420" s="4"/>
      <c r="ERY420" s="4"/>
      <c r="ERZ420" s="4"/>
      <c r="ESA420" s="4"/>
      <c r="ESB420" s="4"/>
      <c r="ESC420" s="4"/>
      <c r="ESD420" s="4"/>
      <c r="ESE420" s="4"/>
      <c r="ESF420" s="4"/>
      <c r="ESG420" s="4"/>
      <c r="ESH420" s="4"/>
      <c r="ESI420" s="4"/>
      <c r="ESJ420" s="4"/>
      <c r="ESK420" s="4"/>
      <c r="ESL420" s="4"/>
      <c r="ESM420" s="4"/>
      <c r="ESN420" s="4"/>
      <c r="ESO420" s="4"/>
      <c r="ESP420" s="4"/>
      <c r="ESQ420" s="4"/>
      <c r="ESR420" s="4"/>
      <c r="ESS420" s="4"/>
      <c r="EST420" s="4"/>
      <c r="ESU420" s="4"/>
      <c r="ESV420" s="4"/>
      <c r="ESW420" s="4"/>
      <c r="ESX420" s="4"/>
      <c r="ESY420" s="4"/>
      <c r="ESZ420" s="4"/>
      <c r="ETA420" s="4"/>
      <c r="ETB420" s="4"/>
      <c r="ETC420" s="4"/>
      <c r="ETD420" s="4"/>
      <c r="ETE420" s="4"/>
      <c r="ETF420" s="4"/>
      <c r="ETG420" s="4"/>
      <c r="ETH420" s="4"/>
      <c r="ETI420" s="4"/>
      <c r="ETJ420" s="4"/>
      <c r="ETK420" s="4"/>
      <c r="ETL420" s="4"/>
      <c r="ETM420" s="4"/>
      <c r="ETN420" s="4"/>
      <c r="ETO420" s="4"/>
      <c r="ETP420" s="4"/>
      <c r="ETQ420" s="4"/>
      <c r="ETR420" s="4"/>
      <c r="ETS420" s="4"/>
      <c r="ETT420" s="4"/>
      <c r="ETU420" s="4"/>
      <c r="ETV420" s="4"/>
      <c r="ETW420" s="4"/>
      <c r="ETX420" s="4"/>
      <c r="ETY420" s="4"/>
      <c r="ETZ420" s="4"/>
      <c r="EUA420" s="4"/>
      <c r="EUB420" s="4"/>
      <c r="EUC420" s="4"/>
      <c r="EUD420" s="4"/>
      <c r="EUE420" s="4"/>
      <c r="EUF420" s="4"/>
      <c r="EUG420" s="4"/>
      <c r="EUH420" s="4"/>
      <c r="EUI420" s="4"/>
      <c r="EUJ420" s="4"/>
      <c r="EUK420" s="4"/>
      <c r="EUL420" s="4"/>
      <c r="EUM420" s="4"/>
      <c r="EUN420" s="4"/>
      <c r="EUO420" s="4"/>
      <c r="EUP420" s="4"/>
      <c r="EUQ420" s="4"/>
      <c r="EUR420" s="4"/>
      <c r="EUS420" s="4"/>
      <c r="EUT420" s="4"/>
      <c r="EUU420" s="4"/>
      <c r="EUV420" s="4"/>
      <c r="EUW420" s="4"/>
      <c r="EUX420" s="4"/>
      <c r="EUY420" s="4"/>
      <c r="EUZ420" s="4"/>
      <c r="EVA420" s="4"/>
      <c r="EVB420" s="4"/>
      <c r="EVC420" s="4"/>
      <c r="EVD420" s="4"/>
      <c r="EVE420" s="4"/>
      <c r="EVF420" s="4"/>
      <c r="EVG420" s="4"/>
      <c r="EVH420" s="4"/>
      <c r="EVI420" s="4"/>
      <c r="EVJ420" s="4"/>
      <c r="EVK420" s="4"/>
      <c r="EVL420" s="4"/>
      <c r="EVM420" s="4"/>
      <c r="EVN420" s="4"/>
      <c r="EVO420" s="4"/>
      <c r="EVP420" s="4"/>
      <c r="EVQ420" s="4"/>
      <c r="EVR420" s="4"/>
      <c r="EVS420" s="4"/>
      <c r="EVT420" s="4"/>
      <c r="EVU420" s="4"/>
      <c r="EVV420" s="4"/>
      <c r="EVW420" s="4"/>
      <c r="EVX420" s="4"/>
      <c r="EVY420" s="4"/>
      <c r="EVZ420" s="4"/>
      <c r="EWA420" s="4"/>
      <c r="EWB420" s="4"/>
      <c r="EWC420" s="4"/>
      <c r="EWD420" s="4"/>
      <c r="EWE420" s="4"/>
      <c r="EWF420" s="4"/>
      <c r="EWG420" s="4"/>
      <c r="EWH420" s="4"/>
      <c r="EWI420" s="4"/>
      <c r="EWJ420" s="4"/>
      <c r="EWK420" s="4"/>
      <c r="EWL420" s="4"/>
      <c r="EWM420" s="4"/>
      <c r="EWN420" s="4"/>
      <c r="EWO420" s="4"/>
      <c r="EWP420" s="4"/>
      <c r="EWQ420" s="4"/>
      <c r="EWR420" s="4"/>
      <c r="EWS420" s="4"/>
      <c r="EWT420" s="4"/>
      <c r="EWU420" s="4"/>
      <c r="EWV420" s="4"/>
      <c r="EWW420" s="4"/>
      <c r="EWX420" s="4"/>
      <c r="EWY420" s="4"/>
      <c r="EWZ420" s="4"/>
      <c r="EXA420" s="4"/>
      <c r="EXB420" s="4"/>
      <c r="EXC420" s="4"/>
      <c r="EXD420" s="4"/>
      <c r="EXE420" s="4"/>
      <c r="EXF420" s="4"/>
      <c r="EXG420" s="4"/>
      <c r="EXH420" s="4"/>
      <c r="EXI420" s="4"/>
      <c r="EXJ420" s="4"/>
      <c r="EXK420" s="4"/>
      <c r="EXL420" s="4"/>
      <c r="EXM420" s="4"/>
      <c r="EXN420" s="4"/>
      <c r="EXO420" s="4"/>
      <c r="EXP420" s="4"/>
      <c r="EXQ420" s="4"/>
      <c r="EXR420" s="4"/>
      <c r="EXS420" s="4"/>
      <c r="EXT420" s="4"/>
      <c r="EXU420" s="4"/>
      <c r="EXV420" s="4"/>
      <c r="EXW420" s="4"/>
      <c r="EXX420" s="4"/>
      <c r="EXY420" s="4"/>
      <c r="EXZ420" s="4"/>
      <c r="EYA420" s="4"/>
      <c r="EYB420" s="4"/>
      <c r="EYC420" s="4"/>
      <c r="EYD420" s="4"/>
      <c r="EYE420" s="4"/>
      <c r="EYF420" s="4"/>
      <c r="EYG420" s="4"/>
      <c r="EYH420" s="4"/>
      <c r="EYI420" s="4"/>
      <c r="EYJ420" s="4"/>
      <c r="EYK420" s="4"/>
      <c r="EYL420" s="4"/>
      <c r="EYM420" s="4"/>
      <c r="EYN420" s="4"/>
      <c r="EYO420" s="4"/>
      <c r="EYP420" s="4"/>
      <c r="EYQ420" s="4"/>
      <c r="EYR420" s="4"/>
      <c r="EYS420" s="4"/>
      <c r="EYT420" s="4"/>
      <c r="EYU420" s="4"/>
      <c r="EYV420" s="4"/>
      <c r="EYW420" s="4"/>
      <c r="EYX420" s="4"/>
      <c r="EYY420" s="4"/>
      <c r="EYZ420" s="4"/>
      <c r="EZA420" s="4"/>
      <c r="EZB420" s="4"/>
      <c r="EZC420" s="4"/>
      <c r="EZD420" s="4"/>
      <c r="EZE420" s="4"/>
      <c r="EZF420" s="4"/>
      <c r="EZG420" s="4"/>
      <c r="EZH420" s="4"/>
      <c r="EZI420" s="4"/>
      <c r="EZJ420" s="4"/>
      <c r="EZK420" s="4"/>
      <c r="EZL420" s="4"/>
      <c r="EZM420" s="4"/>
      <c r="EZN420" s="4"/>
      <c r="EZO420" s="4"/>
      <c r="EZP420" s="4"/>
      <c r="EZQ420" s="4"/>
      <c r="EZR420" s="4"/>
      <c r="EZS420" s="4"/>
      <c r="EZT420" s="4"/>
      <c r="EZU420" s="4"/>
      <c r="EZV420" s="4"/>
      <c r="EZW420" s="4"/>
      <c r="EZX420" s="4"/>
      <c r="EZY420" s="4"/>
      <c r="EZZ420" s="4"/>
      <c r="FAA420" s="4"/>
      <c r="FAB420" s="4"/>
      <c r="FAC420" s="4"/>
      <c r="FAD420" s="4"/>
      <c r="FAE420" s="4"/>
      <c r="FAF420" s="4"/>
      <c r="FAG420" s="4"/>
      <c r="FAH420" s="4"/>
      <c r="FAI420" s="4"/>
      <c r="FAJ420" s="4"/>
      <c r="FAK420" s="4"/>
      <c r="FAL420" s="4"/>
      <c r="FAM420" s="4"/>
      <c r="FAN420" s="4"/>
      <c r="FAO420" s="4"/>
      <c r="FAP420" s="4"/>
      <c r="FAQ420" s="4"/>
      <c r="FAR420" s="4"/>
      <c r="FAS420" s="4"/>
      <c r="FAT420" s="4"/>
      <c r="FAU420" s="4"/>
      <c r="FAV420" s="4"/>
      <c r="FAW420" s="4"/>
      <c r="FAX420" s="4"/>
      <c r="FAY420" s="4"/>
      <c r="FAZ420" s="4"/>
      <c r="FBA420" s="4"/>
      <c r="FBB420" s="4"/>
      <c r="FBC420" s="4"/>
      <c r="FBD420" s="4"/>
      <c r="FBE420" s="4"/>
      <c r="FBF420" s="4"/>
      <c r="FBG420" s="4"/>
      <c r="FBH420" s="4"/>
      <c r="FBI420" s="4"/>
      <c r="FBJ420" s="4"/>
      <c r="FBK420" s="4"/>
      <c r="FBL420" s="4"/>
      <c r="FBM420" s="4"/>
      <c r="FBN420" s="4"/>
      <c r="FBO420" s="4"/>
      <c r="FBP420" s="4"/>
      <c r="FBQ420" s="4"/>
      <c r="FBR420" s="4"/>
      <c r="FBS420" s="4"/>
      <c r="FBT420" s="4"/>
      <c r="FBU420" s="4"/>
      <c r="FBV420" s="4"/>
      <c r="FBW420" s="4"/>
      <c r="FBX420" s="4"/>
      <c r="FBY420" s="4"/>
      <c r="FBZ420" s="4"/>
      <c r="FCA420" s="4"/>
      <c r="FCB420" s="4"/>
      <c r="FCC420" s="4"/>
      <c r="FCD420" s="4"/>
      <c r="FCE420" s="4"/>
      <c r="FCF420" s="4"/>
      <c r="FCG420" s="4"/>
      <c r="FCH420" s="4"/>
      <c r="FCI420" s="4"/>
      <c r="FCJ420" s="4"/>
      <c r="FCK420" s="4"/>
      <c r="FCL420" s="4"/>
      <c r="FCM420" s="4"/>
      <c r="FCN420" s="4"/>
      <c r="FCO420" s="4"/>
      <c r="FCP420" s="4"/>
      <c r="FCQ420" s="4"/>
      <c r="FCR420" s="4"/>
      <c r="FCS420" s="4"/>
      <c r="FCT420" s="4"/>
      <c r="FCU420" s="4"/>
      <c r="FCV420" s="4"/>
      <c r="FCW420" s="4"/>
      <c r="FCX420" s="4"/>
      <c r="FCY420" s="4"/>
      <c r="FCZ420" s="4"/>
      <c r="FDA420" s="4"/>
      <c r="FDB420" s="4"/>
      <c r="FDC420" s="4"/>
      <c r="FDD420" s="4"/>
      <c r="FDE420" s="4"/>
      <c r="FDF420" s="4"/>
      <c r="FDG420" s="4"/>
      <c r="FDH420" s="4"/>
      <c r="FDI420" s="4"/>
      <c r="FDJ420" s="4"/>
      <c r="FDK420" s="4"/>
      <c r="FDL420" s="4"/>
      <c r="FDM420" s="4"/>
      <c r="FDN420" s="4"/>
      <c r="FDO420" s="4"/>
      <c r="FDP420" s="4"/>
      <c r="FDQ420" s="4"/>
      <c r="FDR420" s="4"/>
      <c r="FDS420" s="4"/>
      <c r="FDT420" s="4"/>
      <c r="FDU420" s="4"/>
      <c r="FDV420" s="4"/>
      <c r="FDW420" s="4"/>
      <c r="FDX420" s="4"/>
      <c r="FDY420" s="4"/>
      <c r="FDZ420" s="4"/>
      <c r="FEA420" s="4"/>
      <c r="FEB420" s="4"/>
      <c r="FEC420" s="4"/>
      <c r="FED420" s="4"/>
      <c r="FEE420" s="4"/>
      <c r="FEF420" s="4"/>
      <c r="FEG420" s="4"/>
      <c r="FEH420" s="4"/>
      <c r="FEI420" s="4"/>
      <c r="FEJ420" s="4"/>
      <c r="FEK420" s="4"/>
      <c r="FEL420" s="4"/>
      <c r="FEM420" s="4"/>
      <c r="FEN420" s="4"/>
      <c r="FEO420" s="4"/>
      <c r="FEP420" s="4"/>
      <c r="FEQ420" s="4"/>
      <c r="FER420" s="4"/>
      <c r="FES420" s="4"/>
      <c r="FET420" s="4"/>
      <c r="FEU420" s="4"/>
      <c r="FEV420" s="4"/>
      <c r="FEW420" s="4"/>
      <c r="FEX420" s="4"/>
      <c r="FEY420" s="4"/>
      <c r="FEZ420" s="4"/>
      <c r="FFA420" s="4"/>
      <c r="FFB420" s="4"/>
      <c r="FFC420" s="4"/>
      <c r="FFD420" s="4"/>
      <c r="FFE420" s="4"/>
      <c r="FFF420" s="4"/>
      <c r="FFG420" s="4"/>
      <c r="FFH420" s="4"/>
      <c r="FFI420" s="4"/>
      <c r="FFJ420" s="4"/>
      <c r="FFK420" s="4"/>
      <c r="FFL420" s="4"/>
      <c r="FFM420" s="4"/>
      <c r="FFN420" s="4"/>
      <c r="FFO420" s="4"/>
      <c r="FFP420" s="4"/>
      <c r="FFQ420" s="4"/>
      <c r="FFR420" s="4"/>
      <c r="FFS420" s="4"/>
      <c r="FFT420" s="4"/>
      <c r="FFU420" s="4"/>
      <c r="FFV420" s="4"/>
      <c r="FFW420" s="4"/>
      <c r="FFX420" s="4"/>
      <c r="FFY420" s="4"/>
      <c r="FFZ420" s="4"/>
      <c r="FGA420" s="4"/>
      <c r="FGB420" s="4"/>
      <c r="FGC420" s="4"/>
      <c r="FGD420" s="4"/>
      <c r="FGE420" s="4"/>
      <c r="FGF420" s="4"/>
      <c r="FGG420" s="4"/>
      <c r="FGH420" s="4"/>
      <c r="FGI420" s="4"/>
      <c r="FGJ420" s="4"/>
      <c r="FGK420" s="4"/>
      <c r="FGL420" s="4"/>
      <c r="FGM420" s="4"/>
      <c r="FGN420" s="4"/>
      <c r="FGO420" s="4"/>
      <c r="FGP420" s="4"/>
      <c r="FGQ420" s="4"/>
      <c r="FGR420" s="4"/>
      <c r="FGS420" s="4"/>
      <c r="FGT420" s="4"/>
      <c r="FGU420" s="4"/>
      <c r="FGV420" s="4"/>
      <c r="FGW420" s="4"/>
      <c r="FGX420" s="4"/>
      <c r="FGY420" s="4"/>
      <c r="FGZ420" s="4"/>
      <c r="FHA420" s="4"/>
      <c r="FHB420" s="4"/>
      <c r="FHC420" s="4"/>
      <c r="FHD420" s="4"/>
      <c r="FHE420" s="4"/>
      <c r="FHF420" s="4"/>
      <c r="FHG420" s="4"/>
      <c r="FHH420" s="4"/>
      <c r="FHI420" s="4"/>
      <c r="FHJ420" s="4"/>
      <c r="FHK420" s="4"/>
      <c r="FHL420" s="4"/>
      <c r="FHM420" s="4"/>
      <c r="FHN420" s="4"/>
      <c r="FHO420" s="4"/>
      <c r="FHP420" s="4"/>
      <c r="FHQ420" s="4"/>
      <c r="FHR420" s="4"/>
      <c r="FHS420" s="4"/>
      <c r="FHT420" s="4"/>
      <c r="FHU420" s="4"/>
      <c r="FHV420" s="4"/>
      <c r="FHW420" s="4"/>
      <c r="FHX420" s="4"/>
      <c r="FHY420" s="4"/>
      <c r="FHZ420" s="4"/>
      <c r="FIA420" s="4"/>
      <c r="FIB420" s="4"/>
      <c r="FIC420" s="4"/>
      <c r="FID420" s="4"/>
      <c r="FIE420" s="4"/>
      <c r="FIF420" s="4"/>
      <c r="FIG420" s="4"/>
      <c r="FIH420" s="4"/>
      <c r="FII420" s="4"/>
      <c r="FIJ420" s="4"/>
      <c r="FIK420" s="4"/>
      <c r="FIL420" s="4"/>
      <c r="FIM420" s="4"/>
      <c r="FIN420" s="4"/>
      <c r="FIO420" s="4"/>
      <c r="FIP420" s="4"/>
      <c r="FIQ420" s="4"/>
      <c r="FIR420" s="4"/>
      <c r="FIS420" s="4"/>
      <c r="FIT420" s="4"/>
      <c r="FIU420" s="4"/>
      <c r="FIV420" s="4"/>
      <c r="FIW420" s="4"/>
      <c r="FIX420" s="4"/>
      <c r="FIY420" s="4"/>
      <c r="FIZ420" s="4"/>
      <c r="FJA420" s="4"/>
      <c r="FJB420" s="4"/>
      <c r="FJC420" s="4"/>
      <c r="FJD420" s="4"/>
      <c r="FJE420" s="4"/>
      <c r="FJF420" s="4"/>
      <c r="FJG420" s="4"/>
      <c r="FJH420" s="4"/>
      <c r="FJI420" s="4"/>
      <c r="FJJ420" s="4"/>
      <c r="FJK420" s="4"/>
      <c r="FJL420" s="4"/>
      <c r="FJM420" s="4"/>
      <c r="FJN420" s="4"/>
      <c r="FJO420" s="4"/>
      <c r="FJP420" s="4"/>
      <c r="FJQ420" s="4"/>
      <c r="FJR420" s="4"/>
      <c r="FJS420" s="4"/>
      <c r="FJT420" s="4"/>
      <c r="FJU420" s="4"/>
      <c r="FJV420" s="4"/>
      <c r="FJW420" s="4"/>
      <c r="FJX420" s="4"/>
      <c r="FJY420" s="4"/>
      <c r="FJZ420" s="4"/>
      <c r="FKA420" s="4"/>
      <c r="FKB420" s="4"/>
      <c r="FKC420" s="4"/>
      <c r="FKD420" s="4"/>
      <c r="FKE420" s="4"/>
      <c r="FKF420" s="4"/>
      <c r="FKG420" s="4"/>
      <c r="FKH420" s="4"/>
      <c r="FKI420" s="4"/>
      <c r="FKJ420" s="4"/>
      <c r="FKK420" s="4"/>
      <c r="FKL420" s="4"/>
      <c r="FKM420" s="4"/>
      <c r="FKN420" s="4"/>
      <c r="FKO420" s="4"/>
      <c r="FKP420" s="4"/>
      <c r="FKQ420" s="4"/>
      <c r="FKR420" s="4"/>
      <c r="FKS420" s="4"/>
      <c r="FKT420" s="4"/>
      <c r="FKU420" s="4"/>
      <c r="FKV420" s="4"/>
      <c r="FKW420" s="4"/>
      <c r="FKX420" s="4"/>
      <c r="FKY420" s="4"/>
      <c r="FKZ420" s="4"/>
      <c r="FLA420" s="4"/>
      <c r="FLB420" s="4"/>
      <c r="FLC420" s="4"/>
      <c r="FLD420" s="4"/>
      <c r="FLE420" s="4"/>
      <c r="FLF420" s="4"/>
      <c r="FLG420" s="4"/>
      <c r="FLH420" s="4"/>
      <c r="FLI420" s="4"/>
      <c r="FLJ420" s="4"/>
      <c r="FLK420" s="4"/>
      <c r="FLL420" s="4"/>
      <c r="FLM420" s="4"/>
      <c r="FLN420" s="4"/>
      <c r="FLO420" s="4"/>
      <c r="FLP420" s="4"/>
      <c r="FLQ420" s="4"/>
      <c r="FLR420" s="4"/>
      <c r="FLS420" s="4"/>
      <c r="FLT420" s="4"/>
      <c r="FLU420" s="4"/>
      <c r="FLV420" s="4"/>
      <c r="FLW420" s="4"/>
      <c r="FLX420" s="4"/>
      <c r="FLY420" s="4"/>
      <c r="FLZ420" s="4"/>
      <c r="FMA420" s="4"/>
      <c r="FMB420" s="4"/>
      <c r="FMC420" s="4"/>
      <c r="FMD420" s="4"/>
      <c r="FME420" s="4"/>
      <c r="FMF420" s="4"/>
      <c r="FMG420" s="4"/>
      <c r="FMH420" s="4"/>
      <c r="FMI420" s="4"/>
      <c r="FMJ420" s="4"/>
      <c r="FMK420" s="4"/>
      <c r="FML420" s="4"/>
      <c r="FMM420" s="4"/>
      <c r="FMN420" s="4"/>
      <c r="FMO420" s="4"/>
      <c r="FMP420" s="4"/>
      <c r="FMQ420" s="4"/>
      <c r="FMR420" s="4"/>
      <c r="FMS420" s="4"/>
      <c r="FMT420" s="4"/>
      <c r="FMU420" s="4"/>
      <c r="FMV420" s="4"/>
      <c r="FMW420" s="4"/>
      <c r="FMX420" s="4"/>
      <c r="FMY420" s="4"/>
      <c r="FMZ420" s="4"/>
      <c r="FNA420" s="4"/>
      <c r="FNB420" s="4"/>
      <c r="FNC420" s="4"/>
      <c r="FND420" s="4"/>
      <c r="FNE420" s="4"/>
      <c r="FNF420" s="4"/>
      <c r="FNG420" s="4"/>
      <c r="FNH420" s="4"/>
      <c r="FNI420" s="4"/>
      <c r="FNJ420" s="4"/>
      <c r="FNK420" s="4"/>
      <c r="FNL420" s="4"/>
      <c r="FNM420" s="4"/>
      <c r="FNN420" s="4"/>
      <c r="FNO420" s="4"/>
      <c r="FNP420" s="4"/>
      <c r="FNQ420" s="4"/>
      <c r="FNR420" s="4"/>
      <c r="FNS420" s="4"/>
      <c r="FNT420" s="4"/>
      <c r="FNU420" s="4"/>
      <c r="FNV420" s="4"/>
      <c r="FNW420" s="4"/>
      <c r="FNX420" s="4"/>
      <c r="FNY420" s="4"/>
      <c r="FNZ420" s="4"/>
      <c r="FOA420" s="4"/>
      <c r="FOB420" s="4"/>
      <c r="FOC420" s="4"/>
      <c r="FOD420" s="4"/>
      <c r="FOE420" s="4"/>
      <c r="FOF420" s="4"/>
      <c r="FOG420" s="4"/>
      <c r="FOH420" s="4"/>
      <c r="FOI420" s="4"/>
      <c r="FOJ420" s="4"/>
      <c r="FOK420" s="4"/>
      <c r="FOL420" s="4"/>
      <c r="FOM420" s="4"/>
      <c r="FON420" s="4"/>
      <c r="FOO420" s="4"/>
      <c r="FOP420" s="4"/>
      <c r="FOQ420" s="4"/>
      <c r="FOR420" s="4"/>
      <c r="FOS420" s="4"/>
      <c r="FOT420" s="4"/>
      <c r="FOU420" s="4"/>
      <c r="FOV420" s="4"/>
      <c r="FOW420" s="4"/>
      <c r="FOX420" s="4"/>
      <c r="FOY420" s="4"/>
      <c r="FOZ420" s="4"/>
      <c r="FPA420" s="4"/>
      <c r="FPB420" s="4"/>
      <c r="FPC420" s="4"/>
      <c r="FPD420" s="4"/>
      <c r="FPE420" s="4"/>
      <c r="FPF420" s="4"/>
      <c r="FPG420" s="4"/>
      <c r="FPH420" s="4"/>
      <c r="FPI420" s="4"/>
      <c r="FPJ420" s="4"/>
      <c r="FPK420" s="4"/>
      <c r="FPL420" s="4"/>
      <c r="FPM420" s="4"/>
      <c r="FPN420" s="4"/>
      <c r="FPO420" s="4"/>
      <c r="FPP420" s="4"/>
      <c r="FPQ420" s="4"/>
      <c r="FPR420" s="4"/>
      <c r="FPS420" s="4"/>
      <c r="FPT420" s="4"/>
      <c r="FPU420" s="4"/>
      <c r="FPV420" s="4"/>
      <c r="FPW420" s="4"/>
      <c r="FPX420" s="4"/>
      <c r="FPY420" s="4"/>
      <c r="FPZ420" s="4"/>
      <c r="FQA420" s="4"/>
      <c r="FQB420" s="4"/>
      <c r="FQC420" s="4"/>
      <c r="FQD420" s="4"/>
      <c r="FQE420" s="4"/>
      <c r="FQF420" s="4"/>
      <c r="FQG420" s="4"/>
      <c r="FQH420" s="4"/>
      <c r="FQI420" s="4"/>
      <c r="FQJ420" s="4"/>
      <c r="FQK420" s="4"/>
      <c r="FQL420" s="4"/>
      <c r="FQM420" s="4"/>
      <c r="FQN420" s="4"/>
      <c r="FQO420" s="4"/>
      <c r="FQP420" s="4"/>
      <c r="FQQ420" s="4"/>
      <c r="FQR420" s="4"/>
      <c r="FQS420" s="4"/>
      <c r="FQT420" s="4"/>
      <c r="FQU420" s="4"/>
      <c r="FQV420" s="4"/>
      <c r="FQW420" s="4"/>
      <c r="FQX420" s="4"/>
      <c r="FQY420" s="4"/>
      <c r="FQZ420" s="4"/>
      <c r="FRA420" s="4"/>
      <c r="FRB420" s="4"/>
      <c r="FRC420" s="4"/>
      <c r="FRD420" s="4"/>
      <c r="FRE420" s="4"/>
      <c r="FRF420" s="4"/>
      <c r="FRG420" s="4"/>
      <c r="FRH420" s="4"/>
      <c r="FRI420" s="4"/>
      <c r="FRJ420" s="4"/>
      <c r="FRK420" s="4"/>
      <c r="FRL420" s="4"/>
      <c r="FRM420" s="4"/>
      <c r="FRN420" s="4"/>
      <c r="FRO420" s="4"/>
      <c r="FRP420" s="4"/>
      <c r="FRQ420" s="4"/>
      <c r="FRR420" s="4"/>
      <c r="FRS420" s="4"/>
      <c r="FRT420" s="4"/>
      <c r="FRU420" s="4"/>
      <c r="FRV420" s="4"/>
      <c r="FRW420" s="4"/>
      <c r="FRX420" s="4"/>
      <c r="FRY420" s="4"/>
      <c r="FRZ420" s="4"/>
      <c r="FSA420" s="4"/>
      <c r="FSB420" s="4"/>
      <c r="FSC420" s="4"/>
      <c r="FSD420" s="4"/>
      <c r="FSE420" s="4"/>
      <c r="FSF420" s="4"/>
      <c r="FSG420" s="4"/>
      <c r="FSH420" s="4"/>
      <c r="FSI420" s="4"/>
      <c r="FSJ420" s="4"/>
      <c r="FSK420" s="4"/>
      <c r="FSL420" s="4"/>
      <c r="FSM420" s="4"/>
      <c r="FSN420" s="4"/>
      <c r="FSO420" s="4"/>
      <c r="FSP420" s="4"/>
      <c r="FSQ420" s="4"/>
      <c r="FSR420" s="4"/>
      <c r="FSS420" s="4"/>
      <c r="FST420" s="4"/>
      <c r="FSU420" s="4"/>
      <c r="FSV420" s="4"/>
      <c r="FSW420" s="4"/>
      <c r="FSX420" s="4"/>
      <c r="FSY420" s="4"/>
      <c r="FSZ420" s="4"/>
      <c r="FTA420" s="4"/>
      <c r="FTB420" s="4"/>
      <c r="FTC420" s="4"/>
      <c r="FTD420" s="4"/>
      <c r="FTE420" s="4"/>
      <c r="FTF420" s="4"/>
      <c r="FTG420" s="4"/>
      <c r="FTH420" s="4"/>
      <c r="FTI420" s="4"/>
      <c r="FTJ420" s="4"/>
      <c r="FTK420" s="4"/>
      <c r="FTL420" s="4"/>
      <c r="FTM420" s="4"/>
      <c r="FTN420" s="4"/>
      <c r="FTO420" s="4"/>
      <c r="FTP420" s="4"/>
      <c r="FTQ420" s="4"/>
      <c r="FTR420" s="4"/>
      <c r="FTS420" s="4"/>
      <c r="FTT420" s="4"/>
      <c r="FTU420" s="4"/>
      <c r="FTV420" s="4"/>
      <c r="FTW420" s="4"/>
      <c r="FTX420" s="4"/>
      <c r="FTY420" s="4"/>
      <c r="FTZ420" s="4"/>
      <c r="FUA420" s="4"/>
      <c r="FUB420" s="4"/>
      <c r="FUC420" s="4"/>
      <c r="FUD420" s="4"/>
      <c r="FUE420" s="4"/>
      <c r="FUF420" s="4"/>
      <c r="FUG420" s="4"/>
      <c r="FUH420" s="4"/>
      <c r="FUI420" s="4"/>
      <c r="FUJ420" s="4"/>
      <c r="FUK420" s="4"/>
      <c r="FUL420" s="4"/>
      <c r="FUM420" s="4"/>
      <c r="FUN420" s="4"/>
      <c r="FUO420" s="4"/>
      <c r="FUP420" s="4"/>
      <c r="FUQ420" s="4"/>
      <c r="FUR420" s="4"/>
      <c r="FUS420" s="4"/>
      <c r="FUT420" s="4"/>
      <c r="FUU420" s="4"/>
      <c r="FUV420" s="4"/>
      <c r="FUW420" s="4"/>
      <c r="FUX420" s="4"/>
      <c r="FUY420" s="4"/>
      <c r="FUZ420" s="4"/>
      <c r="FVA420" s="4"/>
      <c r="FVB420" s="4"/>
      <c r="FVC420" s="4"/>
      <c r="FVD420" s="4"/>
      <c r="FVE420" s="4"/>
      <c r="FVF420" s="4"/>
      <c r="FVG420" s="4"/>
      <c r="FVH420" s="4"/>
      <c r="FVI420" s="4"/>
      <c r="FVJ420" s="4"/>
      <c r="FVK420" s="4"/>
      <c r="FVL420" s="4"/>
      <c r="FVM420" s="4"/>
      <c r="FVN420" s="4"/>
      <c r="FVO420" s="4"/>
      <c r="FVP420" s="4"/>
      <c r="FVQ420" s="4"/>
      <c r="FVR420" s="4"/>
      <c r="FVS420" s="4"/>
      <c r="FVT420" s="4"/>
      <c r="FVU420" s="4"/>
      <c r="FVV420" s="4"/>
      <c r="FVW420" s="4"/>
      <c r="FVX420" s="4"/>
      <c r="FVY420" s="4"/>
      <c r="FVZ420" s="4"/>
      <c r="FWA420" s="4"/>
      <c r="FWB420" s="4"/>
      <c r="FWC420" s="4"/>
      <c r="FWD420" s="4"/>
      <c r="FWE420" s="4"/>
      <c r="FWF420" s="4"/>
      <c r="FWG420" s="4"/>
      <c r="FWH420" s="4"/>
      <c r="FWI420" s="4"/>
      <c r="FWJ420" s="4"/>
      <c r="FWK420" s="4"/>
      <c r="FWL420" s="4"/>
      <c r="FWM420" s="4"/>
      <c r="FWN420" s="4"/>
      <c r="FWO420" s="4"/>
      <c r="FWP420" s="4"/>
      <c r="FWQ420" s="4"/>
      <c r="FWR420" s="4"/>
      <c r="FWS420" s="4"/>
      <c r="FWT420" s="4"/>
      <c r="FWU420" s="4"/>
      <c r="FWV420" s="4"/>
      <c r="FWW420" s="4"/>
      <c r="FWX420" s="4"/>
      <c r="FWY420" s="4"/>
      <c r="FWZ420" s="4"/>
      <c r="FXA420" s="4"/>
      <c r="FXB420" s="4"/>
      <c r="FXC420" s="4"/>
      <c r="FXD420" s="4"/>
      <c r="FXE420" s="4"/>
      <c r="FXF420" s="4"/>
      <c r="FXG420" s="4"/>
      <c r="FXH420" s="4"/>
      <c r="FXI420" s="4"/>
      <c r="FXJ420" s="4"/>
      <c r="FXK420" s="4"/>
      <c r="FXL420" s="4"/>
      <c r="FXM420" s="4"/>
      <c r="FXN420" s="4"/>
      <c r="FXO420" s="4"/>
      <c r="FXP420" s="4"/>
      <c r="FXQ420" s="4"/>
      <c r="FXR420" s="4"/>
      <c r="FXS420" s="4"/>
      <c r="FXT420" s="4"/>
      <c r="FXU420" s="4"/>
      <c r="FXV420" s="4"/>
      <c r="FXW420" s="4"/>
      <c r="FXX420" s="4"/>
      <c r="FXY420" s="4"/>
      <c r="FXZ420" s="4"/>
      <c r="FYA420" s="4"/>
      <c r="FYB420" s="4"/>
      <c r="FYC420" s="4"/>
      <c r="FYD420" s="4"/>
      <c r="FYE420" s="4"/>
      <c r="FYF420" s="4"/>
      <c r="FYG420" s="4"/>
      <c r="FYH420" s="4"/>
      <c r="FYI420" s="4"/>
      <c r="FYJ420" s="4"/>
      <c r="FYK420" s="4"/>
      <c r="FYL420" s="4"/>
      <c r="FYM420" s="4"/>
      <c r="FYN420" s="4"/>
      <c r="FYO420" s="4"/>
      <c r="FYP420" s="4"/>
      <c r="FYQ420" s="4"/>
      <c r="FYR420" s="4"/>
      <c r="FYS420" s="4"/>
      <c r="FYT420" s="4"/>
      <c r="FYU420" s="4"/>
      <c r="FYV420" s="4"/>
      <c r="FYW420" s="4"/>
      <c r="FYX420" s="4"/>
      <c r="FYY420" s="4"/>
      <c r="FYZ420" s="4"/>
      <c r="FZA420" s="4"/>
      <c r="FZB420" s="4"/>
      <c r="FZC420" s="4"/>
      <c r="FZD420" s="4"/>
      <c r="FZE420" s="4"/>
      <c r="FZF420" s="4"/>
      <c r="FZG420" s="4"/>
      <c r="FZH420" s="4"/>
      <c r="FZI420" s="4"/>
      <c r="FZJ420" s="4"/>
      <c r="FZK420" s="4"/>
      <c r="FZL420" s="4"/>
      <c r="FZM420" s="4"/>
      <c r="FZN420" s="4"/>
      <c r="FZO420" s="4"/>
      <c r="FZP420" s="4"/>
      <c r="FZQ420" s="4"/>
      <c r="FZR420" s="4"/>
      <c r="FZS420" s="4"/>
      <c r="FZT420" s="4"/>
      <c r="FZU420" s="4"/>
      <c r="FZV420" s="4"/>
      <c r="FZW420" s="4"/>
      <c r="FZX420" s="4"/>
      <c r="FZY420" s="4"/>
      <c r="FZZ420" s="4"/>
      <c r="GAA420" s="4"/>
      <c r="GAB420" s="4"/>
      <c r="GAC420" s="4"/>
      <c r="GAD420" s="4"/>
      <c r="GAE420" s="4"/>
      <c r="GAF420" s="4"/>
      <c r="GAG420" s="4"/>
      <c r="GAH420" s="4"/>
      <c r="GAI420" s="4"/>
      <c r="GAJ420" s="4"/>
      <c r="GAK420" s="4"/>
      <c r="GAL420" s="4"/>
      <c r="GAM420" s="4"/>
      <c r="GAN420" s="4"/>
      <c r="GAO420" s="4"/>
      <c r="GAP420" s="4"/>
      <c r="GAQ420" s="4"/>
      <c r="GAR420" s="4"/>
      <c r="GAS420" s="4"/>
      <c r="GAT420" s="4"/>
      <c r="GAU420" s="4"/>
      <c r="GAV420" s="4"/>
      <c r="GAW420" s="4"/>
      <c r="GAX420" s="4"/>
      <c r="GAY420" s="4"/>
      <c r="GAZ420" s="4"/>
      <c r="GBA420" s="4"/>
      <c r="GBB420" s="4"/>
      <c r="GBC420" s="4"/>
      <c r="GBD420" s="4"/>
      <c r="GBE420" s="4"/>
      <c r="GBF420" s="4"/>
      <c r="GBG420" s="4"/>
      <c r="GBH420" s="4"/>
      <c r="GBI420" s="4"/>
      <c r="GBJ420" s="4"/>
      <c r="GBK420" s="4"/>
      <c r="GBL420" s="4"/>
      <c r="GBM420" s="4"/>
      <c r="GBN420" s="4"/>
      <c r="GBO420" s="4"/>
      <c r="GBP420" s="4"/>
      <c r="GBQ420" s="4"/>
      <c r="GBR420" s="4"/>
      <c r="GBS420" s="4"/>
      <c r="GBT420" s="4"/>
      <c r="GBU420" s="4"/>
      <c r="GBV420" s="4"/>
      <c r="GBW420" s="4"/>
      <c r="GBX420" s="4"/>
      <c r="GBY420" s="4"/>
      <c r="GBZ420" s="4"/>
      <c r="GCA420" s="4"/>
      <c r="GCB420" s="4"/>
      <c r="GCC420" s="4"/>
      <c r="GCD420" s="4"/>
      <c r="GCE420" s="4"/>
      <c r="GCF420" s="4"/>
      <c r="GCG420" s="4"/>
      <c r="GCH420" s="4"/>
      <c r="GCI420" s="4"/>
      <c r="GCJ420" s="4"/>
      <c r="GCK420" s="4"/>
      <c r="GCL420" s="4"/>
      <c r="GCM420" s="4"/>
      <c r="GCN420" s="4"/>
      <c r="GCO420" s="4"/>
      <c r="GCP420" s="4"/>
      <c r="GCQ420" s="4"/>
      <c r="GCR420" s="4"/>
      <c r="GCS420" s="4"/>
      <c r="GCT420" s="4"/>
      <c r="GCU420" s="4"/>
      <c r="GCV420" s="4"/>
      <c r="GCW420" s="4"/>
      <c r="GCX420" s="4"/>
      <c r="GCY420" s="4"/>
      <c r="GCZ420" s="4"/>
      <c r="GDA420" s="4"/>
      <c r="GDB420" s="4"/>
      <c r="GDC420" s="4"/>
      <c r="GDD420" s="4"/>
      <c r="GDE420" s="4"/>
      <c r="GDF420" s="4"/>
      <c r="GDG420" s="4"/>
      <c r="GDH420" s="4"/>
      <c r="GDI420" s="4"/>
      <c r="GDJ420" s="4"/>
      <c r="GDK420" s="4"/>
      <c r="GDL420" s="4"/>
      <c r="GDM420" s="4"/>
      <c r="GDN420" s="4"/>
      <c r="GDO420" s="4"/>
      <c r="GDP420" s="4"/>
      <c r="GDQ420" s="4"/>
      <c r="GDR420" s="4"/>
      <c r="GDS420" s="4"/>
      <c r="GDT420" s="4"/>
      <c r="GDU420" s="4"/>
      <c r="GDV420" s="4"/>
      <c r="GDW420" s="4"/>
      <c r="GDX420" s="4"/>
      <c r="GDY420" s="4"/>
      <c r="GDZ420" s="4"/>
      <c r="GEA420" s="4"/>
      <c r="GEB420" s="4"/>
      <c r="GEC420" s="4"/>
      <c r="GED420" s="4"/>
      <c r="GEE420" s="4"/>
      <c r="GEF420" s="4"/>
      <c r="GEG420" s="4"/>
      <c r="GEH420" s="4"/>
      <c r="GEI420" s="4"/>
      <c r="GEJ420" s="4"/>
      <c r="GEK420" s="4"/>
      <c r="GEL420" s="4"/>
      <c r="GEM420" s="4"/>
      <c r="GEN420" s="4"/>
      <c r="GEO420" s="4"/>
      <c r="GEP420" s="4"/>
      <c r="GEQ420" s="4"/>
      <c r="GER420" s="4"/>
      <c r="GES420" s="4"/>
      <c r="GET420" s="4"/>
      <c r="GEU420" s="4"/>
      <c r="GEV420" s="4"/>
      <c r="GEW420" s="4"/>
      <c r="GEX420" s="4"/>
      <c r="GEY420" s="4"/>
      <c r="GEZ420" s="4"/>
      <c r="GFA420" s="4"/>
      <c r="GFB420" s="4"/>
      <c r="GFC420" s="4"/>
      <c r="GFD420" s="4"/>
      <c r="GFE420" s="4"/>
      <c r="GFF420" s="4"/>
      <c r="GFG420" s="4"/>
      <c r="GFH420" s="4"/>
      <c r="GFI420" s="4"/>
      <c r="GFJ420" s="4"/>
      <c r="GFK420" s="4"/>
      <c r="GFL420" s="4"/>
      <c r="GFM420" s="4"/>
      <c r="GFN420" s="4"/>
      <c r="GFO420" s="4"/>
      <c r="GFP420" s="4"/>
      <c r="GFQ420" s="4"/>
      <c r="GFR420" s="4"/>
      <c r="GFS420" s="4"/>
      <c r="GFT420" s="4"/>
      <c r="GFU420" s="4"/>
      <c r="GFV420" s="4"/>
      <c r="GFW420" s="4"/>
      <c r="GFX420" s="4"/>
      <c r="GFY420" s="4"/>
      <c r="GFZ420" s="4"/>
      <c r="GGA420" s="4"/>
      <c r="GGB420" s="4"/>
      <c r="GGC420" s="4"/>
      <c r="GGD420" s="4"/>
      <c r="GGE420" s="4"/>
      <c r="GGF420" s="4"/>
      <c r="GGG420" s="4"/>
      <c r="GGH420" s="4"/>
      <c r="GGI420" s="4"/>
      <c r="GGJ420" s="4"/>
      <c r="GGK420" s="4"/>
      <c r="GGL420" s="4"/>
      <c r="GGM420" s="4"/>
      <c r="GGN420" s="4"/>
      <c r="GGO420" s="4"/>
      <c r="GGP420" s="4"/>
      <c r="GGQ420" s="4"/>
      <c r="GGR420" s="4"/>
      <c r="GGS420" s="4"/>
      <c r="GGT420" s="4"/>
      <c r="GGU420" s="4"/>
      <c r="GGV420" s="4"/>
      <c r="GGW420" s="4"/>
      <c r="GGX420" s="4"/>
      <c r="GGY420" s="4"/>
      <c r="GGZ420" s="4"/>
      <c r="GHA420" s="4"/>
      <c r="GHB420" s="4"/>
      <c r="GHC420" s="4"/>
      <c r="GHD420" s="4"/>
      <c r="GHE420" s="4"/>
      <c r="GHF420" s="4"/>
      <c r="GHG420" s="4"/>
      <c r="GHH420" s="4"/>
      <c r="GHI420" s="4"/>
      <c r="GHJ420" s="4"/>
      <c r="GHK420" s="4"/>
      <c r="GHL420" s="4"/>
      <c r="GHM420" s="4"/>
      <c r="GHN420" s="4"/>
      <c r="GHO420" s="4"/>
      <c r="GHP420" s="4"/>
      <c r="GHQ420" s="4"/>
      <c r="GHR420" s="4"/>
      <c r="GHS420" s="4"/>
      <c r="GHT420" s="4"/>
      <c r="GHU420" s="4"/>
      <c r="GHV420" s="4"/>
      <c r="GHW420" s="4"/>
      <c r="GHX420" s="4"/>
      <c r="GHY420" s="4"/>
      <c r="GHZ420" s="4"/>
      <c r="GIA420" s="4"/>
      <c r="GIB420" s="4"/>
      <c r="GIC420" s="4"/>
      <c r="GID420" s="4"/>
      <c r="GIE420" s="4"/>
      <c r="GIF420" s="4"/>
      <c r="GIG420" s="4"/>
      <c r="GIH420" s="4"/>
      <c r="GII420" s="4"/>
      <c r="GIJ420" s="4"/>
      <c r="GIK420" s="4"/>
      <c r="GIL420" s="4"/>
      <c r="GIM420" s="4"/>
      <c r="GIN420" s="4"/>
      <c r="GIO420" s="4"/>
      <c r="GIP420" s="4"/>
      <c r="GIQ420" s="4"/>
      <c r="GIR420" s="4"/>
      <c r="GIS420" s="4"/>
      <c r="GIT420" s="4"/>
      <c r="GIU420" s="4"/>
      <c r="GIV420" s="4"/>
      <c r="GIW420" s="4"/>
      <c r="GIX420" s="4"/>
      <c r="GIY420" s="4"/>
      <c r="GIZ420" s="4"/>
      <c r="GJA420" s="4"/>
      <c r="GJB420" s="4"/>
      <c r="GJC420" s="4"/>
      <c r="GJD420" s="4"/>
      <c r="GJE420" s="4"/>
      <c r="GJF420" s="4"/>
      <c r="GJG420" s="4"/>
      <c r="GJH420" s="4"/>
      <c r="GJI420" s="4"/>
      <c r="GJJ420" s="4"/>
      <c r="GJK420" s="4"/>
      <c r="GJL420" s="4"/>
      <c r="GJM420" s="4"/>
      <c r="GJN420" s="4"/>
      <c r="GJO420" s="4"/>
      <c r="GJP420" s="4"/>
      <c r="GJQ420" s="4"/>
      <c r="GJR420" s="4"/>
      <c r="GJS420" s="4"/>
      <c r="GJT420" s="4"/>
      <c r="GJU420" s="4"/>
      <c r="GJV420" s="4"/>
      <c r="GJW420" s="4"/>
      <c r="GJX420" s="4"/>
      <c r="GJY420" s="4"/>
      <c r="GJZ420" s="4"/>
      <c r="GKA420" s="4"/>
      <c r="GKB420" s="4"/>
      <c r="GKC420" s="4"/>
      <c r="GKD420" s="4"/>
      <c r="GKE420" s="4"/>
      <c r="GKF420" s="4"/>
      <c r="GKG420" s="4"/>
      <c r="GKH420" s="4"/>
      <c r="GKI420" s="4"/>
      <c r="GKJ420" s="4"/>
      <c r="GKK420" s="4"/>
      <c r="GKL420" s="4"/>
      <c r="GKM420" s="4"/>
      <c r="GKN420" s="4"/>
      <c r="GKO420" s="4"/>
      <c r="GKP420" s="4"/>
      <c r="GKQ420" s="4"/>
      <c r="GKR420" s="4"/>
      <c r="GKS420" s="4"/>
      <c r="GKT420" s="4"/>
      <c r="GKU420" s="4"/>
      <c r="GKV420" s="4"/>
      <c r="GKW420" s="4"/>
      <c r="GKX420" s="4"/>
      <c r="GKY420" s="4"/>
      <c r="GKZ420" s="4"/>
      <c r="GLA420" s="4"/>
      <c r="GLB420" s="4"/>
      <c r="GLC420" s="4"/>
      <c r="GLD420" s="4"/>
      <c r="GLE420" s="4"/>
      <c r="GLF420" s="4"/>
      <c r="GLG420" s="4"/>
      <c r="GLH420" s="4"/>
      <c r="GLI420" s="4"/>
      <c r="GLJ420" s="4"/>
      <c r="GLK420" s="4"/>
      <c r="GLL420" s="4"/>
      <c r="GLM420" s="4"/>
      <c r="GLN420" s="4"/>
      <c r="GLO420" s="4"/>
      <c r="GLP420" s="4"/>
      <c r="GLQ420" s="4"/>
      <c r="GLR420" s="4"/>
      <c r="GLS420" s="4"/>
      <c r="GLT420" s="4"/>
      <c r="GLU420" s="4"/>
      <c r="GLV420" s="4"/>
      <c r="GLW420" s="4"/>
      <c r="GLX420" s="4"/>
      <c r="GLY420" s="4"/>
      <c r="GLZ420" s="4"/>
      <c r="GMA420" s="4"/>
      <c r="GMB420" s="4"/>
      <c r="GMC420" s="4"/>
      <c r="GMD420" s="4"/>
      <c r="GME420" s="4"/>
      <c r="GMF420" s="4"/>
      <c r="GMG420" s="4"/>
      <c r="GMH420" s="4"/>
      <c r="GMI420" s="4"/>
      <c r="GMJ420" s="4"/>
      <c r="GMK420" s="4"/>
      <c r="GML420" s="4"/>
      <c r="GMM420" s="4"/>
      <c r="GMN420" s="4"/>
      <c r="GMO420" s="4"/>
      <c r="GMP420" s="4"/>
      <c r="GMQ420" s="4"/>
      <c r="GMR420" s="4"/>
      <c r="GMS420" s="4"/>
      <c r="GMT420" s="4"/>
      <c r="GMU420" s="4"/>
      <c r="GMV420" s="4"/>
      <c r="GMW420" s="4"/>
      <c r="GMX420" s="4"/>
      <c r="GMY420" s="4"/>
      <c r="GMZ420" s="4"/>
      <c r="GNA420" s="4"/>
      <c r="GNB420" s="4"/>
      <c r="GNC420" s="4"/>
      <c r="GND420" s="4"/>
      <c r="GNE420" s="4"/>
      <c r="GNF420" s="4"/>
      <c r="GNG420" s="4"/>
      <c r="GNH420" s="4"/>
      <c r="GNI420" s="4"/>
      <c r="GNJ420" s="4"/>
      <c r="GNK420" s="4"/>
      <c r="GNL420" s="4"/>
      <c r="GNM420" s="4"/>
      <c r="GNN420" s="4"/>
      <c r="GNO420" s="4"/>
      <c r="GNP420" s="4"/>
      <c r="GNQ420" s="4"/>
      <c r="GNR420" s="4"/>
      <c r="GNS420" s="4"/>
      <c r="GNT420" s="4"/>
      <c r="GNU420" s="4"/>
      <c r="GNV420" s="4"/>
      <c r="GNW420" s="4"/>
      <c r="GNX420" s="4"/>
      <c r="GNY420" s="4"/>
      <c r="GNZ420" s="4"/>
      <c r="GOA420" s="4"/>
      <c r="GOB420" s="4"/>
      <c r="GOC420" s="4"/>
      <c r="GOD420" s="4"/>
      <c r="GOE420" s="4"/>
      <c r="GOF420" s="4"/>
      <c r="GOG420" s="4"/>
      <c r="GOH420" s="4"/>
      <c r="GOI420" s="4"/>
      <c r="GOJ420" s="4"/>
      <c r="GOK420" s="4"/>
      <c r="GOL420" s="4"/>
      <c r="GOM420" s="4"/>
      <c r="GON420" s="4"/>
      <c r="GOO420" s="4"/>
      <c r="GOP420" s="4"/>
      <c r="GOQ420" s="4"/>
      <c r="GOR420" s="4"/>
      <c r="GOS420" s="4"/>
      <c r="GOT420" s="4"/>
      <c r="GOU420" s="4"/>
      <c r="GOV420" s="4"/>
      <c r="GOW420" s="4"/>
      <c r="GOX420" s="4"/>
      <c r="GOY420" s="4"/>
      <c r="GOZ420" s="4"/>
      <c r="GPA420" s="4"/>
      <c r="GPB420" s="4"/>
      <c r="GPC420" s="4"/>
      <c r="GPD420" s="4"/>
      <c r="GPE420" s="4"/>
      <c r="GPF420" s="4"/>
      <c r="GPG420" s="4"/>
      <c r="GPH420" s="4"/>
      <c r="GPI420" s="4"/>
      <c r="GPJ420" s="4"/>
      <c r="GPK420" s="4"/>
      <c r="GPL420" s="4"/>
      <c r="GPM420" s="4"/>
      <c r="GPN420" s="4"/>
      <c r="GPO420" s="4"/>
      <c r="GPP420" s="4"/>
      <c r="GPQ420" s="4"/>
      <c r="GPR420" s="4"/>
      <c r="GPS420" s="4"/>
      <c r="GPT420" s="4"/>
      <c r="GPU420" s="4"/>
      <c r="GPV420" s="4"/>
      <c r="GPW420" s="4"/>
      <c r="GPX420" s="4"/>
      <c r="GPY420" s="4"/>
      <c r="GPZ420" s="4"/>
      <c r="GQA420" s="4"/>
      <c r="GQB420" s="4"/>
      <c r="GQC420" s="4"/>
      <c r="GQD420" s="4"/>
      <c r="GQE420" s="4"/>
      <c r="GQF420" s="4"/>
      <c r="GQG420" s="4"/>
      <c r="GQH420" s="4"/>
      <c r="GQI420" s="4"/>
      <c r="GQJ420" s="4"/>
      <c r="GQK420" s="4"/>
      <c r="GQL420" s="4"/>
      <c r="GQM420" s="4"/>
      <c r="GQN420" s="4"/>
      <c r="GQO420" s="4"/>
      <c r="GQP420" s="4"/>
      <c r="GQQ420" s="4"/>
      <c r="GQR420" s="4"/>
      <c r="GQS420" s="4"/>
      <c r="GQT420" s="4"/>
      <c r="GQU420" s="4"/>
      <c r="GQV420" s="4"/>
      <c r="GQW420" s="4"/>
      <c r="GQX420" s="4"/>
      <c r="GQY420" s="4"/>
      <c r="GQZ420" s="4"/>
      <c r="GRA420" s="4"/>
      <c r="GRB420" s="4"/>
      <c r="GRC420" s="4"/>
      <c r="GRD420" s="4"/>
      <c r="GRE420" s="4"/>
      <c r="GRF420" s="4"/>
      <c r="GRG420" s="4"/>
      <c r="GRH420" s="4"/>
      <c r="GRI420" s="4"/>
      <c r="GRJ420" s="4"/>
      <c r="GRK420" s="4"/>
      <c r="GRL420" s="4"/>
      <c r="GRM420" s="4"/>
      <c r="GRN420" s="4"/>
      <c r="GRO420" s="4"/>
      <c r="GRP420" s="4"/>
      <c r="GRQ420" s="4"/>
      <c r="GRR420" s="4"/>
      <c r="GRS420" s="4"/>
      <c r="GRT420" s="4"/>
      <c r="GRU420" s="4"/>
      <c r="GRV420" s="4"/>
      <c r="GRW420" s="4"/>
      <c r="GRX420" s="4"/>
      <c r="GRY420" s="4"/>
      <c r="GRZ420" s="4"/>
      <c r="GSA420" s="4"/>
      <c r="GSB420" s="4"/>
      <c r="GSC420" s="4"/>
      <c r="GSD420" s="4"/>
      <c r="GSE420" s="4"/>
      <c r="GSF420" s="4"/>
      <c r="GSG420" s="4"/>
      <c r="GSH420" s="4"/>
      <c r="GSI420" s="4"/>
      <c r="GSJ420" s="4"/>
      <c r="GSK420" s="4"/>
      <c r="GSL420" s="4"/>
      <c r="GSM420" s="4"/>
      <c r="GSN420" s="4"/>
      <c r="GSO420" s="4"/>
      <c r="GSP420" s="4"/>
      <c r="GSQ420" s="4"/>
      <c r="GSR420" s="4"/>
      <c r="GSS420" s="4"/>
      <c r="GST420" s="4"/>
      <c r="GSU420" s="4"/>
      <c r="GSV420" s="4"/>
      <c r="GSW420" s="4"/>
      <c r="GSX420" s="4"/>
      <c r="GSY420" s="4"/>
      <c r="GSZ420" s="4"/>
      <c r="GTA420" s="4"/>
      <c r="GTB420" s="4"/>
      <c r="GTC420" s="4"/>
      <c r="GTD420" s="4"/>
      <c r="GTE420" s="4"/>
      <c r="GTF420" s="4"/>
      <c r="GTG420" s="4"/>
      <c r="GTH420" s="4"/>
      <c r="GTI420" s="4"/>
      <c r="GTJ420" s="4"/>
      <c r="GTK420" s="4"/>
      <c r="GTL420" s="4"/>
      <c r="GTM420" s="4"/>
      <c r="GTN420" s="4"/>
      <c r="GTO420" s="4"/>
      <c r="GTP420" s="4"/>
      <c r="GTQ420" s="4"/>
      <c r="GTR420" s="4"/>
      <c r="GTS420" s="4"/>
      <c r="GTT420" s="4"/>
      <c r="GTU420" s="4"/>
      <c r="GTV420" s="4"/>
      <c r="GTW420" s="4"/>
      <c r="GTX420" s="4"/>
      <c r="GTY420" s="4"/>
      <c r="GTZ420" s="4"/>
      <c r="GUA420" s="4"/>
      <c r="GUB420" s="4"/>
      <c r="GUC420" s="4"/>
      <c r="GUD420" s="4"/>
      <c r="GUE420" s="4"/>
      <c r="GUF420" s="4"/>
      <c r="GUG420" s="4"/>
      <c r="GUH420" s="4"/>
      <c r="GUI420" s="4"/>
      <c r="GUJ420" s="4"/>
      <c r="GUK420" s="4"/>
      <c r="GUL420" s="4"/>
      <c r="GUM420" s="4"/>
      <c r="GUN420" s="4"/>
      <c r="GUO420" s="4"/>
      <c r="GUP420" s="4"/>
      <c r="GUQ420" s="4"/>
      <c r="GUR420" s="4"/>
      <c r="GUS420" s="4"/>
      <c r="GUT420" s="4"/>
      <c r="GUU420" s="4"/>
      <c r="GUV420" s="4"/>
      <c r="GUW420" s="4"/>
      <c r="GUX420" s="4"/>
      <c r="GUY420" s="4"/>
      <c r="GUZ420" s="4"/>
      <c r="GVA420" s="4"/>
      <c r="GVB420" s="4"/>
      <c r="GVC420" s="4"/>
      <c r="GVD420" s="4"/>
      <c r="GVE420" s="4"/>
      <c r="GVF420" s="4"/>
      <c r="GVG420" s="4"/>
      <c r="GVH420" s="4"/>
      <c r="GVI420" s="4"/>
      <c r="GVJ420" s="4"/>
      <c r="GVK420" s="4"/>
      <c r="GVL420" s="4"/>
      <c r="GVM420" s="4"/>
      <c r="GVN420" s="4"/>
      <c r="GVO420" s="4"/>
      <c r="GVP420" s="4"/>
      <c r="GVQ420" s="4"/>
      <c r="GVR420" s="4"/>
      <c r="GVS420" s="4"/>
      <c r="GVT420" s="4"/>
      <c r="GVU420" s="4"/>
      <c r="GVV420" s="4"/>
      <c r="GVW420" s="4"/>
      <c r="GVX420" s="4"/>
      <c r="GVY420" s="4"/>
      <c r="GVZ420" s="4"/>
      <c r="GWA420" s="4"/>
      <c r="GWB420" s="4"/>
      <c r="GWC420" s="4"/>
      <c r="GWD420" s="4"/>
      <c r="GWE420" s="4"/>
      <c r="GWF420" s="4"/>
      <c r="GWG420" s="4"/>
      <c r="GWH420" s="4"/>
      <c r="GWI420" s="4"/>
      <c r="GWJ420" s="4"/>
      <c r="GWK420" s="4"/>
      <c r="GWL420" s="4"/>
      <c r="GWM420" s="4"/>
      <c r="GWN420" s="4"/>
      <c r="GWO420" s="4"/>
      <c r="GWP420" s="4"/>
      <c r="GWQ420" s="4"/>
      <c r="GWR420" s="4"/>
      <c r="GWS420" s="4"/>
      <c r="GWT420" s="4"/>
      <c r="GWU420" s="4"/>
      <c r="GWV420" s="4"/>
      <c r="GWW420" s="4"/>
      <c r="GWX420" s="4"/>
      <c r="GWY420" s="4"/>
      <c r="GWZ420" s="4"/>
      <c r="GXA420" s="4"/>
      <c r="GXB420" s="4"/>
      <c r="GXC420" s="4"/>
      <c r="GXD420" s="4"/>
      <c r="GXE420" s="4"/>
      <c r="GXF420" s="4"/>
      <c r="GXG420" s="4"/>
      <c r="GXH420" s="4"/>
      <c r="GXI420" s="4"/>
      <c r="GXJ420" s="4"/>
      <c r="GXK420" s="4"/>
      <c r="GXL420" s="4"/>
      <c r="GXM420" s="4"/>
      <c r="GXN420" s="4"/>
      <c r="GXO420" s="4"/>
      <c r="GXP420" s="4"/>
      <c r="GXQ420" s="4"/>
      <c r="GXR420" s="4"/>
      <c r="GXS420" s="4"/>
      <c r="GXT420" s="4"/>
      <c r="GXU420" s="4"/>
      <c r="GXV420" s="4"/>
      <c r="GXW420" s="4"/>
      <c r="GXX420" s="4"/>
      <c r="GXY420" s="4"/>
      <c r="GXZ420" s="4"/>
      <c r="GYA420" s="4"/>
      <c r="GYB420" s="4"/>
      <c r="GYC420" s="4"/>
      <c r="GYD420" s="4"/>
      <c r="GYE420" s="4"/>
      <c r="GYF420" s="4"/>
      <c r="GYG420" s="4"/>
      <c r="GYH420" s="4"/>
      <c r="GYI420" s="4"/>
      <c r="GYJ420" s="4"/>
      <c r="GYK420" s="4"/>
      <c r="GYL420" s="4"/>
      <c r="GYM420" s="4"/>
      <c r="GYN420" s="4"/>
      <c r="GYO420" s="4"/>
      <c r="GYP420" s="4"/>
      <c r="GYQ420" s="4"/>
      <c r="GYR420" s="4"/>
      <c r="GYS420" s="4"/>
      <c r="GYT420" s="4"/>
      <c r="GYU420" s="4"/>
      <c r="GYV420" s="4"/>
      <c r="GYW420" s="4"/>
      <c r="GYX420" s="4"/>
      <c r="GYY420" s="4"/>
      <c r="GYZ420" s="4"/>
      <c r="GZA420" s="4"/>
      <c r="GZB420" s="4"/>
      <c r="GZC420" s="4"/>
      <c r="GZD420" s="4"/>
      <c r="GZE420" s="4"/>
      <c r="GZF420" s="4"/>
      <c r="GZG420" s="4"/>
      <c r="GZH420" s="4"/>
      <c r="GZI420" s="4"/>
      <c r="GZJ420" s="4"/>
      <c r="GZK420" s="4"/>
      <c r="GZL420" s="4"/>
      <c r="GZM420" s="4"/>
      <c r="GZN420" s="4"/>
      <c r="GZO420" s="4"/>
      <c r="GZP420" s="4"/>
      <c r="GZQ420" s="4"/>
      <c r="GZR420" s="4"/>
      <c r="GZS420" s="4"/>
      <c r="GZT420" s="4"/>
      <c r="GZU420" s="4"/>
      <c r="GZV420" s="4"/>
      <c r="GZW420" s="4"/>
      <c r="GZX420" s="4"/>
      <c r="GZY420" s="4"/>
      <c r="GZZ420" s="4"/>
      <c r="HAA420" s="4"/>
      <c r="HAB420" s="4"/>
      <c r="HAC420" s="4"/>
      <c r="HAD420" s="4"/>
      <c r="HAE420" s="4"/>
      <c r="HAF420" s="4"/>
      <c r="HAG420" s="4"/>
      <c r="HAH420" s="4"/>
      <c r="HAI420" s="4"/>
      <c r="HAJ420" s="4"/>
      <c r="HAK420" s="4"/>
      <c r="HAL420" s="4"/>
      <c r="HAM420" s="4"/>
      <c r="HAN420" s="4"/>
      <c r="HAO420" s="4"/>
      <c r="HAP420" s="4"/>
      <c r="HAQ420" s="4"/>
      <c r="HAR420" s="4"/>
      <c r="HAS420" s="4"/>
      <c r="HAT420" s="4"/>
      <c r="HAU420" s="4"/>
      <c r="HAV420" s="4"/>
      <c r="HAW420" s="4"/>
      <c r="HAX420" s="4"/>
      <c r="HAY420" s="4"/>
      <c r="HAZ420" s="4"/>
      <c r="HBA420" s="4"/>
      <c r="HBB420" s="4"/>
      <c r="HBC420" s="4"/>
      <c r="HBD420" s="4"/>
      <c r="HBE420" s="4"/>
      <c r="HBF420" s="4"/>
      <c r="HBG420" s="4"/>
      <c r="HBH420" s="4"/>
      <c r="HBI420" s="4"/>
      <c r="HBJ420" s="4"/>
      <c r="HBK420" s="4"/>
      <c r="HBL420" s="4"/>
      <c r="HBM420" s="4"/>
      <c r="HBN420" s="4"/>
      <c r="HBO420" s="4"/>
      <c r="HBP420" s="4"/>
      <c r="HBQ420" s="4"/>
      <c r="HBR420" s="4"/>
      <c r="HBS420" s="4"/>
      <c r="HBT420" s="4"/>
      <c r="HBU420" s="4"/>
      <c r="HBV420" s="4"/>
      <c r="HBW420" s="4"/>
      <c r="HBX420" s="4"/>
      <c r="HBY420" s="4"/>
      <c r="HBZ420" s="4"/>
      <c r="HCA420" s="4"/>
      <c r="HCB420" s="4"/>
      <c r="HCC420" s="4"/>
      <c r="HCD420" s="4"/>
      <c r="HCE420" s="4"/>
      <c r="HCF420" s="4"/>
      <c r="HCG420" s="4"/>
      <c r="HCH420" s="4"/>
      <c r="HCI420" s="4"/>
      <c r="HCJ420" s="4"/>
      <c r="HCK420" s="4"/>
      <c r="HCL420" s="4"/>
      <c r="HCM420" s="4"/>
      <c r="HCN420" s="4"/>
      <c r="HCO420" s="4"/>
      <c r="HCP420" s="4"/>
      <c r="HCQ420" s="4"/>
      <c r="HCR420" s="4"/>
      <c r="HCS420" s="4"/>
      <c r="HCT420" s="4"/>
      <c r="HCU420" s="4"/>
      <c r="HCV420" s="4"/>
      <c r="HCW420" s="4"/>
      <c r="HCX420" s="4"/>
      <c r="HCY420" s="4"/>
      <c r="HCZ420" s="4"/>
      <c r="HDA420" s="4"/>
      <c r="HDB420" s="4"/>
      <c r="HDC420" s="4"/>
      <c r="HDD420" s="4"/>
      <c r="HDE420" s="4"/>
      <c r="HDF420" s="4"/>
      <c r="HDG420" s="4"/>
      <c r="HDH420" s="4"/>
      <c r="HDI420" s="4"/>
      <c r="HDJ420" s="4"/>
      <c r="HDK420" s="4"/>
      <c r="HDL420" s="4"/>
      <c r="HDM420" s="4"/>
      <c r="HDN420" s="4"/>
      <c r="HDO420" s="4"/>
      <c r="HDP420" s="4"/>
      <c r="HDQ420" s="4"/>
      <c r="HDR420" s="4"/>
      <c r="HDS420" s="4"/>
      <c r="HDT420" s="4"/>
      <c r="HDU420" s="4"/>
      <c r="HDV420" s="4"/>
      <c r="HDW420" s="4"/>
      <c r="HDX420" s="4"/>
      <c r="HDY420" s="4"/>
      <c r="HDZ420" s="4"/>
      <c r="HEA420" s="4"/>
      <c r="HEB420" s="4"/>
      <c r="HEC420" s="4"/>
      <c r="HED420" s="4"/>
      <c r="HEE420" s="4"/>
      <c r="HEF420" s="4"/>
      <c r="HEG420" s="4"/>
      <c r="HEH420" s="4"/>
      <c r="HEI420" s="4"/>
      <c r="HEJ420" s="4"/>
      <c r="HEK420" s="4"/>
      <c r="HEL420" s="4"/>
      <c r="HEM420" s="4"/>
      <c r="HEN420" s="4"/>
      <c r="HEO420" s="4"/>
      <c r="HEP420" s="4"/>
      <c r="HEQ420" s="4"/>
      <c r="HER420" s="4"/>
      <c r="HES420" s="4"/>
      <c r="HET420" s="4"/>
      <c r="HEU420" s="4"/>
      <c r="HEV420" s="4"/>
      <c r="HEW420" s="4"/>
      <c r="HEX420" s="4"/>
      <c r="HEY420" s="4"/>
      <c r="HEZ420" s="4"/>
      <c r="HFA420" s="4"/>
      <c r="HFB420" s="4"/>
      <c r="HFC420" s="4"/>
      <c r="HFD420" s="4"/>
      <c r="HFE420" s="4"/>
      <c r="HFF420" s="4"/>
      <c r="HFG420" s="4"/>
      <c r="HFH420" s="4"/>
      <c r="HFI420" s="4"/>
      <c r="HFJ420" s="4"/>
      <c r="HFK420" s="4"/>
      <c r="HFL420" s="4"/>
      <c r="HFM420" s="4"/>
      <c r="HFN420" s="4"/>
      <c r="HFO420" s="4"/>
      <c r="HFP420" s="4"/>
      <c r="HFQ420" s="4"/>
      <c r="HFR420" s="4"/>
      <c r="HFS420" s="4"/>
      <c r="HFT420" s="4"/>
      <c r="HFU420" s="4"/>
      <c r="HFV420" s="4"/>
      <c r="HFW420" s="4"/>
      <c r="HFX420" s="4"/>
      <c r="HFY420" s="4"/>
      <c r="HFZ420" s="4"/>
      <c r="HGA420" s="4"/>
      <c r="HGB420" s="4"/>
      <c r="HGC420" s="4"/>
      <c r="HGD420" s="4"/>
      <c r="HGE420" s="4"/>
      <c r="HGF420" s="4"/>
      <c r="HGG420" s="4"/>
      <c r="HGH420" s="4"/>
      <c r="HGI420" s="4"/>
      <c r="HGJ420" s="4"/>
      <c r="HGK420" s="4"/>
      <c r="HGL420" s="4"/>
      <c r="HGM420" s="4"/>
      <c r="HGN420" s="4"/>
      <c r="HGO420" s="4"/>
      <c r="HGP420" s="4"/>
      <c r="HGQ420" s="4"/>
      <c r="HGR420" s="4"/>
      <c r="HGS420" s="4"/>
      <c r="HGT420" s="4"/>
      <c r="HGU420" s="4"/>
      <c r="HGV420" s="4"/>
      <c r="HGW420" s="4"/>
      <c r="HGX420" s="4"/>
      <c r="HGY420" s="4"/>
      <c r="HGZ420" s="4"/>
      <c r="HHA420" s="4"/>
      <c r="HHB420" s="4"/>
      <c r="HHC420" s="4"/>
      <c r="HHD420" s="4"/>
      <c r="HHE420" s="4"/>
      <c r="HHF420" s="4"/>
      <c r="HHG420" s="4"/>
      <c r="HHH420" s="4"/>
      <c r="HHI420" s="4"/>
      <c r="HHJ420" s="4"/>
      <c r="HHK420" s="4"/>
      <c r="HHL420" s="4"/>
      <c r="HHM420" s="4"/>
      <c r="HHN420" s="4"/>
      <c r="HHO420" s="4"/>
      <c r="HHP420" s="4"/>
      <c r="HHQ420" s="4"/>
      <c r="HHR420" s="4"/>
      <c r="HHS420" s="4"/>
      <c r="HHT420" s="4"/>
      <c r="HHU420" s="4"/>
      <c r="HHV420" s="4"/>
      <c r="HHW420" s="4"/>
      <c r="HHX420" s="4"/>
      <c r="HHY420" s="4"/>
      <c r="HHZ420" s="4"/>
      <c r="HIA420" s="4"/>
      <c r="HIB420" s="4"/>
      <c r="HIC420" s="4"/>
      <c r="HID420" s="4"/>
      <c r="HIE420" s="4"/>
      <c r="HIF420" s="4"/>
      <c r="HIG420" s="4"/>
      <c r="HIH420" s="4"/>
      <c r="HII420" s="4"/>
      <c r="HIJ420" s="4"/>
      <c r="HIK420" s="4"/>
      <c r="HIL420" s="4"/>
      <c r="HIM420" s="4"/>
      <c r="HIN420" s="4"/>
      <c r="HIO420" s="4"/>
      <c r="HIP420" s="4"/>
      <c r="HIQ420" s="4"/>
      <c r="HIR420" s="4"/>
      <c r="HIS420" s="4"/>
      <c r="HIT420" s="4"/>
      <c r="HIU420" s="4"/>
      <c r="HIV420" s="4"/>
      <c r="HIW420" s="4"/>
      <c r="HIX420" s="4"/>
      <c r="HIY420" s="4"/>
      <c r="HIZ420" s="4"/>
      <c r="HJA420" s="4"/>
      <c r="HJB420" s="4"/>
      <c r="HJC420" s="4"/>
      <c r="HJD420" s="4"/>
      <c r="HJE420" s="4"/>
      <c r="HJF420" s="4"/>
      <c r="HJG420" s="4"/>
      <c r="HJH420" s="4"/>
      <c r="HJI420" s="4"/>
      <c r="HJJ420" s="4"/>
      <c r="HJK420" s="4"/>
      <c r="HJL420" s="4"/>
      <c r="HJM420" s="4"/>
      <c r="HJN420" s="4"/>
      <c r="HJO420" s="4"/>
      <c r="HJP420" s="4"/>
      <c r="HJQ420" s="4"/>
      <c r="HJR420" s="4"/>
      <c r="HJS420" s="4"/>
      <c r="HJT420" s="4"/>
      <c r="HJU420" s="4"/>
      <c r="HJV420" s="4"/>
      <c r="HJW420" s="4"/>
      <c r="HJX420" s="4"/>
      <c r="HJY420" s="4"/>
      <c r="HJZ420" s="4"/>
      <c r="HKA420" s="4"/>
      <c r="HKB420" s="4"/>
      <c r="HKC420" s="4"/>
      <c r="HKD420" s="4"/>
      <c r="HKE420" s="4"/>
      <c r="HKF420" s="4"/>
      <c r="HKG420" s="4"/>
      <c r="HKH420" s="4"/>
      <c r="HKI420" s="4"/>
      <c r="HKJ420" s="4"/>
      <c r="HKK420" s="4"/>
      <c r="HKL420" s="4"/>
      <c r="HKM420" s="4"/>
      <c r="HKN420" s="4"/>
      <c r="HKO420" s="4"/>
      <c r="HKP420" s="4"/>
      <c r="HKQ420" s="4"/>
      <c r="HKR420" s="4"/>
      <c r="HKS420" s="4"/>
      <c r="HKT420" s="4"/>
      <c r="HKU420" s="4"/>
      <c r="HKV420" s="4"/>
      <c r="HKW420" s="4"/>
      <c r="HKX420" s="4"/>
      <c r="HKY420" s="4"/>
      <c r="HKZ420" s="4"/>
      <c r="HLA420" s="4"/>
      <c r="HLB420" s="4"/>
      <c r="HLC420" s="4"/>
      <c r="HLD420" s="4"/>
      <c r="HLE420" s="4"/>
      <c r="HLF420" s="4"/>
      <c r="HLG420" s="4"/>
      <c r="HLH420" s="4"/>
      <c r="HLI420" s="4"/>
      <c r="HLJ420" s="4"/>
      <c r="HLK420" s="4"/>
      <c r="HLL420" s="4"/>
      <c r="HLM420" s="4"/>
      <c r="HLN420" s="4"/>
      <c r="HLO420" s="4"/>
      <c r="HLP420" s="4"/>
      <c r="HLQ420" s="4"/>
      <c r="HLR420" s="4"/>
      <c r="HLS420" s="4"/>
      <c r="HLT420" s="4"/>
      <c r="HLU420" s="4"/>
      <c r="HLV420" s="4"/>
      <c r="HLW420" s="4"/>
      <c r="HLX420" s="4"/>
      <c r="HLY420" s="4"/>
      <c r="HLZ420" s="4"/>
      <c r="HMA420" s="4"/>
      <c r="HMB420" s="4"/>
      <c r="HMC420" s="4"/>
      <c r="HMD420" s="4"/>
      <c r="HME420" s="4"/>
      <c r="HMF420" s="4"/>
      <c r="HMG420" s="4"/>
      <c r="HMH420" s="4"/>
      <c r="HMI420" s="4"/>
      <c r="HMJ420" s="4"/>
      <c r="HMK420" s="4"/>
      <c r="HML420" s="4"/>
      <c r="HMM420" s="4"/>
      <c r="HMN420" s="4"/>
      <c r="HMO420" s="4"/>
      <c r="HMP420" s="4"/>
      <c r="HMQ420" s="4"/>
      <c r="HMR420" s="4"/>
      <c r="HMS420" s="4"/>
      <c r="HMT420" s="4"/>
      <c r="HMU420" s="4"/>
      <c r="HMV420" s="4"/>
      <c r="HMW420" s="4"/>
      <c r="HMX420" s="4"/>
      <c r="HMY420" s="4"/>
      <c r="HMZ420" s="4"/>
      <c r="HNA420" s="4"/>
      <c r="HNB420" s="4"/>
      <c r="HNC420" s="4"/>
      <c r="HND420" s="4"/>
      <c r="HNE420" s="4"/>
      <c r="HNF420" s="4"/>
      <c r="HNG420" s="4"/>
      <c r="HNH420" s="4"/>
      <c r="HNI420" s="4"/>
      <c r="HNJ420" s="4"/>
      <c r="HNK420" s="4"/>
      <c r="HNL420" s="4"/>
      <c r="HNM420" s="4"/>
      <c r="HNN420" s="4"/>
      <c r="HNO420" s="4"/>
      <c r="HNP420" s="4"/>
      <c r="HNQ420" s="4"/>
      <c r="HNR420" s="4"/>
      <c r="HNS420" s="4"/>
      <c r="HNT420" s="4"/>
      <c r="HNU420" s="4"/>
      <c r="HNV420" s="4"/>
      <c r="HNW420" s="4"/>
      <c r="HNX420" s="4"/>
      <c r="HNY420" s="4"/>
      <c r="HNZ420" s="4"/>
      <c r="HOA420" s="4"/>
      <c r="HOB420" s="4"/>
      <c r="HOC420" s="4"/>
      <c r="HOD420" s="4"/>
      <c r="HOE420" s="4"/>
      <c r="HOF420" s="4"/>
      <c r="HOG420" s="4"/>
      <c r="HOH420" s="4"/>
      <c r="HOI420" s="4"/>
      <c r="HOJ420" s="4"/>
      <c r="HOK420" s="4"/>
      <c r="HOL420" s="4"/>
      <c r="HOM420" s="4"/>
      <c r="HON420" s="4"/>
      <c r="HOO420" s="4"/>
      <c r="HOP420" s="4"/>
      <c r="HOQ420" s="4"/>
      <c r="HOR420" s="4"/>
      <c r="HOS420" s="4"/>
      <c r="HOT420" s="4"/>
      <c r="HOU420" s="4"/>
      <c r="HOV420" s="4"/>
      <c r="HOW420" s="4"/>
      <c r="HOX420" s="4"/>
      <c r="HOY420" s="4"/>
      <c r="HOZ420" s="4"/>
      <c r="HPA420" s="4"/>
      <c r="HPB420" s="4"/>
      <c r="HPC420" s="4"/>
      <c r="HPD420" s="4"/>
      <c r="HPE420" s="4"/>
      <c r="HPF420" s="4"/>
      <c r="HPG420" s="4"/>
      <c r="HPH420" s="4"/>
      <c r="HPI420" s="4"/>
      <c r="HPJ420" s="4"/>
      <c r="HPK420" s="4"/>
      <c r="HPL420" s="4"/>
      <c r="HPM420" s="4"/>
      <c r="HPN420" s="4"/>
      <c r="HPO420" s="4"/>
      <c r="HPP420" s="4"/>
      <c r="HPQ420" s="4"/>
      <c r="HPR420" s="4"/>
      <c r="HPS420" s="4"/>
      <c r="HPT420" s="4"/>
      <c r="HPU420" s="4"/>
      <c r="HPV420" s="4"/>
      <c r="HPW420" s="4"/>
      <c r="HPX420" s="4"/>
      <c r="HPY420" s="4"/>
      <c r="HPZ420" s="4"/>
      <c r="HQA420" s="4"/>
      <c r="HQB420" s="4"/>
      <c r="HQC420" s="4"/>
      <c r="HQD420" s="4"/>
      <c r="HQE420" s="4"/>
      <c r="HQF420" s="4"/>
      <c r="HQG420" s="4"/>
      <c r="HQH420" s="4"/>
      <c r="HQI420" s="4"/>
      <c r="HQJ420" s="4"/>
      <c r="HQK420" s="4"/>
      <c r="HQL420" s="4"/>
      <c r="HQM420" s="4"/>
      <c r="HQN420" s="4"/>
      <c r="HQO420" s="4"/>
      <c r="HQP420" s="4"/>
      <c r="HQQ420" s="4"/>
      <c r="HQR420" s="4"/>
      <c r="HQS420" s="4"/>
      <c r="HQT420" s="4"/>
      <c r="HQU420" s="4"/>
      <c r="HQV420" s="4"/>
      <c r="HQW420" s="4"/>
      <c r="HQX420" s="4"/>
      <c r="HQY420" s="4"/>
      <c r="HQZ420" s="4"/>
      <c r="HRA420" s="4"/>
      <c r="HRB420" s="4"/>
      <c r="HRC420" s="4"/>
      <c r="HRD420" s="4"/>
      <c r="HRE420" s="4"/>
      <c r="HRF420" s="4"/>
      <c r="HRG420" s="4"/>
      <c r="HRH420" s="4"/>
      <c r="HRI420" s="4"/>
      <c r="HRJ420" s="4"/>
      <c r="HRK420" s="4"/>
      <c r="HRL420" s="4"/>
      <c r="HRM420" s="4"/>
      <c r="HRN420" s="4"/>
      <c r="HRO420" s="4"/>
      <c r="HRP420" s="4"/>
      <c r="HRQ420" s="4"/>
      <c r="HRR420" s="4"/>
      <c r="HRS420" s="4"/>
      <c r="HRT420" s="4"/>
      <c r="HRU420" s="4"/>
      <c r="HRV420" s="4"/>
      <c r="HRW420" s="4"/>
      <c r="HRX420" s="4"/>
      <c r="HRY420" s="4"/>
      <c r="HRZ420" s="4"/>
      <c r="HSA420" s="4"/>
      <c r="HSB420" s="4"/>
      <c r="HSC420" s="4"/>
      <c r="HSD420" s="4"/>
      <c r="HSE420" s="4"/>
      <c r="HSF420" s="4"/>
      <c r="HSG420" s="4"/>
      <c r="HSH420" s="4"/>
      <c r="HSI420" s="4"/>
      <c r="HSJ420" s="4"/>
      <c r="HSK420" s="4"/>
      <c r="HSL420" s="4"/>
      <c r="HSM420" s="4"/>
      <c r="HSN420" s="4"/>
      <c r="HSO420" s="4"/>
      <c r="HSP420" s="4"/>
      <c r="HSQ420" s="4"/>
      <c r="HSR420" s="4"/>
      <c r="HSS420" s="4"/>
      <c r="HST420" s="4"/>
      <c r="HSU420" s="4"/>
      <c r="HSV420" s="4"/>
      <c r="HSW420" s="4"/>
      <c r="HSX420" s="4"/>
      <c r="HSY420" s="4"/>
      <c r="HSZ420" s="4"/>
      <c r="HTA420" s="4"/>
      <c r="HTB420" s="4"/>
      <c r="HTC420" s="4"/>
      <c r="HTD420" s="4"/>
      <c r="HTE420" s="4"/>
      <c r="HTF420" s="4"/>
      <c r="HTG420" s="4"/>
      <c r="HTH420" s="4"/>
      <c r="HTI420" s="4"/>
      <c r="HTJ420" s="4"/>
      <c r="HTK420" s="4"/>
      <c r="HTL420" s="4"/>
      <c r="HTM420" s="4"/>
      <c r="HTN420" s="4"/>
      <c r="HTO420" s="4"/>
      <c r="HTP420" s="4"/>
      <c r="HTQ420" s="4"/>
      <c r="HTR420" s="4"/>
      <c r="HTS420" s="4"/>
      <c r="HTT420" s="4"/>
      <c r="HTU420" s="4"/>
      <c r="HTV420" s="4"/>
      <c r="HTW420" s="4"/>
      <c r="HTX420" s="4"/>
      <c r="HTY420" s="4"/>
      <c r="HTZ420" s="4"/>
      <c r="HUA420" s="4"/>
      <c r="HUB420" s="4"/>
      <c r="HUC420" s="4"/>
      <c r="HUD420" s="4"/>
      <c r="HUE420" s="4"/>
      <c r="HUF420" s="4"/>
      <c r="HUG420" s="4"/>
      <c r="HUH420" s="4"/>
      <c r="HUI420" s="4"/>
      <c r="HUJ420" s="4"/>
      <c r="HUK420" s="4"/>
      <c r="HUL420" s="4"/>
      <c r="HUM420" s="4"/>
      <c r="HUN420" s="4"/>
      <c r="HUO420" s="4"/>
      <c r="HUP420" s="4"/>
      <c r="HUQ420" s="4"/>
      <c r="HUR420" s="4"/>
      <c r="HUS420" s="4"/>
      <c r="HUT420" s="4"/>
      <c r="HUU420" s="4"/>
      <c r="HUV420" s="4"/>
      <c r="HUW420" s="4"/>
      <c r="HUX420" s="4"/>
      <c r="HUY420" s="4"/>
      <c r="HUZ420" s="4"/>
      <c r="HVA420" s="4"/>
      <c r="HVB420" s="4"/>
      <c r="HVC420" s="4"/>
      <c r="HVD420" s="4"/>
      <c r="HVE420" s="4"/>
      <c r="HVF420" s="4"/>
      <c r="HVG420" s="4"/>
      <c r="HVH420" s="4"/>
      <c r="HVI420" s="4"/>
      <c r="HVJ420" s="4"/>
      <c r="HVK420" s="4"/>
      <c r="HVL420" s="4"/>
      <c r="HVM420" s="4"/>
      <c r="HVN420" s="4"/>
      <c r="HVO420" s="4"/>
      <c r="HVP420" s="4"/>
      <c r="HVQ420" s="4"/>
      <c r="HVR420" s="4"/>
      <c r="HVS420" s="4"/>
      <c r="HVT420" s="4"/>
      <c r="HVU420" s="4"/>
      <c r="HVV420" s="4"/>
      <c r="HVW420" s="4"/>
      <c r="HVX420" s="4"/>
      <c r="HVY420" s="4"/>
      <c r="HVZ420" s="4"/>
      <c r="HWA420" s="4"/>
      <c r="HWB420" s="4"/>
      <c r="HWC420" s="4"/>
      <c r="HWD420" s="4"/>
      <c r="HWE420" s="4"/>
      <c r="HWF420" s="4"/>
      <c r="HWG420" s="4"/>
      <c r="HWH420" s="4"/>
      <c r="HWI420" s="4"/>
      <c r="HWJ420" s="4"/>
      <c r="HWK420" s="4"/>
      <c r="HWL420" s="4"/>
      <c r="HWM420" s="4"/>
      <c r="HWN420" s="4"/>
      <c r="HWO420" s="4"/>
      <c r="HWP420" s="4"/>
      <c r="HWQ420" s="4"/>
      <c r="HWR420" s="4"/>
      <c r="HWS420" s="4"/>
      <c r="HWT420" s="4"/>
      <c r="HWU420" s="4"/>
      <c r="HWV420" s="4"/>
      <c r="HWW420" s="4"/>
      <c r="HWX420" s="4"/>
      <c r="HWY420" s="4"/>
      <c r="HWZ420" s="4"/>
      <c r="HXA420" s="4"/>
      <c r="HXB420" s="4"/>
      <c r="HXC420" s="4"/>
      <c r="HXD420" s="4"/>
      <c r="HXE420" s="4"/>
      <c r="HXF420" s="4"/>
      <c r="HXG420" s="4"/>
      <c r="HXH420" s="4"/>
      <c r="HXI420" s="4"/>
      <c r="HXJ420" s="4"/>
      <c r="HXK420" s="4"/>
      <c r="HXL420" s="4"/>
      <c r="HXM420" s="4"/>
      <c r="HXN420" s="4"/>
      <c r="HXO420" s="4"/>
      <c r="HXP420" s="4"/>
      <c r="HXQ420" s="4"/>
      <c r="HXR420" s="4"/>
      <c r="HXS420" s="4"/>
      <c r="HXT420" s="4"/>
      <c r="HXU420" s="4"/>
      <c r="HXV420" s="4"/>
      <c r="HXW420" s="4"/>
      <c r="HXX420" s="4"/>
      <c r="HXY420" s="4"/>
      <c r="HXZ420" s="4"/>
      <c r="HYA420" s="4"/>
      <c r="HYB420" s="4"/>
      <c r="HYC420" s="4"/>
      <c r="HYD420" s="4"/>
      <c r="HYE420" s="4"/>
      <c r="HYF420" s="4"/>
      <c r="HYG420" s="4"/>
      <c r="HYH420" s="4"/>
      <c r="HYI420" s="4"/>
      <c r="HYJ420" s="4"/>
      <c r="HYK420" s="4"/>
      <c r="HYL420" s="4"/>
      <c r="HYM420" s="4"/>
      <c r="HYN420" s="4"/>
      <c r="HYO420" s="4"/>
      <c r="HYP420" s="4"/>
      <c r="HYQ420" s="4"/>
      <c r="HYR420" s="4"/>
      <c r="HYS420" s="4"/>
      <c r="HYT420" s="4"/>
      <c r="HYU420" s="4"/>
      <c r="HYV420" s="4"/>
      <c r="HYW420" s="4"/>
      <c r="HYX420" s="4"/>
      <c r="HYY420" s="4"/>
      <c r="HYZ420" s="4"/>
      <c r="HZA420" s="4"/>
      <c r="HZB420" s="4"/>
      <c r="HZC420" s="4"/>
      <c r="HZD420" s="4"/>
      <c r="HZE420" s="4"/>
      <c r="HZF420" s="4"/>
      <c r="HZG420" s="4"/>
      <c r="HZH420" s="4"/>
      <c r="HZI420" s="4"/>
      <c r="HZJ420" s="4"/>
      <c r="HZK420" s="4"/>
      <c r="HZL420" s="4"/>
      <c r="HZM420" s="4"/>
      <c r="HZN420" s="4"/>
      <c r="HZO420" s="4"/>
      <c r="HZP420" s="4"/>
      <c r="HZQ420" s="4"/>
      <c r="HZR420" s="4"/>
      <c r="HZS420" s="4"/>
      <c r="HZT420" s="4"/>
      <c r="HZU420" s="4"/>
      <c r="HZV420" s="4"/>
      <c r="HZW420" s="4"/>
      <c r="HZX420" s="4"/>
      <c r="HZY420" s="4"/>
      <c r="HZZ420" s="4"/>
      <c r="IAA420" s="4"/>
      <c r="IAB420" s="4"/>
      <c r="IAC420" s="4"/>
      <c r="IAD420" s="4"/>
      <c r="IAE420" s="4"/>
      <c r="IAF420" s="4"/>
      <c r="IAG420" s="4"/>
      <c r="IAH420" s="4"/>
      <c r="IAI420" s="4"/>
      <c r="IAJ420" s="4"/>
      <c r="IAK420" s="4"/>
      <c r="IAL420" s="4"/>
      <c r="IAM420" s="4"/>
      <c r="IAN420" s="4"/>
      <c r="IAO420" s="4"/>
      <c r="IAP420" s="4"/>
      <c r="IAQ420" s="4"/>
      <c r="IAR420" s="4"/>
      <c r="IAS420" s="4"/>
      <c r="IAT420" s="4"/>
      <c r="IAU420" s="4"/>
      <c r="IAV420" s="4"/>
      <c r="IAW420" s="4"/>
      <c r="IAX420" s="4"/>
      <c r="IAY420" s="4"/>
      <c r="IAZ420" s="4"/>
      <c r="IBA420" s="4"/>
      <c r="IBB420" s="4"/>
      <c r="IBC420" s="4"/>
      <c r="IBD420" s="4"/>
      <c r="IBE420" s="4"/>
      <c r="IBF420" s="4"/>
      <c r="IBG420" s="4"/>
      <c r="IBH420" s="4"/>
      <c r="IBI420" s="4"/>
      <c r="IBJ420" s="4"/>
      <c r="IBK420" s="4"/>
      <c r="IBL420" s="4"/>
      <c r="IBM420" s="4"/>
      <c r="IBN420" s="4"/>
      <c r="IBO420" s="4"/>
      <c r="IBP420" s="4"/>
      <c r="IBQ420" s="4"/>
      <c r="IBR420" s="4"/>
      <c r="IBS420" s="4"/>
      <c r="IBT420" s="4"/>
      <c r="IBU420" s="4"/>
      <c r="IBV420" s="4"/>
      <c r="IBW420" s="4"/>
      <c r="IBX420" s="4"/>
      <c r="IBY420" s="4"/>
      <c r="IBZ420" s="4"/>
      <c r="ICA420" s="4"/>
      <c r="ICB420" s="4"/>
      <c r="ICC420" s="4"/>
      <c r="ICD420" s="4"/>
      <c r="ICE420" s="4"/>
      <c r="ICF420" s="4"/>
      <c r="ICG420" s="4"/>
      <c r="ICH420" s="4"/>
      <c r="ICI420" s="4"/>
      <c r="ICJ420" s="4"/>
      <c r="ICK420" s="4"/>
      <c r="ICL420" s="4"/>
      <c r="ICM420" s="4"/>
      <c r="ICN420" s="4"/>
      <c r="ICO420" s="4"/>
      <c r="ICP420" s="4"/>
      <c r="ICQ420" s="4"/>
      <c r="ICR420" s="4"/>
      <c r="ICS420" s="4"/>
      <c r="ICT420" s="4"/>
      <c r="ICU420" s="4"/>
      <c r="ICV420" s="4"/>
      <c r="ICW420" s="4"/>
      <c r="ICX420" s="4"/>
      <c r="ICY420" s="4"/>
      <c r="ICZ420" s="4"/>
      <c r="IDA420" s="4"/>
      <c r="IDB420" s="4"/>
      <c r="IDC420" s="4"/>
      <c r="IDD420" s="4"/>
      <c r="IDE420" s="4"/>
      <c r="IDF420" s="4"/>
      <c r="IDG420" s="4"/>
      <c r="IDH420" s="4"/>
      <c r="IDI420" s="4"/>
      <c r="IDJ420" s="4"/>
      <c r="IDK420" s="4"/>
      <c r="IDL420" s="4"/>
      <c r="IDM420" s="4"/>
      <c r="IDN420" s="4"/>
      <c r="IDO420" s="4"/>
      <c r="IDP420" s="4"/>
      <c r="IDQ420" s="4"/>
      <c r="IDR420" s="4"/>
      <c r="IDS420" s="4"/>
      <c r="IDT420" s="4"/>
      <c r="IDU420" s="4"/>
      <c r="IDV420" s="4"/>
      <c r="IDW420" s="4"/>
      <c r="IDX420" s="4"/>
      <c r="IDY420" s="4"/>
      <c r="IDZ420" s="4"/>
      <c r="IEA420" s="4"/>
      <c r="IEB420" s="4"/>
      <c r="IEC420" s="4"/>
      <c r="IED420" s="4"/>
      <c r="IEE420" s="4"/>
      <c r="IEF420" s="4"/>
      <c r="IEG420" s="4"/>
      <c r="IEH420" s="4"/>
      <c r="IEI420" s="4"/>
      <c r="IEJ420" s="4"/>
      <c r="IEK420" s="4"/>
      <c r="IEL420" s="4"/>
      <c r="IEM420" s="4"/>
      <c r="IEN420" s="4"/>
      <c r="IEO420" s="4"/>
      <c r="IEP420" s="4"/>
      <c r="IEQ420" s="4"/>
      <c r="IER420" s="4"/>
      <c r="IES420" s="4"/>
      <c r="IET420" s="4"/>
      <c r="IEU420" s="4"/>
      <c r="IEV420" s="4"/>
      <c r="IEW420" s="4"/>
      <c r="IEX420" s="4"/>
      <c r="IEY420" s="4"/>
      <c r="IEZ420" s="4"/>
      <c r="IFA420" s="4"/>
      <c r="IFB420" s="4"/>
      <c r="IFC420" s="4"/>
      <c r="IFD420" s="4"/>
      <c r="IFE420" s="4"/>
      <c r="IFF420" s="4"/>
      <c r="IFG420" s="4"/>
      <c r="IFH420" s="4"/>
      <c r="IFI420" s="4"/>
      <c r="IFJ420" s="4"/>
      <c r="IFK420" s="4"/>
      <c r="IFL420" s="4"/>
      <c r="IFM420" s="4"/>
      <c r="IFN420" s="4"/>
      <c r="IFO420" s="4"/>
      <c r="IFP420" s="4"/>
      <c r="IFQ420" s="4"/>
      <c r="IFR420" s="4"/>
      <c r="IFS420" s="4"/>
      <c r="IFT420" s="4"/>
      <c r="IFU420" s="4"/>
      <c r="IFV420" s="4"/>
      <c r="IFW420" s="4"/>
      <c r="IFX420" s="4"/>
      <c r="IFY420" s="4"/>
      <c r="IFZ420" s="4"/>
      <c r="IGA420" s="4"/>
      <c r="IGB420" s="4"/>
      <c r="IGC420" s="4"/>
      <c r="IGD420" s="4"/>
      <c r="IGE420" s="4"/>
      <c r="IGF420" s="4"/>
      <c r="IGG420" s="4"/>
      <c r="IGH420" s="4"/>
      <c r="IGI420" s="4"/>
      <c r="IGJ420" s="4"/>
      <c r="IGK420" s="4"/>
      <c r="IGL420" s="4"/>
      <c r="IGM420" s="4"/>
      <c r="IGN420" s="4"/>
      <c r="IGO420" s="4"/>
      <c r="IGP420" s="4"/>
      <c r="IGQ420" s="4"/>
      <c r="IGR420" s="4"/>
      <c r="IGS420" s="4"/>
      <c r="IGT420" s="4"/>
      <c r="IGU420" s="4"/>
      <c r="IGV420" s="4"/>
      <c r="IGW420" s="4"/>
      <c r="IGX420" s="4"/>
      <c r="IGY420" s="4"/>
      <c r="IGZ420" s="4"/>
      <c r="IHA420" s="4"/>
      <c r="IHB420" s="4"/>
      <c r="IHC420" s="4"/>
      <c r="IHD420" s="4"/>
      <c r="IHE420" s="4"/>
      <c r="IHF420" s="4"/>
      <c r="IHG420" s="4"/>
      <c r="IHH420" s="4"/>
      <c r="IHI420" s="4"/>
      <c r="IHJ420" s="4"/>
      <c r="IHK420" s="4"/>
      <c r="IHL420" s="4"/>
      <c r="IHM420" s="4"/>
      <c r="IHN420" s="4"/>
      <c r="IHO420" s="4"/>
      <c r="IHP420" s="4"/>
      <c r="IHQ420" s="4"/>
      <c r="IHR420" s="4"/>
      <c r="IHS420" s="4"/>
      <c r="IHT420" s="4"/>
      <c r="IHU420" s="4"/>
      <c r="IHV420" s="4"/>
      <c r="IHW420" s="4"/>
      <c r="IHX420" s="4"/>
      <c r="IHY420" s="4"/>
      <c r="IHZ420" s="4"/>
      <c r="IIA420" s="4"/>
      <c r="IIB420" s="4"/>
      <c r="IIC420" s="4"/>
      <c r="IID420" s="4"/>
      <c r="IIE420" s="4"/>
      <c r="IIF420" s="4"/>
      <c r="IIG420" s="4"/>
      <c r="IIH420" s="4"/>
      <c r="III420" s="4"/>
      <c r="IIJ420" s="4"/>
      <c r="IIK420" s="4"/>
      <c r="IIL420" s="4"/>
      <c r="IIM420" s="4"/>
      <c r="IIN420" s="4"/>
      <c r="IIO420" s="4"/>
      <c r="IIP420" s="4"/>
      <c r="IIQ420" s="4"/>
      <c r="IIR420" s="4"/>
      <c r="IIS420" s="4"/>
      <c r="IIT420" s="4"/>
      <c r="IIU420" s="4"/>
      <c r="IIV420" s="4"/>
      <c r="IIW420" s="4"/>
      <c r="IIX420" s="4"/>
      <c r="IIY420" s="4"/>
      <c r="IIZ420" s="4"/>
      <c r="IJA420" s="4"/>
      <c r="IJB420" s="4"/>
      <c r="IJC420" s="4"/>
      <c r="IJD420" s="4"/>
      <c r="IJE420" s="4"/>
      <c r="IJF420" s="4"/>
      <c r="IJG420" s="4"/>
      <c r="IJH420" s="4"/>
      <c r="IJI420" s="4"/>
      <c r="IJJ420" s="4"/>
      <c r="IJK420" s="4"/>
      <c r="IJL420" s="4"/>
      <c r="IJM420" s="4"/>
      <c r="IJN420" s="4"/>
      <c r="IJO420" s="4"/>
      <c r="IJP420" s="4"/>
      <c r="IJQ420" s="4"/>
      <c r="IJR420" s="4"/>
      <c r="IJS420" s="4"/>
      <c r="IJT420" s="4"/>
      <c r="IJU420" s="4"/>
      <c r="IJV420" s="4"/>
      <c r="IJW420" s="4"/>
      <c r="IJX420" s="4"/>
      <c r="IJY420" s="4"/>
      <c r="IJZ420" s="4"/>
      <c r="IKA420" s="4"/>
      <c r="IKB420" s="4"/>
      <c r="IKC420" s="4"/>
      <c r="IKD420" s="4"/>
      <c r="IKE420" s="4"/>
      <c r="IKF420" s="4"/>
      <c r="IKG420" s="4"/>
      <c r="IKH420" s="4"/>
      <c r="IKI420" s="4"/>
      <c r="IKJ420" s="4"/>
      <c r="IKK420" s="4"/>
      <c r="IKL420" s="4"/>
      <c r="IKM420" s="4"/>
      <c r="IKN420" s="4"/>
      <c r="IKO420" s="4"/>
      <c r="IKP420" s="4"/>
      <c r="IKQ420" s="4"/>
      <c r="IKR420" s="4"/>
      <c r="IKS420" s="4"/>
      <c r="IKT420" s="4"/>
      <c r="IKU420" s="4"/>
      <c r="IKV420" s="4"/>
      <c r="IKW420" s="4"/>
      <c r="IKX420" s="4"/>
      <c r="IKY420" s="4"/>
      <c r="IKZ420" s="4"/>
      <c r="ILA420" s="4"/>
      <c r="ILB420" s="4"/>
      <c r="ILC420" s="4"/>
      <c r="ILD420" s="4"/>
      <c r="ILE420" s="4"/>
      <c r="ILF420" s="4"/>
      <c r="ILG420" s="4"/>
      <c r="ILH420" s="4"/>
      <c r="ILI420" s="4"/>
      <c r="ILJ420" s="4"/>
      <c r="ILK420" s="4"/>
      <c r="ILL420" s="4"/>
      <c r="ILM420" s="4"/>
      <c r="ILN420" s="4"/>
      <c r="ILO420" s="4"/>
      <c r="ILP420" s="4"/>
      <c r="ILQ420" s="4"/>
      <c r="ILR420" s="4"/>
      <c r="ILS420" s="4"/>
      <c r="ILT420" s="4"/>
      <c r="ILU420" s="4"/>
      <c r="ILV420" s="4"/>
      <c r="ILW420" s="4"/>
      <c r="ILX420" s="4"/>
      <c r="ILY420" s="4"/>
      <c r="ILZ420" s="4"/>
      <c r="IMA420" s="4"/>
      <c r="IMB420" s="4"/>
      <c r="IMC420" s="4"/>
      <c r="IMD420" s="4"/>
      <c r="IME420" s="4"/>
      <c r="IMF420" s="4"/>
      <c r="IMG420" s="4"/>
      <c r="IMH420" s="4"/>
      <c r="IMI420" s="4"/>
      <c r="IMJ420" s="4"/>
      <c r="IMK420" s="4"/>
      <c r="IML420" s="4"/>
      <c r="IMM420" s="4"/>
      <c r="IMN420" s="4"/>
      <c r="IMO420" s="4"/>
      <c r="IMP420" s="4"/>
      <c r="IMQ420" s="4"/>
      <c r="IMR420" s="4"/>
      <c r="IMS420" s="4"/>
      <c r="IMT420" s="4"/>
      <c r="IMU420" s="4"/>
      <c r="IMV420" s="4"/>
      <c r="IMW420" s="4"/>
      <c r="IMX420" s="4"/>
      <c r="IMY420" s="4"/>
      <c r="IMZ420" s="4"/>
      <c r="INA420" s="4"/>
      <c r="INB420" s="4"/>
      <c r="INC420" s="4"/>
      <c r="IND420" s="4"/>
      <c r="INE420" s="4"/>
      <c r="INF420" s="4"/>
      <c r="ING420" s="4"/>
      <c r="INH420" s="4"/>
      <c r="INI420" s="4"/>
      <c r="INJ420" s="4"/>
      <c r="INK420" s="4"/>
      <c r="INL420" s="4"/>
      <c r="INM420" s="4"/>
      <c r="INN420" s="4"/>
      <c r="INO420" s="4"/>
      <c r="INP420" s="4"/>
      <c r="INQ420" s="4"/>
      <c r="INR420" s="4"/>
      <c r="INS420" s="4"/>
      <c r="INT420" s="4"/>
      <c r="INU420" s="4"/>
      <c r="INV420" s="4"/>
      <c r="INW420" s="4"/>
      <c r="INX420" s="4"/>
      <c r="INY420" s="4"/>
      <c r="INZ420" s="4"/>
      <c r="IOA420" s="4"/>
      <c r="IOB420" s="4"/>
      <c r="IOC420" s="4"/>
      <c r="IOD420" s="4"/>
      <c r="IOE420" s="4"/>
      <c r="IOF420" s="4"/>
      <c r="IOG420" s="4"/>
      <c r="IOH420" s="4"/>
      <c r="IOI420" s="4"/>
      <c r="IOJ420" s="4"/>
      <c r="IOK420" s="4"/>
      <c r="IOL420" s="4"/>
      <c r="IOM420" s="4"/>
      <c r="ION420" s="4"/>
      <c r="IOO420" s="4"/>
      <c r="IOP420" s="4"/>
      <c r="IOQ420" s="4"/>
      <c r="IOR420" s="4"/>
      <c r="IOS420" s="4"/>
      <c r="IOT420" s="4"/>
      <c r="IOU420" s="4"/>
      <c r="IOV420" s="4"/>
      <c r="IOW420" s="4"/>
      <c r="IOX420" s="4"/>
      <c r="IOY420" s="4"/>
      <c r="IOZ420" s="4"/>
      <c r="IPA420" s="4"/>
      <c r="IPB420" s="4"/>
      <c r="IPC420" s="4"/>
      <c r="IPD420" s="4"/>
      <c r="IPE420" s="4"/>
      <c r="IPF420" s="4"/>
      <c r="IPG420" s="4"/>
      <c r="IPH420" s="4"/>
      <c r="IPI420" s="4"/>
      <c r="IPJ420" s="4"/>
      <c r="IPK420" s="4"/>
      <c r="IPL420" s="4"/>
      <c r="IPM420" s="4"/>
      <c r="IPN420" s="4"/>
      <c r="IPO420" s="4"/>
      <c r="IPP420" s="4"/>
      <c r="IPQ420" s="4"/>
      <c r="IPR420" s="4"/>
      <c r="IPS420" s="4"/>
      <c r="IPT420" s="4"/>
      <c r="IPU420" s="4"/>
      <c r="IPV420" s="4"/>
      <c r="IPW420" s="4"/>
      <c r="IPX420" s="4"/>
      <c r="IPY420" s="4"/>
      <c r="IPZ420" s="4"/>
      <c r="IQA420" s="4"/>
      <c r="IQB420" s="4"/>
      <c r="IQC420" s="4"/>
      <c r="IQD420" s="4"/>
      <c r="IQE420" s="4"/>
      <c r="IQF420" s="4"/>
      <c r="IQG420" s="4"/>
      <c r="IQH420" s="4"/>
      <c r="IQI420" s="4"/>
      <c r="IQJ420" s="4"/>
      <c r="IQK420" s="4"/>
      <c r="IQL420" s="4"/>
      <c r="IQM420" s="4"/>
      <c r="IQN420" s="4"/>
      <c r="IQO420" s="4"/>
      <c r="IQP420" s="4"/>
      <c r="IQQ420" s="4"/>
      <c r="IQR420" s="4"/>
      <c r="IQS420" s="4"/>
      <c r="IQT420" s="4"/>
      <c r="IQU420" s="4"/>
      <c r="IQV420" s="4"/>
      <c r="IQW420" s="4"/>
      <c r="IQX420" s="4"/>
      <c r="IQY420" s="4"/>
      <c r="IQZ420" s="4"/>
      <c r="IRA420" s="4"/>
      <c r="IRB420" s="4"/>
      <c r="IRC420" s="4"/>
      <c r="IRD420" s="4"/>
      <c r="IRE420" s="4"/>
      <c r="IRF420" s="4"/>
      <c r="IRG420" s="4"/>
      <c r="IRH420" s="4"/>
      <c r="IRI420" s="4"/>
      <c r="IRJ420" s="4"/>
      <c r="IRK420" s="4"/>
      <c r="IRL420" s="4"/>
      <c r="IRM420" s="4"/>
      <c r="IRN420" s="4"/>
      <c r="IRO420" s="4"/>
      <c r="IRP420" s="4"/>
      <c r="IRQ420" s="4"/>
      <c r="IRR420" s="4"/>
      <c r="IRS420" s="4"/>
      <c r="IRT420" s="4"/>
      <c r="IRU420" s="4"/>
      <c r="IRV420" s="4"/>
      <c r="IRW420" s="4"/>
      <c r="IRX420" s="4"/>
      <c r="IRY420" s="4"/>
      <c r="IRZ420" s="4"/>
      <c r="ISA420" s="4"/>
      <c r="ISB420" s="4"/>
      <c r="ISC420" s="4"/>
      <c r="ISD420" s="4"/>
      <c r="ISE420" s="4"/>
      <c r="ISF420" s="4"/>
      <c r="ISG420" s="4"/>
      <c r="ISH420" s="4"/>
      <c r="ISI420" s="4"/>
      <c r="ISJ420" s="4"/>
      <c r="ISK420" s="4"/>
      <c r="ISL420" s="4"/>
      <c r="ISM420" s="4"/>
      <c r="ISN420" s="4"/>
      <c r="ISO420" s="4"/>
      <c r="ISP420" s="4"/>
      <c r="ISQ420" s="4"/>
      <c r="ISR420" s="4"/>
      <c r="ISS420" s="4"/>
      <c r="IST420" s="4"/>
      <c r="ISU420" s="4"/>
      <c r="ISV420" s="4"/>
      <c r="ISW420" s="4"/>
      <c r="ISX420" s="4"/>
      <c r="ISY420" s="4"/>
      <c r="ISZ420" s="4"/>
      <c r="ITA420" s="4"/>
      <c r="ITB420" s="4"/>
      <c r="ITC420" s="4"/>
      <c r="ITD420" s="4"/>
      <c r="ITE420" s="4"/>
      <c r="ITF420" s="4"/>
      <c r="ITG420" s="4"/>
      <c r="ITH420" s="4"/>
      <c r="ITI420" s="4"/>
      <c r="ITJ420" s="4"/>
      <c r="ITK420" s="4"/>
      <c r="ITL420" s="4"/>
      <c r="ITM420" s="4"/>
      <c r="ITN420" s="4"/>
      <c r="ITO420" s="4"/>
      <c r="ITP420" s="4"/>
      <c r="ITQ420" s="4"/>
      <c r="ITR420" s="4"/>
      <c r="ITS420" s="4"/>
      <c r="ITT420" s="4"/>
      <c r="ITU420" s="4"/>
      <c r="ITV420" s="4"/>
      <c r="ITW420" s="4"/>
      <c r="ITX420" s="4"/>
      <c r="ITY420" s="4"/>
      <c r="ITZ420" s="4"/>
      <c r="IUA420" s="4"/>
      <c r="IUB420" s="4"/>
      <c r="IUC420" s="4"/>
      <c r="IUD420" s="4"/>
      <c r="IUE420" s="4"/>
      <c r="IUF420" s="4"/>
      <c r="IUG420" s="4"/>
      <c r="IUH420" s="4"/>
      <c r="IUI420" s="4"/>
      <c r="IUJ420" s="4"/>
      <c r="IUK420" s="4"/>
      <c r="IUL420" s="4"/>
      <c r="IUM420" s="4"/>
      <c r="IUN420" s="4"/>
      <c r="IUO420" s="4"/>
      <c r="IUP420" s="4"/>
      <c r="IUQ420" s="4"/>
      <c r="IUR420" s="4"/>
      <c r="IUS420" s="4"/>
      <c r="IUT420" s="4"/>
      <c r="IUU420" s="4"/>
      <c r="IUV420" s="4"/>
      <c r="IUW420" s="4"/>
      <c r="IUX420" s="4"/>
      <c r="IUY420" s="4"/>
      <c r="IUZ420" s="4"/>
      <c r="IVA420" s="4"/>
      <c r="IVB420" s="4"/>
      <c r="IVC420" s="4"/>
      <c r="IVD420" s="4"/>
      <c r="IVE420" s="4"/>
      <c r="IVF420" s="4"/>
      <c r="IVG420" s="4"/>
      <c r="IVH420" s="4"/>
      <c r="IVI420" s="4"/>
      <c r="IVJ420" s="4"/>
      <c r="IVK420" s="4"/>
      <c r="IVL420" s="4"/>
      <c r="IVM420" s="4"/>
      <c r="IVN420" s="4"/>
      <c r="IVO420" s="4"/>
      <c r="IVP420" s="4"/>
      <c r="IVQ420" s="4"/>
      <c r="IVR420" s="4"/>
      <c r="IVS420" s="4"/>
      <c r="IVT420" s="4"/>
      <c r="IVU420" s="4"/>
      <c r="IVV420" s="4"/>
      <c r="IVW420" s="4"/>
      <c r="IVX420" s="4"/>
      <c r="IVY420" s="4"/>
      <c r="IVZ420" s="4"/>
      <c r="IWA420" s="4"/>
      <c r="IWB420" s="4"/>
      <c r="IWC420" s="4"/>
      <c r="IWD420" s="4"/>
      <c r="IWE420" s="4"/>
      <c r="IWF420" s="4"/>
      <c r="IWG420" s="4"/>
      <c r="IWH420" s="4"/>
      <c r="IWI420" s="4"/>
      <c r="IWJ420" s="4"/>
      <c r="IWK420" s="4"/>
      <c r="IWL420" s="4"/>
      <c r="IWM420" s="4"/>
      <c r="IWN420" s="4"/>
      <c r="IWO420" s="4"/>
      <c r="IWP420" s="4"/>
      <c r="IWQ420" s="4"/>
      <c r="IWR420" s="4"/>
      <c r="IWS420" s="4"/>
      <c r="IWT420" s="4"/>
      <c r="IWU420" s="4"/>
      <c r="IWV420" s="4"/>
      <c r="IWW420" s="4"/>
      <c r="IWX420" s="4"/>
      <c r="IWY420" s="4"/>
      <c r="IWZ420" s="4"/>
      <c r="IXA420" s="4"/>
      <c r="IXB420" s="4"/>
      <c r="IXC420" s="4"/>
      <c r="IXD420" s="4"/>
      <c r="IXE420" s="4"/>
      <c r="IXF420" s="4"/>
      <c r="IXG420" s="4"/>
      <c r="IXH420" s="4"/>
      <c r="IXI420" s="4"/>
      <c r="IXJ420" s="4"/>
      <c r="IXK420" s="4"/>
      <c r="IXL420" s="4"/>
      <c r="IXM420" s="4"/>
      <c r="IXN420" s="4"/>
      <c r="IXO420" s="4"/>
      <c r="IXP420" s="4"/>
      <c r="IXQ420" s="4"/>
      <c r="IXR420" s="4"/>
      <c r="IXS420" s="4"/>
      <c r="IXT420" s="4"/>
      <c r="IXU420" s="4"/>
      <c r="IXV420" s="4"/>
      <c r="IXW420" s="4"/>
      <c r="IXX420" s="4"/>
      <c r="IXY420" s="4"/>
      <c r="IXZ420" s="4"/>
      <c r="IYA420" s="4"/>
      <c r="IYB420" s="4"/>
      <c r="IYC420" s="4"/>
      <c r="IYD420" s="4"/>
      <c r="IYE420" s="4"/>
      <c r="IYF420" s="4"/>
      <c r="IYG420" s="4"/>
      <c r="IYH420" s="4"/>
      <c r="IYI420" s="4"/>
      <c r="IYJ420" s="4"/>
      <c r="IYK420" s="4"/>
      <c r="IYL420" s="4"/>
      <c r="IYM420" s="4"/>
      <c r="IYN420" s="4"/>
      <c r="IYO420" s="4"/>
      <c r="IYP420" s="4"/>
      <c r="IYQ420" s="4"/>
      <c r="IYR420" s="4"/>
      <c r="IYS420" s="4"/>
      <c r="IYT420" s="4"/>
      <c r="IYU420" s="4"/>
      <c r="IYV420" s="4"/>
      <c r="IYW420" s="4"/>
      <c r="IYX420" s="4"/>
      <c r="IYY420" s="4"/>
      <c r="IYZ420" s="4"/>
      <c r="IZA420" s="4"/>
      <c r="IZB420" s="4"/>
      <c r="IZC420" s="4"/>
      <c r="IZD420" s="4"/>
      <c r="IZE420" s="4"/>
      <c r="IZF420" s="4"/>
      <c r="IZG420" s="4"/>
      <c r="IZH420" s="4"/>
      <c r="IZI420" s="4"/>
      <c r="IZJ420" s="4"/>
      <c r="IZK420" s="4"/>
      <c r="IZL420" s="4"/>
      <c r="IZM420" s="4"/>
      <c r="IZN420" s="4"/>
      <c r="IZO420" s="4"/>
      <c r="IZP420" s="4"/>
      <c r="IZQ420" s="4"/>
      <c r="IZR420" s="4"/>
      <c r="IZS420" s="4"/>
      <c r="IZT420" s="4"/>
      <c r="IZU420" s="4"/>
      <c r="IZV420" s="4"/>
      <c r="IZW420" s="4"/>
      <c r="IZX420" s="4"/>
      <c r="IZY420" s="4"/>
      <c r="IZZ420" s="4"/>
      <c r="JAA420" s="4"/>
      <c r="JAB420" s="4"/>
      <c r="JAC420" s="4"/>
      <c r="JAD420" s="4"/>
      <c r="JAE420" s="4"/>
      <c r="JAF420" s="4"/>
      <c r="JAG420" s="4"/>
      <c r="JAH420" s="4"/>
      <c r="JAI420" s="4"/>
      <c r="JAJ420" s="4"/>
      <c r="JAK420" s="4"/>
      <c r="JAL420" s="4"/>
      <c r="JAM420" s="4"/>
      <c r="JAN420" s="4"/>
      <c r="JAO420" s="4"/>
      <c r="JAP420" s="4"/>
      <c r="JAQ420" s="4"/>
      <c r="JAR420" s="4"/>
      <c r="JAS420" s="4"/>
      <c r="JAT420" s="4"/>
      <c r="JAU420" s="4"/>
      <c r="JAV420" s="4"/>
      <c r="JAW420" s="4"/>
      <c r="JAX420" s="4"/>
      <c r="JAY420" s="4"/>
      <c r="JAZ420" s="4"/>
      <c r="JBA420" s="4"/>
      <c r="JBB420" s="4"/>
      <c r="JBC420" s="4"/>
      <c r="JBD420" s="4"/>
      <c r="JBE420" s="4"/>
      <c r="JBF420" s="4"/>
      <c r="JBG420" s="4"/>
      <c r="JBH420" s="4"/>
      <c r="JBI420" s="4"/>
      <c r="JBJ420" s="4"/>
      <c r="JBK420" s="4"/>
      <c r="JBL420" s="4"/>
      <c r="JBM420" s="4"/>
      <c r="JBN420" s="4"/>
      <c r="JBO420" s="4"/>
      <c r="JBP420" s="4"/>
      <c r="JBQ420" s="4"/>
      <c r="JBR420" s="4"/>
      <c r="JBS420" s="4"/>
      <c r="JBT420" s="4"/>
      <c r="JBU420" s="4"/>
      <c r="JBV420" s="4"/>
      <c r="JBW420" s="4"/>
      <c r="JBX420" s="4"/>
      <c r="JBY420" s="4"/>
      <c r="JBZ420" s="4"/>
      <c r="JCA420" s="4"/>
      <c r="JCB420" s="4"/>
      <c r="JCC420" s="4"/>
      <c r="JCD420" s="4"/>
      <c r="JCE420" s="4"/>
      <c r="JCF420" s="4"/>
      <c r="JCG420" s="4"/>
      <c r="JCH420" s="4"/>
      <c r="JCI420" s="4"/>
      <c r="JCJ420" s="4"/>
      <c r="JCK420" s="4"/>
      <c r="JCL420" s="4"/>
      <c r="JCM420" s="4"/>
      <c r="JCN420" s="4"/>
      <c r="JCO420" s="4"/>
      <c r="JCP420" s="4"/>
      <c r="JCQ420" s="4"/>
      <c r="JCR420" s="4"/>
      <c r="JCS420" s="4"/>
      <c r="JCT420" s="4"/>
      <c r="JCU420" s="4"/>
      <c r="JCV420" s="4"/>
      <c r="JCW420" s="4"/>
      <c r="JCX420" s="4"/>
      <c r="JCY420" s="4"/>
      <c r="JCZ420" s="4"/>
      <c r="JDA420" s="4"/>
      <c r="JDB420" s="4"/>
      <c r="JDC420" s="4"/>
      <c r="JDD420" s="4"/>
      <c r="JDE420" s="4"/>
      <c r="JDF420" s="4"/>
      <c r="JDG420" s="4"/>
      <c r="JDH420" s="4"/>
      <c r="JDI420" s="4"/>
      <c r="JDJ420" s="4"/>
      <c r="JDK420" s="4"/>
      <c r="JDL420" s="4"/>
      <c r="JDM420" s="4"/>
      <c r="JDN420" s="4"/>
      <c r="JDO420" s="4"/>
      <c r="JDP420" s="4"/>
      <c r="JDQ420" s="4"/>
      <c r="JDR420" s="4"/>
      <c r="JDS420" s="4"/>
      <c r="JDT420" s="4"/>
      <c r="JDU420" s="4"/>
      <c r="JDV420" s="4"/>
      <c r="JDW420" s="4"/>
      <c r="JDX420" s="4"/>
      <c r="JDY420" s="4"/>
      <c r="JDZ420" s="4"/>
      <c r="JEA420" s="4"/>
      <c r="JEB420" s="4"/>
      <c r="JEC420" s="4"/>
      <c r="JED420" s="4"/>
      <c r="JEE420" s="4"/>
      <c r="JEF420" s="4"/>
      <c r="JEG420" s="4"/>
      <c r="JEH420" s="4"/>
      <c r="JEI420" s="4"/>
      <c r="JEJ420" s="4"/>
      <c r="JEK420" s="4"/>
      <c r="JEL420" s="4"/>
      <c r="JEM420" s="4"/>
      <c r="JEN420" s="4"/>
      <c r="JEO420" s="4"/>
      <c r="JEP420" s="4"/>
      <c r="JEQ420" s="4"/>
      <c r="JER420" s="4"/>
      <c r="JES420" s="4"/>
      <c r="JET420" s="4"/>
      <c r="JEU420" s="4"/>
      <c r="JEV420" s="4"/>
      <c r="JEW420" s="4"/>
      <c r="JEX420" s="4"/>
      <c r="JEY420" s="4"/>
      <c r="JEZ420" s="4"/>
      <c r="JFA420" s="4"/>
      <c r="JFB420" s="4"/>
      <c r="JFC420" s="4"/>
      <c r="JFD420" s="4"/>
      <c r="JFE420" s="4"/>
      <c r="JFF420" s="4"/>
      <c r="JFG420" s="4"/>
      <c r="JFH420" s="4"/>
      <c r="JFI420" s="4"/>
      <c r="JFJ420" s="4"/>
      <c r="JFK420" s="4"/>
      <c r="JFL420" s="4"/>
      <c r="JFM420" s="4"/>
      <c r="JFN420" s="4"/>
      <c r="JFO420" s="4"/>
      <c r="JFP420" s="4"/>
      <c r="JFQ420" s="4"/>
      <c r="JFR420" s="4"/>
      <c r="JFS420" s="4"/>
      <c r="JFT420" s="4"/>
      <c r="JFU420" s="4"/>
      <c r="JFV420" s="4"/>
      <c r="JFW420" s="4"/>
      <c r="JFX420" s="4"/>
      <c r="JFY420" s="4"/>
      <c r="JFZ420" s="4"/>
      <c r="JGA420" s="4"/>
      <c r="JGB420" s="4"/>
      <c r="JGC420" s="4"/>
      <c r="JGD420" s="4"/>
      <c r="JGE420" s="4"/>
      <c r="JGF420" s="4"/>
      <c r="JGG420" s="4"/>
      <c r="JGH420" s="4"/>
      <c r="JGI420" s="4"/>
      <c r="JGJ420" s="4"/>
      <c r="JGK420" s="4"/>
      <c r="JGL420" s="4"/>
      <c r="JGM420" s="4"/>
      <c r="JGN420" s="4"/>
      <c r="JGO420" s="4"/>
      <c r="JGP420" s="4"/>
      <c r="JGQ420" s="4"/>
      <c r="JGR420" s="4"/>
      <c r="JGS420" s="4"/>
      <c r="JGT420" s="4"/>
      <c r="JGU420" s="4"/>
      <c r="JGV420" s="4"/>
      <c r="JGW420" s="4"/>
      <c r="JGX420" s="4"/>
      <c r="JGY420" s="4"/>
      <c r="JGZ420" s="4"/>
      <c r="JHA420" s="4"/>
      <c r="JHB420" s="4"/>
      <c r="JHC420" s="4"/>
      <c r="JHD420" s="4"/>
      <c r="JHE420" s="4"/>
      <c r="JHF420" s="4"/>
      <c r="JHG420" s="4"/>
      <c r="JHH420" s="4"/>
      <c r="JHI420" s="4"/>
      <c r="JHJ420" s="4"/>
      <c r="JHK420" s="4"/>
      <c r="JHL420" s="4"/>
      <c r="JHM420" s="4"/>
      <c r="JHN420" s="4"/>
      <c r="JHO420" s="4"/>
      <c r="JHP420" s="4"/>
      <c r="JHQ420" s="4"/>
      <c r="JHR420" s="4"/>
      <c r="JHS420" s="4"/>
      <c r="JHT420" s="4"/>
      <c r="JHU420" s="4"/>
      <c r="JHV420" s="4"/>
      <c r="JHW420" s="4"/>
      <c r="JHX420" s="4"/>
      <c r="JHY420" s="4"/>
      <c r="JHZ420" s="4"/>
      <c r="JIA420" s="4"/>
      <c r="JIB420" s="4"/>
      <c r="JIC420" s="4"/>
      <c r="JID420" s="4"/>
      <c r="JIE420" s="4"/>
      <c r="JIF420" s="4"/>
      <c r="JIG420" s="4"/>
      <c r="JIH420" s="4"/>
      <c r="JII420" s="4"/>
      <c r="JIJ420" s="4"/>
      <c r="JIK420" s="4"/>
      <c r="JIL420" s="4"/>
      <c r="JIM420" s="4"/>
      <c r="JIN420" s="4"/>
      <c r="JIO420" s="4"/>
      <c r="JIP420" s="4"/>
      <c r="JIQ420" s="4"/>
      <c r="JIR420" s="4"/>
      <c r="JIS420" s="4"/>
      <c r="JIT420" s="4"/>
      <c r="JIU420" s="4"/>
      <c r="JIV420" s="4"/>
      <c r="JIW420" s="4"/>
      <c r="JIX420" s="4"/>
      <c r="JIY420" s="4"/>
      <c r="JIZ420" s="4"/>
      <c r="JJA420" s="4"/>
      <c r="JJB420" s="4"/>
      <c r="JJC420" s="4"/>
      <c r="JJD420" s="4"/>
      <c r="JJE420" s="4"/>
      <c r="JJF420" s="4"/>
      <c r="JJG420" s="4"/>
      <c r="JJH420" s="4"/>
      <c r="JJI420" s="4"/>
      <c r="JJJ420" s="4"/>
      <c r="JJK420" s="4"/>
      <c r="JJL420" s="4"/>
      <c r="JJM420" s="4"/>
      <c r="JJN420" s="4"/>
      <c r="JJO420" s="4"/>
      <c r="JJP420" s="4"/>
      <c r="JJQ420" s="4"/>
      <c r="JJR420" s="4"/>
      <c r="JJS420" s="4"/>
      <c r="JJT420" s="4"/>
      <c r="JJU420" s="4"/>
      <c r="JJV420" s="4"/>
      <c r="JJW420" s="4"/>
      <c r="JJX420" s="4"/>
      <c r="JJY420" s="4"/>
      <c r="JJZ420" s="4"/>
      <c r="JKA420" s="4"/>
      <c r="JKB420" s="4"/>
      <c r="JKC420" s="4"/>
      <c r="JKD420" s="4"/>
      <c r="JKE420" s="4"/>
      <c r="JKF420" s="4"/>
      <c r="JKG420" s="4"/>
      <c r="JKH420" s="4"/>
      <c r="JKI420" s="4"/>
      <c r="JKJ420" s="4"/>
      <c r="JKK420" s="4"/>
      <c r="JKL420" s="4"/>
      <c r="JKM420" s="4"/>
      <c r="JKN420" s="4"/>
      <c r="JKO420" s="4"/>
      <c r="JKP420" s="4"/>
      <c r="JKQ420" s="4"/>
      <c r="JKR420" s="4"/>
      <c r="JKS420" s="4"/>
      <c r="JKT420" s="4"/>
      <c r="JKU420" s="4"/>
      <c r="JKV420" s="4"/>
      <c r="JKW420" s="4"/>
      <c r="JKX420" s="4"/>
      <c r="JKY420" s="4"/>
      <c r="JKZ420" s="4"/>
      <c r="JLA420" s="4"/>
      <c r="JLB420" s="4"/>
      <c r="JLC420" s="4"/>
      <c r="JLD420" s="4"/>
      <c r="JLE420" s="4"/>
      <c r="JLF420" s="4"/>
      <c r="JLG420" s="4"/>
      <c r="JLH420" s="4"/>
      <c r="JLI420" s="4"/>
      <c r="JLJ420" s="4"/>
      <c r="JLK420" s="4"/>
      <c r="JLL420" s="4"/>
      <c r="JLM420" s="4"/>
      <c r="JLN420" s="4"/>
      <c r="JLO420" s="4"/>
      <c r="JLP420" s="4"/>
      <c r="JLQ420" s="4"/>
      <c r="JLR420" s="4"/>
      <c r="JLS420" s="4"/>
      <c r="JLT420" s="4"/>
      <c r="JLU420" s="4"/>
      <c r="JLV420" s="4"/>
      <c r="JLW420" s="4"/>
      <c r="JLX420" s="4"/>
      <c r="JLY420" s="4"/>
      <c r="JLZ420" s="4"/>
      <c r="JMA420" s="4"/>
      <c r="JMB420" s="4"/>
      <c r="JMC420" s="4"/>
      <c r="JMD420" s="4"/>
      <c r="JME420" s="4"/>
      <c r="JMF420" s="4"/>
      <c r="JMG420" s="4"/>
      <c r="JMH420" s="4"/>
      <c r="JMI420" s="4"/>
      <c r="JMJ420" s="4"/>
      <c r="JMK420" s="4"/>
      <c r="JML420" s="4"/>
      <c r="JMM420" s="4"/>
      <c r="JMN420" s="4"/>
      <c r="JMO420" s="4"/>
      <c r="JMP420" s="4"/>
      <c r="JMQ420" s="4"/>
      <c r="JMR420" s="4"/>
      <c r="JMS420" s="4"/>
      <c r="JMT420" s="4"/>
      <c r="JMU420" s="4"/>
      <c r="JMV420" s="4"/>
      <c r="JMW420" s="4"/>
      <c r="JMX420" s="4"/>
      <c r="JMY420" s="4"/>
      <c r="JMZ420" s="4"/>
      <c r="JNA420" s="4"/>
      <c r="JNB420" s="4"/>
      <c r="JNC420" s="4"/>
      <c r="JND420" s="4"/>
      <c r="JNE420" s="4"/>
      <c r="JNF420" s="4"/>
      <c r="JNG420" s="4"/>
      <c r="JNH420" s="4"/>
      <c r="JNI420" s="4"/>
      <c r="JNJ420" s="4"/>
      <c r="JNK420" s="4"/>
      <c r="JNL420" s="4"/>
      <c r="JNM420" s="4"/>
      <c r="JNN420" s="4"/>
      <c r="JNO420" s="4"/>
      <c r="JNP420" s="4"/>
      <c r="JNQ420" s="4"/>
      <c r="JNR420" s="4"/>
      <c r="JNS420" s="4"/>
      <c r="JNT420" s="4"/>
      <c r="JNU420" s="4"/>
      <c r="JNV420" s="4"/>
      <c r="JNW420" s="4"/>
      <c r="JNX420" s="4"/>
      <c r="JNY420" s="4"/>
      <c r="JNZ420" s="4"/>
      <c r="JOA420" s="4"/>
      <c r="JOB420" s="4"/>
      <c r="JOC420" s="4"/>
      <c r="JOD420" s="4"/>
      <c r="JOE420" s="4"/>
      <c r="JOF420" s="4"/>
      <c r="JOG420" s="4"/>
      <c r="JOH420" s="4"/>
      <c r="JOI420" s="4"/>
      <c r="JOJ420" s="4"/>
      <c r="JOK420" s="4"/>
      <c r="JOL420" s="4"/>
      <c r="JOM420" s="4"/>
      <c r="JON420" s="4"/>
      <c r="JOO420" s="4"/>
      <c r="JOP420" s="4"/>
      <c r="JOQ420" s="4"/>
      <c r="JOR420" s="4"/>
      <c r="JOS420" s="4"/>
      <c r="JOT420" s="4"/>
      <c r="JOU420" s="4"/>
      <c r="JOV420" s="4"/>
      <c r="JOW420" s="4"/>
      <c r="JOX420" s="4"/>
      <c r="JOY420" s="4"/>
      <c r="JOZ420" s="4"/>
      <c r="JPA420" s="4"/>
      <c r="JPB420" s="4"/>
      <c r="JPC420" s="4"/>
      <c r="JPD420" s="4"/>
      <c r="JPE420" s="4"/>
      <c r="JPF420" s="4"/>
      <c r="JPG420" s="4"/>
      <c r="JPH420" s="4"/>
      <c r="JPI420" s="4"/>
      <c r="JPJ420" s="4"/>
      <c r="JPK420" s="4"/>
      <c r="JPL420" s="4"/>
      <c r="JPM420" s="4"/>
      <c r="JPN420" s="4"/>
      <c r="JPO420" s="4"/>
      <c r="JPP420" s="4"/>
      <c r="JPQ420" s="4"/>
      <c r="JPR420" s="4"/>
      <c r="JPS420" s="4"/>
      <c r="JPT420" s="4"/>
      <c r="JPU420" s="4"/>
      <c r="JPV420" s="4"/>
      <c r="JPW420" s="4"/>
      <c r="JPX420" s="4"/>
      <c r="JPY420" s="4"/>
      <c r="JPZ420" s="4"/>
      <c r="JQA420" s="4"/>
      <c r="JQB420" s="4"/>
      <c r="JQC420" s="4"/>
      <c r="JQD420" s="4"/>
      <c r="JQE420" s="4"/>
      <c r="JQF420" s="4"/>
      <c r="JQG420" s="4"/>
      <c r="JQH420" s="4"/>
      <c r="JQI420" s="4"/>
      <c r="JQJ420" s="4"/>
      <c r="JQK420" s="4"/>
      <c r="JQL420" s="4"/>
      <c r="JQM420" s="4"/>
      <c r="JQN420" s="4"/>
      <c r="JQO420" s="4"/>
      <c r="JQP420" s="4"/>
      <c r="JQQ420" s="4"/>
      <c r="JQR420" s="4"/>
      <c r="JQS420" s="4"/>
      <c r="JQT420" s="4"/>
      <c r="JQU420" s="4"/>
      <c r="JQV420" s="4"/>
      <c r="JQW420" s="4"/>
      <c r="JQX420" s="4"/>
      <c r="JQY420" s="4"/>
      <c r="JQZ420" s="4"/>
      <c r="JRA420" s="4"/>
      <c r="JRB420" s="4"/>
      <c r="JRC420" s="4"/>
      <c r="JRD420" s="4"/>
      <c r="JRE420" s="4"/>
      <c r="JRF420" s="4"/>
      <c r="JRG420" s="4"/>
      <c r="JRH420" s="4"/>
      <c r="JRI420" s="4"/>
      <c r="JRJ420" s="4"/>
      <c r="JRK420" s="4"/>
      <c r="JRL420" s="4"/>
      <c r="JRM420" s="4"/>
      <c r="JRN420" s="4"/>
      <c r="JRO420" s="4"/>
      <c r="JRP420" s="4"/>
      <c r="JRQ420" s="4"/>
      <c r="JRR420" s="4"/>
      <c r="JRS420" s="4"/>
      <c r="JRT420" s="4"/>
      <c r="JRU420" s="4"/>
      <c r="JRV420" s="4"/>
      <c r="JRW420" s="4"/>
      <c r="JRX420" s="4"/>
      <c r="JRY420" s="4"/>
      <c r="JRZ420" s="4"/>
      <c r="JSA420" s="4"/>
      <c r="JSB420" s="4"/>
      <c r="JSC420" s="4"/>
      <c r="JSD420" s="4"/>
      <c r="JSE420" s="4"/>
      <c r="JSF420" s="4"/>
      <c r="JSG420" s="4"/>
      <c r="JSH420" s="4"/>
      <c r="JSI420" s="4"/>
      <c r="JSJ420" s="4"/>
      <c r="JSK420" s="4"/>
      <c r="JSL420" s="4"/>
      <c r="JSM420" s="4"/>
      <c r="JSN420" s="4"/>
      <c r="JSO420" s="4"/>
      <c r="JSP420" s="4"/>
      <c r="JSQ420" s="4"/>
      <c r="JSR420" s="4"/>
      <c r="JSS420" s="4"/>
      <c r="JST420" s="4"/>
      <c r="JSU420" s="4"/>
      <c r="JSV420" s="4"/>
      <c r="JSW420" s="4"/>
      <c r="JSX420" s="4"/>
      <c r="JSY420" s="4"/>
      <c r="JSZ420" s="4"/>
      <c r="JTA420" s="4"/>
      <c r="JTB420" s="4"/>
      <c r="JTC420" s="4"/>
      <c r="JTD420" s="4"/>
      <c r="JTE420" s="4"/>
      <c r="JTF420" s="4"/>
      <c r="JTG420" s="4"/>
      <c r="JTH420" s="4"/>
      <c r="JTI420" s="4"/>
      <c r="JTJ420" s="4"/>
      <c r="JTK420" s="4"/>
      <c r="JTL420" s="4"/>
      <c r="JTM420" s="4"/>
      <c r="JTN420" s="4"/>
      <c r="JTO420" s="4"/>
      <c r="JTP420" s="4"/>
      <c r="JTQ420" s="4"/>
      <c r="JTR420" s="4"/>
      <c r="JTS420" s="4"/>
      <c r="JTT420" s="4"/>
      <c r="JTU420" s="4"/>
      <c r="JTV420" s="4"/>
      <c r="JTW420" s="4"/>
      <c r="JTX420" s="4"/>
      <c r="JTY420" s="4"/>
      <c r="JTZ420" s="4"/>
      <c r="JUA420" s="4"/>
      <c r="JUB420" s="4"/>
      <c r="JUC420" s="4"/>
      <c r="JUD420" s="4"/>
      <c r="JUE420" s="4"/>
      <c r="JUF420" s="4"/>
      <c r="JUG420" s="4"/>
      <c r="JUH420" s="4"/>
      <c r="JUI420" s="4"/>
      <c r="JUJ420" s="4"/>
      <c r="JUK420" s="4"/>
      <c r="JUL420" s="4"/>
      <c r="JUM420" s="4"/>
      <c r="JUN420" s="4"/>
      <c r="JUO420" s="4"/>
      <c r="JUP420" s="4"/>
      <c r="JUQ420" s="4"/>
      <c r="JUR420" s="4"/>
      <c r="JUS420" s="4"/>
      <c r="JUT420" s="4"/>
      <c r="JUU420" s="4"/>
      <c r="JUV420" s="4"/>
      <c r="JUW420" s="4"/>
      <c r="JUX420" s="4"/>
      <c r="JUY420" s="4"/>
      <c r="JUZ420" s="4"/>
      <c r="JVA420" s="4"/>
      <c r="JVB420" s="4"/>
      <c r="JVC420" s="4"/>
      <c r="JVD420" s="4"/>
      <c r="JVE420" s="4"/>
      <c r="JVF420" s="4"/>
      <c r="JVG420" s="4"/>
      <c r="JVH420" s="4"/>
      <c r="JVI420" s="4"/>
      <c r="JVJ420" s="4"/>
      <c r="JVK420" s="4"/>
      <c r="JVL420" s="4"/>
      <c r="JVM420" s="4"/>
      <c r="JVN420" s="4"/>
      <c r="JVO420" s="4"/>
      <c r="JVP420" s="4"/>
      <c r="JVQ420" s="4"/>
      <c r="JVR420" s="4"/>
      <c r="JVS420" s="4"/>
      <c r="JVT420" s="4"/>
      <c r="JVU420" s="4"/>
      <c r="JVV420" s="4"/>
      <c r="JVW420" s="4"/>
      <c r="JVX420" s="4"/>
      <c r="JVY420" s="4"/>
      <c r="JVZ420" s="4"/>
      <c r="JWA420" s="4"/>
      <c r="JWB420" s="4"/>
      <c r="JWC420" s="4"/>
      <c r="JWD420" s="4"/>
      <c r="JWE420" s="4"/>
      <c r="JWF420" s="4"/>
      <c r="JWG420" s="4"/>
      <c r="JWH420" s="4"/>
      <c r="JWI420" s="4"/>
      <c r="JWJ420" s="4"/>
      <c r="JWK420" s="4"/>
      <c r="JWL420" s="4"/>
      <c r="JWM420" s="4"/>
      <c r="JWN420" s="4"/>
      <c r="JWO420" s="4"/>
      <c r="JWP420" s="4"/>
      <c r="JWQ420" s="4"/>
      <c r="JWR420" s="4"/>
      <c r="JWS420" s="4"/>
      <c r="JWT420" s="4"/>
      <c r="JWU420" s="4"/>
      <c r="JWV420" s="4"/>
      <c r="JWW420" s="4"/>
      <c r="JWX420" s="4"/>
      <c r="JWY420" s="4"/>
      <c r="JWZ420" s="4"/>
      <c r="JXA420" s="4"/>
      <c r="JXB420" s="4"/>
      <c r="JXC420" s="4"/>
      <c r="JXD420" s="4"/>
      <c r="JXE420" s="4"/>
      <c r="JXF420" s="4"/>
      <c r="JXG420" s="4"/>
      <c r="JXH420" s="4"/>
      <c r="JXI420" s="4"/>
      <c r="JXJ420" s="4"/>
      <c r="JXK420" s="4"/>
      <c r="JXL420" s="4"/>
      <c r="JXM420" s="4"/>
      <c r="JXN420" s="4"/>
      <c r="JXO420" s="4"/>
      <c r="JXP420" s="4"/>
      <c r="JXQ420" s="4"/>
      <c r="JXR420" s="4"/>
      <c r="JXS420" s="4"/>
      <c r="JXT420" s="4"/>
      <c r="JXU420" s="4"/>
      <c r="JXV420" s="4"/>
      <c r="JXW420" s="4"/>
      <c r="JXX420" s="4"/>
      <c r="JXY420" s="4"/>
      <c r="JXZ420" s="4"/>
      <c r="JYA420" s="4"/>
      <c r="JYB420" s="4"/>
      <c r="JYC420" s="4"/>
      <c r="JYD420" s="4"/>
      <c r="JYE420" s="4"/>
      <c r="JYF420" s="4"/>
      <c r="JYG420" s="4"/>
      <c r="JYH420" s="4"/>
      <c r="JYI420" s="4"/>
      <c r="JYJ420" s="4"/>
      <c r="JYK420" s="4"/>
      <c r="JYL420" s="4"/>
      <c r="JYM420" s="4"/>
      <c r="JYN420" s="4"/>
      <c r="JYO420" s="4"/>
      <c r="JYP420" s="4"/>
      <c r="JYQ420" s="4"/>
      <c r="JYR420" s="4"/>
      <c r="JYS420" s="4"/>
      <c r="JYT420" s="4"/>
      <c r="JYU420" s="4"/>
      <c r="JYV420" s="4"/>
      <c r="JYW420" s="4"/>
      <c r="JYX420" s="4"/>
      <c r="JYY420" s="4"/>
      <c r="JYZ420" s="4"/>
      <c r="JZA420" s="4"/>
      <c r="JZB420" s="4"/>
      <c r="JZC420" s="4"/>
      <c r="JZD420" s="4"/>
      <c r="JZE420" s="4"/>
      <c r="JZF420" s="4"/>
      <c r="JZG420" s="4"/>
      <c r="JZH420" s="4"/>
      <c r="JZI420" s="4"/>
      <c r="JZJ420" s="4"/>
      <c r="JZK420" s="4"/>
      <c r="JZL420" s="4"/>
      <c r="JZM420" s="4"/>
      <c r="JZN420" s="4"/>
      <c r="JZO420" s="4"/>
      <c r="JZP420" s="4"/>
      <c r="JZQ420" s="4"/>
      <c r="JZR420" s="4"/>
      <c r="JZS420" s="4"/>
      <c r="JZT420" s="4"/>
      <c r="JZU420" s="4"/>
      <c r="JZV420" s="4"/>
      <c r="JZW420" s="4"/>
      <c r="JZX420" s="4"/>
      <c r="JZY420" s="4"/>
      <c r="JZZ420" s="4"/>
      <c r="KAA420" s="4"/>
      <c r="KAB420" s="4"/>
      <c r="KAC420" s="4"/>
      <c r="KAD420" s="4"/>
      <c r="KAE420" s="4"/>
      <c r="KAF420" s="4"/>
      <c r="KAG420" s="4"/>
      <c r="KAH420" s="4"/>
      <c r="KAI420" s="4"/>
      <c r="KAJ420" s="4"/>
      <c r="KAK420" s="4"/>
      <c r="KAL420" s="4"/>
      <c r="KAM420" s="4"/>
      <c r="KAN420" s="4"/>
      <c r="KAO420" s="4"/>
      <c r="KAP420" s="4"/>
      <c r="KAQ420" s="4"/>
      <c r="KAR420" s="4"/>
      <c r="KAS420" s="4"/>
      <c r="KAT420" s="4"/>
      <c r="KAU420" s="4"/>
      <c r="KAV420" s="4"/>
      <c r="KAW420" s="4"/>
      <c r="KAX420" s="4"/>
      <c r="KAY420" s="4"/>
      <c r="KAZ420" s="4"/>
      <c r="KBA420" s="4"/>
      <c r="KBB420" s="4"/>
      <c r="KBC420" s="4"/>
      <c r="KBD420" s="4"/>
      <c r="KBE420" s="4"/>
      <c r="KBF420" s="4"/>
      <c r="KBG420" s="4"/>
      <c r="KBH420" s="4"/>
      <c r="KBI420" s="4"/>
      <c r="KBJ420" s="4"/>
      <c r="KBK420" s="4"/>
      <c r="KBL420" s="4"/>
      <c r="KBM420" s="4"/>
      <c r="KBN420" s="4"/>
      <c r="KBO420" s="4"/>
      <c r="KBP420" s="4"/>
      <c r="KBQ420" s="4"/>
      <c r="KBR420" s="4"/>
      <c r="KBS420" s="4"/>
      <c r="KBT420" s="4"/>
      <c r="KBU420" s="4"/>
      <c r="KBV420" s="4"/>
      <c r="KBW420" s="4"/>
      <c r="KBX420" s="4"/>
      <c r="KBY420" s="4"/>
      <c r="KBZ420" s="4"/>
      <c r="KCA420" s="4"/>
      <c r="KCB420" s="4"/>
      <c r="KCC420" s="4"/>
      <c r="KCD420" s="4"/>
      <c r="KCE420" s="4"/>
      <c r="KCF420" s="4"/>
      <c r="KCG420" s="4"/>
      <c r="KCH420" s="4"/>
      <c r="KCI420" s="4"/>
      <c r="KCJ420" s="4"/>
      <c r="KCK420" s="4"/>
      <c r="KCL420" s="4"/>
      <c r="KCM420" s="4"/>
      <c r="KCN420" s="4"/>
      <c r="KCO420" s="4"/>
      <c r="KCP420" s="4"/>
      <c r="KCQ420" s="4"/>
      <c r="KCR420" s="4"/>
      <c r="KCS420" s="4"/>
      <c r="KCT420" s="4"/>
      <c r="KCU420" s="4"/>
      <c r="KCV420" s="4"/>
      <c r="KCW420" s="4"/>
      <c r="KCX420" s="4"/>
      <c r="KCY420" s="4"/>
      <c r="KCZ420" s="4"/>
      <c r="KDA420" s="4"/>
      <c r="KDB420" s="4"/>
      <c r="KDC420" s="4"/>
      <c r="KDD420" s="4"/>
      <c r="KDE420" s="4"/>
      <c r="KDF420" s="4"/>
      <c r="KDG420" s="4"/>
      <c r="KDH420" s="4"/>
      <c r="KDI420" s="4"/>
      <c r="KDJ420" s="4"/>
      <c r="KDK420" s="4"/>
      <c r="KDL420" s="4"/>
      <c r="KDM420" s="4"/>
      <c r="KDN420" s="4"/>
      <c r="KDO420" s="4"/>
      <c r="KDP420" s="4"/>
      <c r="KDQ420" s="4"/>
      <c r="KDR420" s="4"/>
      <c r="KDS420" s="4"/>
      <c r="KDT420" s="4"/>
      <c r="KDU420" s="4"/>
      <c r="KDV420" s="4"/>
      <c r="KDW420" s="4"/>
      <c r="KDX420" s="4"/>
      <c r="KDY420" s="4"/>
      <c r="KDZ420" s="4"/>
      <c r="KEA420" s="4"/>
      <c r="KEB420" s="4"/>
      <c r="KEC420" s="4"/>
      <c r="KED420" s="4"/>
      <c r="KEE420" s="4"/>
      <c r="KEF420" s="4"/>
      <c r="KEG420" s="4"/>
      <c r="KEH420" s="4"/>
      <c r="KEI420" s="4"/>
      <c r="KEJ420" s="4"/>
      <c r="KEK420" s="4"/>
      <c r="KEL420" s="4"/>
      <c r="KEM420" s="4"/>
      <c r="KEN420" s="4"/>
      <c r="KEO420" s="4"/>
      <c r="KEP420" s="4"/>
      <c r="KEQ420" s="4"/>
      <c r="KER420" s="4"/>
      <c r="KES420" s="4"/>
      <c r="KET420" s="4"/>
      <c r="KEU420" s="4"/>
      <c r="KEV420" s="4"/>
      <c r="KEW420" s="4"/>
      <c r="KEX420" s="4"/>
      <c r="KEY420" s="4"/>
      <c r="KEZ420" s="4"/>
      <c r="KFA420" s="4"/>
      <c r="KFB420" s="4"/>
      <c r="KFC420" s="4"/>
      <c r="KFD420" s="4"/>
      <c r="KFE420" s="4"/>
      <c r="KFF420" s="4"/>
      <c r="KFG420" s="4"/>
      <c r="KFH420" s="4"/>
      <c r="KFI420" s="4"/>
      <c r="KFJ420" s="4"/>
      <c r="KFK420" s="4"/>
      <c r="KFL420" s="4"/>
      <c r="KFM420" s="4"/>
      <c r="KFN420" s="4"/>
      <c r="KFO420" s="4"/>
      <c r="KFP420" s="4"/>
      <c r="KFQ420" s="4"/>
      <c r="KFR420" s="4"/>
      <c r="KFS420" s="4"/>
      <c r="KFT420" s="4"/>
      <c r="KFU420" s="4"/>
      <c r="KFV420" s="4"/>
      <c r="KFW420" s="4"/>
      <c r="KFX420" s="4"/>
      <c r="KFY420" s="4"/>
      <c r="KFZ420" s="4"/>
      <c r="KGA420" s="4"/>
      <c r="KGB420" s="4"/>
      <c r="KGC420" s="4"/>
      <c r="KGD420" s="4"/>
      <c r="KGE420" s="4"/>
      <c r="KGF420" s="4"/>
      <c r="KGG420" s="4"/>
      <c r="KGH420" s="4"/>
      <c r="KGI420" s="4"/>
      <c r="KGJ420" s="4"/>
      <c r="KGK420" s="4"/>
      <c r="KGL420" s="4"/>
      <c r="KGM420" s="4"/>
      <c r="KGN420" s="4"/>
      <c r="KGO420" s="4"/>
      <c r="KGP420" s="4"/>
      <c r="KGQ420" s="4"/>
      <c r="KGR420" s="4"/>
      <c r="KGS420" s="4"/>
      <c r="KGT420" s="4"/>
      <c r="KGU420" s="4"/>
      <c r="KGV420" s="4"/>
      <c r="KGW420" s="4"/>
      <c r="KGX420" s="4"/>
      <c r="KGY420" s="4"/>
      <c r="KGZ420" s="4"/>
      <c r="KHA420" s="4"/>
      <c r="KHB420" s="4"/>
      <c r="KHC420" s="4"/>
      <c r="KHD420" s="4"/>
      <c r="KHE420" s="4"/>
      <c r="KHF420" s="4"/>
      <c r="KHG420" s="4"/>
      <c r="KHH420" s="4"/>
      <c r="KHI420" s="4"/>
      <c r="KHJ420" s="4"/>
      <c r="KHK420" s="4"/>
      <c r="KHL420" s="4"/>
      <c r="KHM420" s="4"/>
      <c r="KHN420" s="4"/>
      <c r="KHO420" s="4"/>
      <c r="KHP420" s="4"/>
      <c r="KHQ420" s="4"/>
      <c r="KHR420" s="4"/>
      <c r="KHS420" s="4"/>
      <c r="KHT420" s="4"/>
      <c r="KHU420" s="4"/>
      <c r="KHV420" s="4"/>
      <c r="KHW420" s="4"/>
      <c r="KHX420" s="4"/>
      <c r="KHY420" s="4"/>
      <c r="KHZ420" s="4"/>
      <c r="KIA420" s="4"/>
      <c r="KIB420" s="4"/>
      <c r="KIC420" s="4"/>
      <c r="KID420" s="4"/>
      <c r="KIE420" s="4"/>
      <c r="KIF420" s="4"/>
      <c r="KIG420" s="4"/>
      <c r="KIH420" s="4"/>
      <c r="KII420" s="4"/>
      <c r="KIJ420" s="4"/>
      <c r="KIK420" s="4"/>
      <c r="KIL420" s="4"/>
      <c r="KIM420" s="4"/>
      <c r="KIN420" s="4"/>
      <c r="KIO420" s="4"/>
      <c r="KIP420" s="4"/>
      <c r="KIQ420" s="4"/>
      <c r="KIR420" s="4"/>
      <c r="KIS420" s="4"/>
      <c r="KIT420" s="4"/>
      <c r="KIU420" s="4"/>
      <c r="KIV420" s="4"/>
      <c r="KIW420" s="4"/>
      <c r="KIX420" s="4"/>
      <c r="KIY420" s="4"/>
      <c r="KIZ420" s="4"/>
      <c r="KJA420" s="4"/>
      <c r="KJB420" s="4"/>
      <c r="KJC420" s="4"/>
      <c r="KJD420" s="4"/>
      <c r="KJE420" s="4"/>
      <c r="KJF420" s="4"/>
      <c r="KJG420" s="4"/>
      <c r="KJH420" s="4"/>
      <c r="KJI420" s="4"/>
      <c r="KJJ420" s="4"/>
      <c r="KJK420" s="4"/>
      <c r="KJL420" s="4"/>
      <c r="KJM420" s="4"/>
      <c r="KJN420" s="4"/>
      <c r="KJO420" s="4"/>
      <c r="KJP420" s="4"/>
      <c r="KJQ420" s="4"/>
      <c r="KJR420" s="4"/>
      <c r="KJS420" s="4"/>
      <c r="KJT420" s="4"/>
      <c r="KJU420" s="4"/>
      <c r="KJV420" s="4"/>
      <c r="KJW420" s="4"/>
      <c r="KJX420" s="4"/>
      <c r="KJY420" s="4"/>
      <c r="KJZ420" s="4"/>
      <c r="KKA420" s="4"/>
      <c r="KKB420" s="4"/>
      <c r="KKC420" s="4"/>
      <c r="KKD420" s="4"/>
      <c r="KKE420" s="4"/>
      <c r="KKF420" s="4"/>
      <c r="KKG420" s="4"/>
      <c r="KKH420" s="4"/>
      <c r="KKI420" s="4"/>
      <c r="KKJ420" s="4"/>
      <c r="KKK420" s="4"/>
      <c r="KKL420" s="4"/>
      <c r="KKM420" s="4"/>
      <c r="KKN420" s="4"/>
      <c r="KKO420" s="4"/>
      <c r="KKP420" s="4"/>
      <c r="KKQ420" s="4"/>
      <c r="KKR420" s="4"/>
      <c r="KKS420" s="4"/>
      <c r="KKT420" s="4"/>
      <c r="KKU420" s="4"/>
      <c r="KKV420" s="4"/>
      <c r="KKW420" s="4"/>
      <c r="KKX420" s="4"/>
      <c r="KKY420" s="4"/>
      <c r="KKZ420" s="4"/>
      <c r="KLA420" s="4"/>
      <c r="KLB420" s="4"/>
      <c r="KLC420" s="4"/>
      <c r="KLD420" s="4"/>
      <c r="KLE420" s="4"/>
      <c r="KLF420" s="4"/>
      <c r="KLG420" s="4"/>
      <c r="KLH420" s="4"/>
      <c r="KLI420" s="4"/>
      <c r="KLJ420" s="4"/>
      <c r="KLK420" s="4"/>
      <c r="KLL420" s="4"/>
      <c r="KLM420" s="4"/>
      <c r="KLN420" s="4"/>
      <c r="KLO420" s="4"/>
      <c r="KLP420" s="4"/>
      <c r="KLQ420" s="4"/>
      <c r="KLR420" s="4"/>
      <c r="KLS420" s="4"/>
      <c r="KLT420" s="4"/>
      <c r="KLU420" s="4"/>
      <c r="KLV420" s="4"/>
      <c r="KLW420" s="4"/>
      <c r="KLX420" s="4"/>
      <c r="KLY420" s="4"/>
      <c r="KLZ420" s="4"/>
      <c r="KMA420" s="4"/>
      <c r="KMB420" s="4"/>
      <c r="KMC420" s="4"/>
      <c r="KMD420" s="4"/>
      <c r="KME420" s="4"/>
      <c r="KMF420" s="4"/>
      <c r="KMG420" s="4"/>
      <c r="KMH420" s="4"/>
      <c r="KMI420" s="4"/>
      <c r="KMJ420" s="4"/>
      <c r="KMK420" s="4"/>
      <c r="KML420" s="4"/>
      <c r="KMM420" s="4"/>
      <c r="KMN420" s="4"/>
      <c r="KMO420" s="4"/>
      <c r="KMP420" s="4"/>
      <c r="KMQ420" s="4"/>
      <c r="KMR420" s="4"/>
      <c r="KMS420" s="4"/>
      <c r="KMT420" s="4"/>
      <c r="KMU420" s="4"/>
      <c r="KMV420" s="4"/>
      <c r="KMW420" s="4"/>
      <c r="KMX420" s="4"/>
      <c r="KMY420" s="4"/>
      <c r="KMZ420" s="4"/>
      <c r="KNA420" s="4"/>
      <c r="KNB420" s="4"/>
      <c r="KNC420" s="4"/>
      <c r="KND420" s="4"/>
      <c r="KNE420" s="4"/>
      <c r="KNF420" s="4"/>
      <c r="KNG420" s="4"/>
      <c r="KNH420" s="4"/>
      <c r="KNI420" s="4"/>
      <c r="KNJ420" s="4"/>
      <c r="KNK420" s="4"/>
      <c r="KNL420" s="4"/>
      <c r="KNM420" s="4"/>
      <c r="KNN420" s="4"/>
      <c r="KNO420" s="4"/>
      <c r="KNP420" s="4"/>
      <c r="KNQ420" s="4"/>
      <c r="KNR420" s="4"/>
      <c r="KNS420" s="4"/>
      <c r="KNT420" s="4"/>
      <c r="KNU420" s="4"/>
      <c r="KNV420" s="4"/>
      <c r="KNW420" s="4"/>
      <c r="KNX420" s="4"/>
      <c r="KNY420" s="4"/>
      <c r="KNZ420" s="4"/>
      <c r="KOA420" s="4"/>
      <c r="KOB420" s="4"/>
      <c r="KOC420" s="4"/>
      <c r="KOD420" s="4"/>
      <c r="KOE420" s="4"/>
      <c r="KOF420" s="4"/>
      <c r="KOG420" s="4"/>
      <c r="KOH420" s="4"/>
      <c r="KOI420" s="4"/>
      <c r="KOJ420" s="4"/>
      <c r="KOK420" s="4"/>
      <c r="KOL420" s="4"/>
      <c r="KOM420" s="4"/>
      <c r="KON420" s="4"/>
      <c r="KOO420" s="4"/>
      <c r="KOP420" s="4"/>
      <c r="KOQ420" s="4"/>
      <c r="KOR420" s="4"/>
      <c r="KOS420" s="4"/>
      <c r="KOT420" s="4"/>
      <c r="KOU420" s="4"/>
      <c r="KOV420" s="4"/>
      <c r="KOW420" s="4"/>
      <c r="KOX420" s="4"/>
      <c r="KOY420" s="4"/>
      <c r="KOZ420" s="4"/>
      <c r="KPA420" s="4"/>
      <c r="KPB420" s="4"/>
      <c r="KPC420" s="4"/>
      <c r="KPD420" s="4"/>
      <c r="KPE420" s="4"/>
      <c r="KPF420" s="4"/>
      <c r="KPG420" s="4"/>
      <c r="KPH420" s="4"/>
      <c r="KPI420" s="4"/>
      <c r="KPJ420" s="4"/>
      <c r="KPK420" s="4"/>
      <c r="KPL420" s="4"/>
      <c r="KPM420" s="4"/>
      <c r="KPN420" s="4"/>
      <c r="KPO420" s="4"/>
      <c r="KPP420" s="4"/>
      <c r="KPQ420" s="4"/>
      <c r="KPR420" s="4"/>
      <c r="KPS420" s="4"/>
      <c r="KPT420" s="4"/>
      <c r="KPU420" s="4"/>
      <c r="KPV420" s="4"/>
      <c r="KPW420" s="4"/>
      <c r="KPX420" s="4"/>
      <c r="KPY420" s="4"/>
      <c r="KPZ420" s="4"/>
      <c r="KQA420" s="4"/>
      <c r="KQB420" s="4"/>
      <c r="KQC420" s="4"/>
      <c r="KQD420" s="4"/>
      <c r="KQE420" s="4"/>
      <c r="KQF420" s="4"/>
      <c r="KQG420" s="4"/>
      <c r="KQH420" s="4"/>
      <c r="KQI420" s="4"/>
      <c r="KQJ420" s="4"/>
      <c r="KQK420" s="4"/>
      <c r="KQL420" s="4"/>
      <c r="KQM420" s="4"/>
      <c r="KQN420" s="4"/>
      <c r="KQO420" s="4"/>
      <c r="KQP420" s="4"/>
      <c r="KQQ420" s="4"/>
      <c r="KQR420" s="4"/>
      <c r="KQS420" s="4"/>
      <c r="KQT420" s="4"/>
      <c r="KQU420" s="4"/>
      <c r="KQV420" s="4"/>
      <c r="KQW420" s="4"/>
      <c r="KQX420" s="4"/>
      <c r="KQY420" s="4"/>
      <c r="KQZ420" s="4"/>
      <c r="KRA420" s="4"/>
      <c r="KRB420" s="4"/>
      <c r="KRC420" s="4"/>
      <c r="KRD420" s="4"/>
      <c r="KRE420" s="4"/>
      <c r="KRF420" s="4"/>
      <c r="KRG420" s="4"/>
      <c r="KRH420" s="4"/>
      <c r="KRI420" s="4"/>
      <c r="KRJ420" s="4"/>
      <c r="KRK420" s="4"/>
      <c r="KRL420" s="4"/>
      <c r="KRM420" s="4"/>
      <c r="KRN420" s="4"/>
      <c r="KRO420" s="4"/>
      <c r="KRP420" s="4"/>
      <c r="KRQ420" s="4"/>
      <c r="KRR420" s="4"/>
      <c r="KRS420" s="4"/>
      <c r="KRT420" s="4"/>
      <c r="KRU420" s="4"/>
      <c r="KRV420" s="4"/>
      <c r="KRW420" s="4"/>
      <c r="KRX420" s="4"/>
      <c r="KRY420" s="4"/>
      <c r="KRZ420" s="4"/>
      <c r="KSA420" s="4"/>
      <c r="KSB420" s="4"/>
      <c r="KSC420" s="4"/>
      <c r="KSD420" s="4"/>
      <c r="KSE420" s="4"/>
      <c r="KSF420" s="4"/>
      <c r="KSG420" s="4"/>
      <c r="KSH420" s="4"/>
      <c r="KSI420" s="4"/>
      <c r="KSJ420" s="4"/>
      <c r="KSK420" s="4"/>
      <c r="KSL420" s="4"/>
      <c r="KSM420" s="4"/>
      <c r="KSN420" s="4"/>
      <c r="KSO420" s="4"/>
      <c r="KSP420" s="4"/>
      <c r="KSQ420" s="4"/>
      <c r="KSR420" s="4"/>
      <c r="KSS420" s="4"/>
      <c r="KST420" s="4"/>
      <c r="KSU420" s="4"/>
      <c r="KSV420" s="4"/>
      <c r="KSW420" s="4"/>
      <c r="KSX420" s="4"/>
      <c r="KSY420" s="4"/>
      <c r="KSZ420" s="4"/>
      <c r="KTA420" s="4"/>
      <c r="KTB420" s="4"/>
      <c r="KTC420" s="4"/>
      <c r="KTD420" s="4"/>
      <c r="KTE420" s="4"/>
      <c r="KTF420" s="4"/>
      <c r="KTG420" s="4"/>
      <c r="KTH420" s="4"/>
      <c r="KTI420" s="4"/>
      <c r="KTJ420" s="4"/>
      <c r="KTK420" s="4"/>
      <c r="KTL420" s="4"/>
      <c r="KTM420" s="4"/>
      <c r="KTN420" s="4"/>
      <c r="KTO420" s="4"/>
      <c r="KTP420" s="4"/>
      <c r="KTQ420" s="4"/>
      <c r="KTR420" s="4"/>
      <c r="KTS420" s="4"/>
      <c r="KTT420" s="4"/>
      <c r="KTU420" s="4"/>
      <c r="KTV420" s="4"/>
      <c r="KTW420" s="4"/>
      <c r="KTX420" s="4"/>
      <c r="KTY420" s="4"/>
      <c r="KTZ420" s="4"/>
      <c r="KUA420" s="4"/>
      <c r="KUB420" s="4"/>
      <c r="KUC420" s="4"/>
      <c r="KUD420" s="4"/>
      <c r="KUE420" s="4"/>
      <c r="KUF420" s="4"/>
      <c r="KUG420" s="4"/>
      <c r="KUH420" s="4"/>
      <c r="KUI420" s="4"/>
      <c r="KUJ420" s="4"/>
      <c r="KUK420" s="4"/>
      <c r="KUL420" s="4"/>
      <c r="KUM420" s="4"/>
      <c r="KUN420" s="4"/>
      <c r="KUO420" s="4"/>
      <c r="KUP420" s="4"/>
      <c r="KUQ420" s="4"/>
      <c r="KUR420" s="4"/>
      <c r="KUS420" s="4"/>
      <c r="KUT420" s="4"/>
      <c r="KUU420" s="4"/>
      <c r="KUV420" s="4"/>
      <c r="KUW420" s="4"/>
      <c r="KUX420" s="4"/>
      <c r="KUY420" s="4"/>
      <c r="KUZ420" s="4"/>
      <c r="KVA420" s="4"/>
      <c r="KVB420" s="4"/>
      <c r="KVC420" s="4"/>
      <c r="KVD420" s="4"/>
      <c r="KVE420" s="4"/>
      <c r="KVF420" s="4"/>
      <c r="KVG420" s="4"/>
      <c r="KVH420" s="4"/>
      <c r="KVI420" s="4"/>
      <c r="KVJ420" s="4"/>
      <c r="KVK420" s="4"/>
      <c r="KVL420" s="4"/>
      <c r="KVM420" s="4"/>
      <c r="KVN420" s="4"/>
      <c r="KVO420" s="4"/>
      <c r="KVP420" s="4"/>
      <c r="KVQ420" s="4"/>
      <c r="KVR420" s="4"/>
      <c r="KVS420" s="4"/>
      <c r="KVT420" s="4"/>
      <c r="KVU420" s="4"/>
      <c r="KVV420" s="4"/>
      <c r="KVW420" s="4"/>
      <c r="KVX420" s="4"/>
      <c r="KVY420" s="4"/>
      <c r="KVZ420" s="4"/>
      <c r="KWA420" s="4"/>
      <c r="KWB420" s="4"/>
      <c r="KWC420" s="4"/>
      <c r="KWD420" s="4"/>
      <c r="KWE420" s="4"/>
      <c r="KWF420" s="4"/>
      <c r="KWG420" s="4"/>
      <c r="KWH420" s="4"/>
      <c r="KWI420" s="4"/>
      <c r="KWJ420" s="4"/>
      <c r="KWK420" s="4"/>
      <c r="KWL420" s="4"/>
      <c r="KWM420" s="4"/>
      <c r="KWN420" s="4"/>
      <c r="KWO420" s="4"/>
      <c r="KWP420" s="4"/>
      <c r="KWQ420" s="4"/>
      <c r="KWR420" s="4"/>
      <c r="KWS420" s="4"/>
      <c r="KWT420" s="4"/>
      <c r="KWU420" s="4"/>
      <c r="KWV420" s="4"/>
      <c r="KWW420" s="4"/>
      <c r="KWX420" s="4"/>
      <c r="KWY420" s="4"/>
      <c r="KWZ420" s="4"/>
      <c r="KXA420" s="4"/>
      <c r="KXB420" s="4"/>
      <c r="KXC420" s="4"/>
      <c r="KXD420" s="4"/>
      <c r="KXE420" s="4"/>
      <c r="KXF420" s="4"/>
      <c r="KXG420" s="4"/>
      <c r="KXH420" s="4"/>
      <c r="KXI420" s="4"/>
      <c r="KXJ420" s="4"/>
      <c r="KXK420" s="4"/>
      <c r="KXL420" s="4"/>
      <c r="KXM420" s="4"/>
      <c r="KXN420" s="4"/>
      <c r="KXO420" s="4"/>
      <c r="KXP420" s="4"/>
      <c r="KXQ420" s="4"/>
      <c r="KXR420" s="4"/>
      <c r="KXS420" s="4"/>
      <c r="KXT420" s="4"/>
      <c r="KXU420" s="4"/>
      <c r="KXV420" s="4"/>
      <c r="KXW420" s="4"/>
      <c r="KXX420" s="4"/>
      <c r="KXY420" s="4"/>
      <c r="KXZ420" s="4"/>
      <c r="KYA420" s="4"/>
      <c r="KYB420" s="4"/>
      <c r="KYC420" s="4"/>
      <c r="KYD420" s="4"/>
      <c r="KYE420" s="4"/>
      <c r="KYF420" s="4"/>
      <c r="KYG420" s="4"/>
      <c r="KYH420" s="4"/>
      <c r="KYI420" s="4"/>
      <c r="KYJ420" s="4"/>
      <c r="KYK420" s="4"/>
      <c r="KYL420" s="4"/>
      <c r="KYM420" s="4"/>
      <c r="KYN420" s="4"/>
      <c r="KYO420" s="4"/>
      <c r="KYP420" s="4"/>
      <c r="KYQ420" s="4"/>
      <c r="KYR420" s="4"/>
      <c r="KYS420" s="4"/>
      <c r="KYT420" s="4"/>
      <c r="KYU420" s="4"/>
      <c r="KYV420" s="4"/>
      <c r="KYW420" s="4"/>
      <c r="KYX420" s="4"/>
      <c r="KYY420" s="4"/>
      <c r="KYZ420" s="4"/>
      <c r="KZA420" s="4"/>
      <c r="KZB420" s="4"/>
      <c r="KZC420" s="4"/>
      <c r="KZD420" s="4"/>
      <c r="KZE420" s="4"/>
      <c r="KZF420" s="4"/>
      <c r="KZG420" s="4"/>
      <c r="KZH420" s="4"/>
      <c r="KZI420" s="4"/>
      <c r="KZJ420" s="4"/>
      <c r="KZK420" s="4"/>
      <c r="KZL420" s="4"/>
      <c r="KZM420" s="4"/>
      <c r="KZN420" s="4"/>
      <c r="KZO420" s="4"/>
      <c r="KZP420" s="4"/>
      <c r="KZQ420" s="4"/>
      <c r="KZR420" s="4"/>
      <c r="KZS420" s="4"/>
      <c r="KZT420" s="4"/>
      <c r="KZU420" s="4"/>
      <c r="KZV420" s="4"/>
      <c r="KZW420" s="4"/>
      <c r="KZX420" s="4"/>
      <c r="KZY420" s="4"/>
      <c r="KZZ420" s="4"/>
      <c r="LAA420" s="4"/>
      <c r="LAB420" s="4"/>
      <c r="LAC420" s="4"/>
      <c r="LAD420" s="4"/>
      <c r="LAE420" s="4"/>
      <c r="LAF420" s="4"/>
      <c r="LAG420" s="4"/>
      <c r="LAH420" s="4"/>
      <c r="LAI420" s="4"/>
      <c r="LAJ420" s="4"/>
      <c r="LAK420" s="4"/>
      <c r="LAL420" s="4"/>
      <c r="LAM420" s="4"/>
      <c r="LAN420" s="4"/>
      <c r="LAO420" s="4"/>
      <c r="LAP420" s="4"/>
      <c r="LAQ420" s="4"/>
      <c r="LAR420" s="4"/>
      <c r="LAS420" s="4"/>
      <c r="LAT420" s="4"/>
      <c r="LAU420" s="4"/>
      <c r="LAV420" s="4"/>
      <c r="LAW420" s="4"/>
      <c r="LAX420" s="4"/>
      <c r="LAY420" s="4"/>
      <c r="LAZ420" s="4"/>
      <c r="LBA420" s="4"/>
      <c r="LBB420" s="4"/>
      <c r="LBC420" s="4"/>
      <c r="LBD420" s="4"/>
      <c r="LBE420" s="4"/>
      <c r="LBF420" s="4"/>
      <c r="LBG420" s="4"/>
      <c r="LBH420" s="4"/>
      <c r="LBI420" s="4"/>
      <c r="LBJ420" s="4"/>
      <c r="LBK420" s="4"/>
      <c r="LBL420" s="4"/>
      <c r="LBM420" s="4"/>
      <c r="LBN420" s="4"/>
      <c r="LBO420" s="4"/>
      <c r="LBP420" s="4"/>
      <c r="LBQ420" s="4"/>
      <c r="LBR420" s="4"/>
      <c r="LBS420" s="4"/>
      <c r="LBT420" s="4"/>
      <c r="LBU420" s="4"/>
      <c r="LBV420" s="4"/>
      <c r="LBW420" s="4"/>
      <c r="LBX420" s="4"/>
      <c r="LBY420" s="4"/>
      <c r="LBZ420" s="4"/>
      <c r="LCA420" s="4"/>
      <c r="LCB420" s="4"/>
      <c r="LCC420" s="4"/>
      <c r="LCD420" s="4"/>
      <c r="LCE420" s="4"/>
      <c r="LCF420" s="4"/>
      <c r="LCG420" s="4"/>
      <c r="LCH420" s="4"/>
      <c r="LCI420" s="4"/>
      <c r="LCJ420" s="4"/>
      <c r="LCK420" s="4"/>
      <c r="LCL420" s="4"/>
      <c r="LCM420" s="4"/>
      <c r="LCN420" s="4"/>
      <c r="LCO420" s="4"/>
      <c r="LCP420" s="4"/>
      <c r="LCQ420" s="4"/>
      <c r="LCR420" s="4"/>
      <c r="LCS420" s="4"/>
      <c r="LCT420" s="4"/>
      <c r="LCU420" s="4"/>
      <c r="LCV420" s="4"/>
      <c r="LCW420" s="4"/>
      <c r="LCX420" s="4"/>
      <c r="LCY420" s="4"/>
      <c r="LCZ420" s="4"/>
      <c r="LDA420" s="4"/>
      <c r="LDB420" s="4"/>
      <c r="LDC420" s="4"/>
      <c r="LDD420" s="4"/>
      <c r="LDE420" s="4"/>
      <c r="LDF420" s="4"/>
      <c r="LDG420" s="4"/>
      <c r="LDH420" s="4"/>
      <c r="LDI420" s="4"/>
      <c r="LDJ420" s="4"/>
      <c r="LDK420" s="4"/>
      <c r="LDL420" s="4"/>
      <c r="LDM420" s="4"/>
      <c r="LDN420" s="4"/>
      <c r="LDO420" s="4"/>
      <c r="LDP420" s="4"/>
      <c r="LDQ420" s="4"/>
      <c r="LDR420" s="4"/>
      <c r="LDS420" s="4"/>
      <c r="LDT420" s="4"/>
      <c r="LDU420" s="4"/>
      <c r="LDV420" s="4"/>
      <c r="LDW420" s="4"/>
      <c r="LDX420" s="4"/>
      <c r="LDY420" s="4"/>
      <c r="LDZ420" s="4"/>
      <c r="LEA420" s="4"/>
      <c r="LEB420" s="4"/>
      <c r="LEC420" s="4"/>
      <c r="LED420" s="4"/>
      <c r="LEE420" s="4"/>
      <c r="LEF420" s="4"/>
      <c r="LEG420" s="4"/>
      <c r="LEH420" s="4"/>
      <c r="LEI420" s="4"/>
      <c r="LEJ420" s="4"/>
      <c r="LEK420" s="4"/>
      <c r="LEL420" s="4"/>
      <c r="LEM420" s="4"/>
      <c r="LEN420" s="4"/>
      <c r="LEO420" s="4"/>
      <c r="LEP420" s="4"/>
      <c r="LEQ420" s="4"/>
      <c r="LER420" s="4"/>
      <c r="LES420" s="4"/>
      <c r="LET420" s="4"/>
      <c r="LEU420" s="4"/>
      <c r="LEV420" s="4"/>
      <c r="LEW420" s="4"/>
      <c r="LEX420" s="4"/>
      <c r="LEY420" s="4"/>
      <c r="LEZ420" s="4"/>
      <c r="LFA420" s="4"/>
      <c r="LFB420" s="4"/>
      <c r="LFC420" s="4"/>
      <c r="LFD420" s="4"/>
      <c r="LFE420" s="4"/>
      <c r="LFF420" s="4"/>
      <c r="LFG420" s="4"/>
      <c r="LFH420" s="4"/>
      <c r="LFI420" s="4"/>
      <c r="LFJ420" s="4"/>
      <c r="LFK420" s="4"/>
      <c r="LFL420" s="4"/>
      <c r="LFM420" s="4"/>
      <c r="LFN420" s="4"/>
      <c r="LFO420" s="4"/>
      <c r="LFP420" s="4"/>
      <c r="LFQ420" s="4"/>
      <c r="LFR420" s="4"/>
      <c r="LFS420" s="4"/>
      <c r="LFT420" s="4"/>
      <c r="LFU420" s="4"/>
      <c r="LFV420" s="4"/>
      <c r="LFW420" s="4"/>
      <c r="LFX420" s="4"/>
      <c r="LFY420" s="4"/>
      <c r="LFZ420" s="4"/>
      <c r="LGA420" s="4"/>
      <c r="LGB420" s="4"/>
      <c r="LGC420" s="4"/>
      <c r="LGD420" s="4"/>
      <c r="LGE420" s="4"/>
      <c r="LGF420" s="4"/>
      <c r="LGG420" s="4"/>
      <c r="LGH420" s="4"/>
      <c r="LGI420" s="4"/>
      <c r="LGJ420" s="4"/>
      <c r="LGK420" s="4"/>
      <c r="LGL420" s="4"/>
      <c r="LGM420" s="4"/>
      <c r="LGN420" s="4"/>
      <c r="LGO420" s="4"/>
      <c r="LGP420" s="4"/>
      <c r="LGQ420" s="4"/>
      <c r="LGR420" s="4"/>
      <c r="LGS420" s="4"/>
      <c r="LGT420" s="4"/>
      <c r="LGU420" s="4"/>
      <c r="LGV420" s="4"/>
      <c r="LGW420" s="4"/>
      <c r="LGX420" s="4"/>
      <c r="LGY420" s="4"/>
      <c r="LGZ420" s="4"/>
      <c r="LHA420" s="4"/>
      <c r="LHB420" s="4"/>
      <c r="LHC420" s="4"/>
      <c r="LHD420" s="4"/>
      <c r="LHE420" s="4"/>
      <c r="LHF420" s="4"/>
      <c r="LHG420" s="4"/>
      <c r="LHH420" s="4"/>
      <c r="LHI420" s="4"/>
      <c r="LHJ420" s="4"/>
      <c r="LHK420" s="4"/>
      <c r="LHL420" s="4"/>
      <c r="LHM420" s="4"/>
      <c r="LHN420" s="4"/>
      <c r="LHO420" s="4"/>
      <c r="LHP420" s="4"/>
      <c r="LHQ420" s="4"/>
      <c r="LHR420" s="4"/>
      <c r="LHS420" s="4"/>
      <c r="LHT420" s="4"/>
      <c r="LHU420" s="4"/>
      <c r="LHV420" s="4"/>
      <c r="LHW420" s="4"/>
      <c r="LHX420" s="4"/>
      <c r="LHY420" s="4"/>
      <c r="LHZ420" s="4"/>
      <c r="LIA420" s="4"/>
      <c r="LIB420" s="4"/>
      <c r="LIC420" s="4"/>
      <c r="LID420" s="4"/>
      <c r="LIE420" s="4"/>
      <c r="LIF420" s="4"/>
      <c r="LIG420" s="4"/>
      <c r="LIH420" s="4"/>
      <c r="LII420" s="4"/>
      <c r="LIJ420" s="4"/>
      <c r="LIK420" s="4"/>
      <c r="LIL420" s="4"/>
      <c r="LIM420" s="4"/>
      <c r="LIN420" s="4"/>
      <c r="LIO420" s="4"/>
      <c r="LIP420" s="4"/>
      <c r="LIQ420" s="4"/>
      <c r="LIR420" s="4"/>
      <c r="LIS420" s="4"/>
      <c r="LIT420" s="4"/>
      <c r="LIU420" s="4"/>
      <c r="LIV420" s="4"/>
      <c r="LIW420" s="4"/>
      <c r="LIX420" s="4"/>
      <c r="LIY420" s="4"/>
      <c r="LIZ420" s="4"/>
      <c r="LJA420" s="4"/>
      <c r="LJB420" s="4"/>
      <c r="LJC420" s="4"/>
      <c r="LJD420" s="4"/>
      <c r="LJE420" s="4"/>
      <c r="LJF420" s="4"/>
      <c r="LJG420" s="4"/>
      <c r="LJH420" s="4"/>
      <c r="LJI420" s="4"/>
      <c r="LJJ420" s="4"/>
      <c r="LJK420" s="4"/>
      <c r="LJL420" s="4"/>
      <c r="LJM420" s="4"/>
      <c r="LJN420" s="4"/>
      <c r="LJO420" s="4"/>
      <c r="LJP420" s="4"/>
      <c r="LJQ420" s="4"/>
      <c r="LJR420" s="4"/>
      <c r="LJS420" s="4"/>
      <c r="LJT420" s="4"/>
      <c r="LJU420" s="4"/>
      <c r="LJV420" s="4"/>
      <c r="LJW420" s="4"/>
      <c r="LJX420" s="4"/>
      <c r="LJY420" s="4"/>
      <c r="LJZ420" s="4"/>
      <c r="LKA420" s="4"/>
      <c r="LKB420" s="4"/>
      <c r="LKC420" s="4"/>
      <c r="LKD420" s="4"/>
      <c r="LKE420" s="4"/>
      <c r="LKF420" s="4"/>
      <c r="LKG420" s="4"/>
      <c r="LKH420" s="4"/>
      <c r="LKI420" s="4"/>
      <c r="LKJ420" s="4"/>
      <c r="LKK420" s="4"/>
      <c r="LKL420" s="4"/>
      <c r="LKM420" s="4"/>
      <c r="LKN420" s="4"/>
      <c r="LKO420" s="4"/>
      <c r="LKP420" s="4"/>
      <c r="LKQ420" s="4"/>
      <c r="LKR420" s="4"/>
      <c r="LKS420" s="4"/>
      <c r="LKT420" s="4"/>
      <c r="LKU420" s="4"/>
      <c r="LKV420" s="4"/>
      <c r="LKW420" s="4"/>
      <c r="LKX420" s="4"/>
      <c r="LKY420" s="4"/>
      <c r="LKZ420" s="4"/>
      <c r="LLA420" s="4"/>
      <c r="LLB420" s="4"/>
      <c r="LLC420" s="4"/>
      <c r="LLD420" s="4"/>
      <c r="LLE420" s="4"/>
      <c r="LLF420" s="4"/>
      <c r="LLG420" s="4"/>
      <c r="LLH420" s="4"/>
      <c r="LLI420" s="4"/>
      <c r="LLJ420" s="4"/>
      <c r="LLK420" s="4"/>
      <c r="LLL420" s="4"/>
      <c r="LLM420" s="4"/>
      <c r="LLN420" s="4"/>
      <c r="LLO420" s="4"/>
      <c r="LLP420" s="4"/>
      <c r="LLQ420" s="4"/>
      <c r="LLR420" s="4"/>
      <c r="LLS420" s="4"/>
      <c r="LLT420" s="4"/>
      <c r="LLU420" s="4"/>
      <c r="LLV420" s="4"/>
      <c r="LLW420" s="4"/>
      <c r="LLX420" s="4"/>
      <c r="LLY420" s="4"/>
      <c r="LLZ420" s="4"/>
      <c r="LMA420" s="4"/>
      <c r="LMB420" s="4"/>
      <c r="LMC420" s="4"/>
      <c r="LMD420" s="4"/>
      <c r="LME420" s="4"/>
      <c r="LMF420" s="4"/>
      <c r="LMG420" s="4"/>
      <c r="LMH420" s="4"/>
      <c r="LMI420" s="4"/>
      <c r="LMJ420" s="4"/>
      <c r="LMK420" s="4"/>
      <c r="LML420" s="4"/>
      <c r="LMM420" s="4"/>
      <c r="LMN420" s="4"/>
      <c r="LMO420" s="4"/>
      <c r="LMP420" s="4"/>
      <c r="LMQ420" s="4"/>
      <c r="LMR420" s="4"/>
      <c r="LMS420" s="4"/>
      <c r="LMT420" s="4"/>
      <c r="LMU420" s="4"/>
      <c r="LMV420" s="4"/>
      <c r="LMW420" s="4"/>
      <c r="LMX420" s="4"/>
      <c r="LMY420" s="4"/>
      <c r="LMZ420" s="4"/>
      <c r="LNA420" s="4"/>
      <c r="LNB420" s="4"/>
      <c r="LNC420" s="4"/>
      <c r="LND420" s="4"/>
      <c r="LNE420" s="4"/>
      <c r="LNF420" s="4"/>
      <c r="LNG420" s="4"/>
      <c r="LNH420" s="4"/>
      <c r="LNI420" s="4"/>
      <c r="LNJ420" s="4"/>
      <c r="LNK420" s="4"/>
      <c r="LNL420" s="4"/>
      <c r="LNM420" s="4"/>
      <c r="LNN420" s="4"/>
      <c r="LNO420" s="4"/>
      <c r="LNP420" s="4"/>
      <c r="LNQ420" s="4"/>
      <c r="LNR420" s="4"/>
      <c r="LNS420" s="4"/>
      <c r="LNT420" s="4"/>
      <c r="LNU420" s="4"/>
      <c r="LNV420" s="4"/>
      <c r="LNW420" s="4"/>
      <c r="LNX420" s="4"/>
      <c r="LNY420" s="4"/>
      <c r="LNZ420" s="4"/>
      <c r="LOA420" s="4"/>
      <c r="LOB420" s="4"/>
      <c r="LOC420" s="4"/>
      <c r="LOD420" s="4"/>
      <c r="LOE420" s="4"/>
      <c r="LOF420" s="4"/>
      <c r="LOG420" s="4"/>
      <c r="LOH420" s="4"/>
      <c r="LOI420" s="4"/>
      <c r="LOJ420" s="4"/>
      <c r="LOK420" s="4"/>
      <c r="LOL420" s="4"/>
      <c r="LOM420" s="4"/>
      <c r="LON420" s="4"/>
      <c r="LOO420" s="4"/>
      <c r="LOP420" s="4"/>
      <c r="LOQ420" s="4"/>
      <c r="LOR420" s="4"/>
      <c r="LOS420" s="4"/>
      <c r="LOT420" s="4"/>
      <c r="LOU420" s="4"/>
      <c r="LOV420" s="4"/>
      <c r="LOW420" s="4"/>
      <c r="LOX420" s="4"/>
      <c r="LOY420" s="4"/>
      <c r="LOZ420" s="4"/>
      <c r="LPA420" s="4"/>
      <c r="LPB420" s="4"/>
      <c r="LPC420" s="4"/>
      <c r="LPD420" s="4"/>
      <c r="LPE420" s="4"/>
      <c r="LPF420" s="4"/>
      <c r="LPG420" s="4"/>
      <c r="LPH420" s="4"/>
      <c r="LPI420" s="4"/>
      <c r="LPJ420" s="4"/>
      <c r="LPK420" s="4"/>
      <c r="LPL420" s="4"/>
      <c r="LPM420" s="4"/>
      <c r="LPN420" s="4"/>
      <c r="LPO420" s="4"/>
      <c r="LPP420" s="4"/>
      <c r="LPQ420" s="4"/>
      <c r="LPR420" s="4"/>
      <c r="LPS420" s="4"/>
      <c r="LPT420" s="4"/>
      <c r="LPU420" s="4"/>
      <c r="LPV420" s="4"/>
      <c r="LPW420" s="4"/>
      <c r="LPX420" s="4"/>
      <c r="LPY420" s="4"/>
      <c r="LPZ420" s="4"/>
      <c r="LQA420" s="4"/>
      <c r="LQB420" s="4"/>
      <c r="LQC420" s="4"/>
      <c r="LQD420" s="4"/>
      <c r="LQE420" s="4"/>
      <c r="LQF420" s="4"/>
      <c r="LQG420" s="4"/>
      <c r="LQH420" s="4"/>
      <c r="LQI420" s="4"/>
      <c r="LQJ420" s="4"/>
      <c r="LQK420" s="4"/>
      <c r="LQL420" s="4"/>
      <c r="LQM420" s="4"/>
      <c r="LQN420" s="4"/>
      <c r="LQO420" s="4"/>
      <c r="LQP420" s="4"/>
      <c r="LQQ420" s="4"/>
      <c r="LQR420" s="4"/>
      <c r="LQS420" s="4"/>
      <c r="LQT420" s="4"/>
      <c r="LQU420" s="4"/>
      <c r="LQV420" s="4"/>
      <c r="LQW420" s="4"/>
      <c r="LQX420" s="4"/>
      <c r="LQY420" s="4"/>
      <c r="LQZ420" s="4"/>
      <c r="LRA420" s="4"/>
      <c r="LRB420" s="4"/>
      <c r="LRC420" s="4"/>
      <c r="LRD420" s="4"/>
      <c r="LRE420" s="4"/>
      <c r="LRF420" s="4"/>
      <c r="LRG420" s="4"/>
      <c r="LRH420" s="4"/>
      <c r="LRI420" s="4"/>
      <c r="LRJ420" s="4"/>
      <c r="LRK420" s="4"/>
      <c r="LRL420" s="4"/>
      <c r="LRM420" s="4"/>
      <c r="LRN420" s="4"/>
      <c r="LRO420" s="4"/>
      <c r="LRP420" s="4"/>
      <c r="LRQ420" s="4"/>
      <c r="LRR420" s="4"/>
      <c r="LRS420" s="4"/>
      <c r="LRT420" s="4"/>
      <c r="LRU420" s="4"/>
      <c r="LRV420" s="4"/>
      <c r="LRW420" s="4"/>
      <c r="LRX420" s="4"/>
      <c r="LRY420" s="4"/>
      <c r="LRZ420" s="4"/>
      <c r="LSA420" s="4"/>
      <c r="LSB420" s="4"/>
      <c r="LSC420" s="4"/>
      <c r="LSD420" s="4"/>
      <c r="LSE420" s="4"/>
      <c r="LSF420" s="4"/>
      <c r="LSG420" s="4"/>
      <c r="LSH420" s="4"/>
      <c r="LSI420" s="4"/>
      <c r="LSJ420" s="4"/>
      <c r="LSK420" s="4"/>
      <c r="LSL420" s="4"/>
      <c r="LSM420" s="4"/>
      <c r="LSN420" s="4"/>
      <c r="LSO420" s="4"/>
      <c r="LSP420" s="4"/>
      <c r="LSQ420" s="4"/>
      <c r="LSR420" s="4"/>
      <c r="LSS420" s="4"/>
      <c r="LST420" s="4"/>
      <c r="LSU420" s="4"/>
      <c r="LSV420" s="4"/>
      <c r="LSW420" s="4"/>
      <c r="LSX420" s="4"/>
      <c r="LSY420" s="4"/>
      <c r="LSZ420" s="4"/>
      <c r="LTA420" s="4"/>
      <c r="LTB420" s="4"/>
      <c r="LTC420" s="4"/>
      <c r="LTD420" s="4"/>
      <c r="LTE420" s="4"/>
      <c r="LTF420" s="4"/>
      <c r="LTG420" s="4"/>
      <c r="LTH420" s="4"/>
      <c r="LTI420" s="4"/>
      <c r="LTJ420" s="4"/>
      <c r="LTK420" s="4"/>
      <c r="LTL420" s="4"/>
      <c r="LTM420" s="4"/>
      <c r="LTN420" s="4"/>
      <c r="LTO420" s="4"/>
      <c r="LTP420" s="4"/>
      <c r="LTQ420" s="4"/>
      <c r="LTR420" s="4"/>
      <c r="LTS420" s="4"/>
      <c r="LTT420" s="4"/>
      <c r="LTU420" s="4"/>
      <c r="LTV420" s="4"/>
      <c r="LTW420" s="4"/>
      <c r="LTX420" s="4"/>
      <c r="LTY420" s="4"/>
      <c r="LTZ420" s="4"/>
      <c r="LUA420" s="4"/>
      <c r="LUB420" s="4"/>
      <c r="LUC420" s="4"/>
      <c r="LUD420" s="4"/>
      <c r="LUE420" s="4"/>
      <c r="LUF420" s="4"/>
      <c r="LUG420" s="4"/>
      <c r="LUH420" s="4"/>
      <c r="LUI420" s="4"/>
      <c r="LUJ420" s="4"/>
      <c r="LUK420" s="4"/>
      <c r="LUL420" s="4"/>
      <c r="LUM420" s="4"/>
      <c r="LUN420" s="4"/>
      <c r="LUO420" s="4"/>
      <c r="LUP420" s="4"/>
      <c r="LUQ420" s="4"/>
      <c r="LUR420" s="4"/>
      <c r="LUS420" s="4"/>
      <c r="LUT420" s="4"/>
      <c r="LUU420" s="4"/>
      <c r="LUV420" s="4"/>
      <c r="LUW420" s="4"/>
      <c r="LUX420" s="4"/>
      <c r="LUY420" s="4"/>
      <c r="LUZ420" s="4"/>
      <c r="LVA420" s="4"/>
      <c r="LVB420" s="4"/>
      <c r="LVC420" s="4"/>
      <c r="LVD420" s="4"/>
      <c r="LVE420" s="4"/>
      <c r="LVF420" s="4"/>
      <c r="LVG420" s="4"/>
      <c r="LVH420" s="4"/>
      <c r="LVI420" s="4"/>
      <c r="LVJ420" s="4"/>
      <c r="LVK420" s="4"/>
      <c r="LVL420" s="4"/>
      <c r="LVM420" s="4"/>
      <c r="LVN420" s="4"/>
      <c r="LVO420" s="4"/>
      <c r="LVP420" s="4"/>
      <c r="LVQ420" s="4"/>
      <c r="LVR420" s="4"/>
      <c r="LVS420" s="4"/>
      <c r="LVT420" s="4"/>
      <c r="LVU420" s="4"/>
      <c r="LVV420" s="4"/>
      <c r="LVW420" s="4"/>
      <c r="LVX420" s="4"/>
      <c r="LVY420" s="4"/>
      <c r="LVZ420" s="4"/>
      <c r="LWA420" s="4"/>
      <c r="LWB420" s="4"/>
      <c r="LWC420" s="4"/>
      <c r="LWD420" s="4"/>
      <c r="LWE420" s="4"/>
      <c r="LWF420" s="4"/>
      <c r="LWG420" s="4"/>
      <c r="LWH420" s="4"/>
      <c r="LWI420" s="4"/>
      <c r="LWJ420" s="4"/>
      <c r="LWK420" s="4"/>
      <c r="LWL420" s="4"/>
      <c r="LWM420" s="4"/>
      <c r="LWN420" s="4"/>
      <c r="LWO420" s="4"/>
      <c r="LWP420" s="4"/>
      <c r="LWQ420" s="4"/>
      <c r="LWR420" s="4"/>
      <c r="LWS420" s="4"/>
      <c r="LWT420" s="4"/>
      <c r="LWU420" s="4"/>
      <c r="LWV420" s="4"/>
      <c r="LWW420" s="4"/>
      <c r="LWX420" s="4"/>
      <c r="LWY420" s="4"/>
      <c r="LWZ420" s="4"/>
      <c r="LXA420" s="4"/>
      <c r="LXB420" s="4"/>
      <c r="LXC420" s="4"/>
      <c r="LXD420" s="4"/>
      <c r="LXE420" s="4"/>
      <c r="LXF420" s="4"/>
      <c r="LXG420" s="4"/>
      <c r="LXH420" s="4"/>
      <c r="LXI420" s="4"/>
      <c r="LXJ420" s="4"/>
      <c r="LXK420" s="4"/>
      <c r="LXL420" s="4"/>
      <c r="LXM420" s="4"/>
      <c r="LXN420" s="4"/>
      <c r="LXO420" s="4"/>
      <c r="LXP420" s="4"/>
      <c r="LXQ420" s="4"/>
      <c r="LXR420" s="4"/>
      <c r="LXS420" s="4"/>
      <c r="LXT420" s="4"/>
      <c r="LXU420" s="4"/>
      <c r="LXV420" s="4"/>
      <c r="LXW420" s="4"/>
      <c r="LXX420" s="4"/>
      <c r="LXY420" s="4"/>
      <c r="LXZ420" s="4"/>
      <c r="LYA420" s="4"/>
      <c r="LYB420" s="4"/>
      <c r="LYC420" s="4"/>
      <c r="LYD420" s="4"/>
      <c r="LYE420" s="4"/>
      <c r="LYF420" s="4"/>
      <c r="LYG420" s="4"/>
      <c r="LYH420" s="4"/>
      <c r="LYI420" s="4"/>
      <c r="LYJ420" s="4"/>
      <c r="LYK420" s="4"/>
      <c r="LYL420" s="4"/>
      <c r="LYM420" s="4"/>
      <c r="LYN420" s="4"/>
      <c r="LYO420" s="4"/>
      <c r="LYP420" s="4"/>
      <c r="LYQ420" s="4"/>
      <c r="LYR420" s="4"/>
      <c r="LYS420" s="4"/>
      <c r="LYT420" s="4"/>
      <c r="LYU420" s="4"/>
      <c r="LYV420" s="4"/>
      <c r="LYW420" s="4"/>
      <c r="LYX420" s="4"/>
      <c r="LYY420" s="4"/>
      <c r="LYZ420" s="4"/>
      <c r="LZA420" s="4"/>
      <c r="LZB420" s="4"/>
      <c r="LZC420" s="4"/>
      <c r="LZD420" s="4"/>
      <c r="LZE420" s="4"/>
      <c r="LZF420" s="4"/>
      <c r="LZG420" s="4"/>
      <c r="LZH420" s="4"/>
      <c r="LZI420" s="4"/>
      <c r="LZJ420" s="4"/>
      <c r="LZK420" s="4"/>
      <c r="LZL420" s="4"/>
      <c r="LZM420" s="4"/>
      <c r="LZN420" s="4"/>
      <c r="LZO420" s="4"/>
      <c r="LZP420" s="4"/>
      <c r="LZQ420" s="4"/>
      <c r="LZR420" s="4"/>
      <c r="LZS420" s="4"/>
      <c r="LZT420" s="4"/>
      <c r="LZU420" s="4"/>
      <c r="LZV420" s="4"/>
      <c r="LZW420" s="4"/>
      <c r="LZX420" s="4"/>
      <c r="LZY420" s="4"/>
      <c r="LZZ420" s="4"/>
      <c r="MAA420" s="4"/>
      <c r="MAB420" s="4"/>
      <c r="MAC420" s="4"/>
      <c r="MAD420" s="4"/>
      <c r="MAE420" s="4"/>
      <c r="MAF420" s="4"/>
      <c r="MAG420" s="4"/>
      <c r="MAH420" s="4"/>
      <c r="MAI420" s="4"/>
      <c r="MAJ420" s="4"/>
      <c r="MAK420" s="4"/>
      <c r="MAL420" s="4"/>
      <c r="MAM420" s="4"/>
      <c r="MAN420" s="4"/>
      <c r="MAO420" s="4"/>
      <c r="MAP420" s="4"/>
      <c r="MAQ420" s="4"/>
      <c r="MAR420" s="4"/>
      <c r="MAS420" s="4"/>
      <c r="MAT420" s="4"/>
      <c r="MAU420" s="4"/>
      <c r="MAV420" s="4"/>
      <c r="MAW420" s="4"/>
      <c r="MAX420" s="4"/>
      <c r="MAY420" s="4"/>
      <c r="MAZ420" s="4"/>
      <c r="MBA420" s="4"/>
      <c r="MBB420" s="4"/>
      <c r="MBC420" s="4"/>
      <c r="MBD420" s="4"/>
      <c r="MBE420" s="4"/>
      <c r="MBF420" s="4"/>
      <c r="MBG420" s="4"/>
      <c r="MBH420" s="4"/>
      <c r="MBI420" s="4"/>
      <c r="MBJ420" s="4"/>
      <c r="MBK420" s="4"/>
      <c r="MBL420" s="4"/>
      <c r="MBM420" s="4"/>
      <c r="MBN420" s="4"/>
      <c r="MBO420" s="4"/>
      <c r="MBP420" s="4"/>
      <c r="MBQ420" s="4"/>
      <c r="MBR420" s="4"/>
      <c r="MBS420" s="4"/>
      <c r="MBT420" s="4"/>
      <c r="MBU420" s="4"/>
      <c r="MBV420" s="4"/>
      <c r="MBW420" s="4"/>
      <c r="MBX420" s="4"/>
      <c r="MBY420" s="4"/>
      <c r="MBZ420" s="4"/>
      <c r="MCA420" s="4"/>
      <c r="MCB420" s="4"/>
      <c r="MCC420" s="4"/>
      <c r="MCD420" s="4"/>
      <c r="MCE420" s="4"/>
      <c r="MCF420" s="4"/>
      <c r="MCG420" s="4"/>
      <c r="MCH420" s="4"/>
      <c r="MCI420" s="4"/>
      <c r="MCJ420" s="4"/>
      <c r="MCK420" s="4"/>
      <c r="MCL420" s="4"/>
      <c r="MCM420" s="4"/>
      <c r="MCN420" s="4"/>
      <c r="MCO420" s="4"/>
      <c r="MCP420" s="4"/>
      <c r="MCQ420" s="4"/>
      <c r="MCR420" s="4"/>
      <c r="MCS420" s="4"/>
      <c r="MCT420" s="4"/>
      <c r="MCU420" s="4"/>
      <c r="MCV420" s="4"/>
      <c r="MCW420" s="4"/>
      <c r="MCX420" s="4"/>
      <c r="MCY420" s="4"/>
      <c r="MCZ420" s="4"/>
      <c r="MDA420" s="4"/>
      <c r="MDB420" s="4"/>
      <c r="MDC420" s="4"/>
      <c r="MDD420" s="4"/>
      <c r="MDE420" s="4"/>
      <c r="MDF420" s="4"/>
      <c r="MDG420" s="4"/>
      <c r="MDH420" s="4"/>
      <c r="MDI420" s="4"/>
      <c r="MDJ420" s="4"/>
      <c r="MDK420" s="4"/>
      <c r="MDL420" s="4"/>
      <c r="MDM420" s="4"/>
      <c r="MDN420" s="4"/>
      <c r="MDO420" s="4"/>
      <c r="MDP420" s="4"/>
      <c r="MDQ420" s="4"/>
      <c r="MDR420" s="4"/>
      <c r="MDS420" s="4"/>
      <c r="MDT420" s="4"/>
      <c r="MDU420" s="4"/>
      <c r="MDV420" s="4"/>
      <c r="MDW420" s="4"/>
      <c r="MDX420" s="4"/>
      <c r="MDY420" s="4"/>
      <c r="MDZ420" s="4"/>
      <c r="MEA420" s="4"/>
      <c r="MEB420" s="4"/>
      <c r="MEC420" s="4"/>
      <c r="MED420" s="4"/>
      <c r="MEE420" s="4"/>
      <c r="MEF420" s="4"/>
      <c r="MEG420" s="4"/>
      <c r="MEH420" s="4"/>
      <c r="MEI420" s="4"/>
      <c r="MEJ420" s="4"/>
      <c r="MEK420" s="4"/>
      <c r="MEL420" s="4"/>
      <c r="MEM420" s="4"/>
      <c r="MEN420" s="4"/>
      <c r="MEO420" s="4"/>
      <c r="MEP420" s="4"/>
      <c r="MEQ420" s="4"/>
      <c r="MER420" s="4"/>
      <c r="MES420" s="4"/>
      <c r="MET420" s="4"/>
      <c r="MEU420" s="4"/>
      <c r="MEV420" s="4"/>
      <c r="MEW420" s="4"/>
      <c r="MEX420" s="4"/>
      <c r="MEY420" s="4"/>
      <c r="MEZ420" s="4"/>
      <c r="MFA420" s="4"/>
      <c r="MFB420" s="4"/>
      <c r="MFC420" s="4"/>
      <c r="MFD420" s="4"/>
      <c r="MFE420" s="4"/>
      <c r="MFF420" s="4"/>
      <c r="MFG420" s="4"/>
      <c r="MFH420" s="4"/>
      <c r="MFI420" s="4"/>
      <c r="MFJ420" s="4"/>
      <c r="MFK420" s="4"/>
      <c r="MFL420" s="4"/>
      <c r="MFM420" s="4"/>
      <c r="MFN420" s="4"/>
      <c r="MFO420" s="4"/>
      <c r="MFP420" s="4"/>
      <c r="MFQ420" s="4"/>
      <c r="MFR420" s="4"/>
      <c r="MFS420" s="4"/>
      <c r="MFT420" s="4"/>
      <c r="MFU420" s="4"/>
      <c r="MFV420" s="4"/>
      <c r="MFW420" s="4"/>
      <c r="MFX420" s="4"/>
      <c r="MFY420" s="4"/>
      <c r="MFZ420" s="4"/>
      <c r="MGA420" s="4"/>
      <c r="MGB420" s="4"/>
      <c r="MGC420" s="4"/>
      <c r="MGD420" s="4"/>
      <c r="MGE420" s="4"/>
      <c r="MGF420" s="4"/>
      <c r="MGG420" s="4"/>
      <c r="MGH420" s="4"/>
      <c r="MGI420" s="4"/>
      <c r="MGJ420" s="4"/>
      <c r="MGK420" s="4"/>
      <c r="MGL420" s="4"/>
      <c r="MGM420" s="4"/>
      <c r="MGN420" s="4"/>
      <c r="MGO420" s="4"/>
      <c r="MGP420" s="4"/>
      <c r="MGQ420" s="4"/>
      <c r="MGR420" s="4"/>
      <c r="MGS420" s="4"/>
      <c r="MGT420" s="4"/>
      <c r="MGU420" s="4"/>
      <c r="MGV420" s="4"/>
      <c r="MGW420" s="4"/>
      <c r="MGX420" s="4"/>
      <c r="MGY420" s="4"/>
      <c r="MGZ420" s="4"/>
      <c r="MHA420" s="4"/>
      <c r="MHB420" s="4"/>
      <c r="MHC420" s="4"/>
      <c r="MHD420" s="4"/>
      <c r="MHE420" s="4"/>
      <c r="MHF420" s="4"/>
      <c r="MHG420" s="4"/>
      <c r="MHH420" s="4"/>
      <c r="MHI420" s="4"/>
      <c r="MHJ420" s="4"/>
      <c r="MHK420" s="4"/>
      <c r="MHL420" s="4"/>
      <c r="MHM420" s="4"/>
      <c r="MHN420" s="4"/>
      <c r="MHO420" s="4"/>
      <c r="MHP420" s="4"/>
      <c r="MHQ420" s="4"/>
      <c r="MHR420" s="4"/>
      <c r="MHS420" s="4"/>
      <c r="MHT420" s="4"/>
      <c r="MHU420" s="4"/>
      <c r="MHV420" s="4"/>
      <c r="MHW420" s="4"/>
      <c r="MHX420" s="4"/>
      <c r="MHY420" s="4"/>
      <c r="MHZ420" s="4"/>
      <c r="MIA420" s="4"/>
      <c r="MIB420" s="4"/>
      <c r="MIC420" s="4"/>
      <c r="MID420" s="4"/>
      <c r="MIE420" s="4"/>
      <c r="MIF420" s="4"/>
      <c r="MIG420" s="4"/>
      <c r="MIH420" s="4"/>
      <c r="MII420" s="4"/>
      <c r="MIJ420" s="4"/>
      <c r="MIK420" s="4"/>
      <c r="MIL420" s="4"/>
      <c r="MIM420" s="4"/>
      <c r="MIN420" s="4"/>
      <c r="MIO420" s="4"/>
      <c r="MIP420" s="4"/>
      <c r="MIQ420" s="4"/>
      <c r="MIR420" s="4"/>
      <c r="MIS420" s="4"/>
      <c r="MIT420" s="4"/>
      <c r="MIU420" s="4"/>
      <c r="MIV420" s="4"/>
      <c r="MIW420" s="4"/>
      <c r="MIX420" s="4"/>
      <c r="MIY420" s="4"/>
      <c r="MIZ420" s="4"/>
      <c r="MJA420" s="4"/>
      <c r="MJB420" s="4"/>
      <c r="MJC420" s="4"/>
      <c r="MJD420" s="4"/>
      <c r="MJE420" s="4"/>
      <c r="MJF420" s="4"/>
      <c r="MJG420" s="4"/>
      <c r="MJH420" s="4"/>
      <c r="MJI420" s="4"/>
      <c r="MJJ420" s="4"/>
      <c r="MJK420" s="4"/>
      <c r="MJL420" s="4"/>
      <c r="MJM420" s="4"/>
      <c r="MJN420" s="4"/>
      <c r="MJO420" s="4"/>
      <c r="MJP420" s="4"/>
      <c r="MJQ420" s="4"/>
      <c r="MJR420" s="4"/>
      <c r="MJS420" s="4"/>
      <c r="MJT420" s="4"/>
      <c r="MJU420" s="4"/>
      <c r="MJV420" s="4"/>
      <c r="MJW420" s="4"/>
      <c r="MJX420" s="4"/>
      <c r="MJY420" s="4"/>
      <c r="MJZ420" s="4"/>
      <c r="MKA420" s="4"/>
      <c r="MKB420" s="4"/>
      <c r="MKC420" s="4"/>
      <c r="MKD420" s="4"/>
      <c r="MKE420" s="4"/>
      <c r="MKF420" s="4"/>
      <c r="MKG420" s="4"/>
      <c r="MKH420" s="4"/>
      <c r="MKI420" s="4"/>
      <c r="MKJ420" s="4"/>
      <c r="MKK420" s="4"/>
      <c r="MKL420" s="4"/>
      <c r="MKM420" s="4"/>
      <c r="MKN420" s="4"/>
      <c r="MKO420" s="4"/>
      <c r="MKP420" s="4"/>
      <c r="MKQ420" s="4"/>
      <c r="MKR420" s="4"/>
      <c r="MKS420" s="4"/>
      <c r="MKT420" s="4"/>
      <c r="MKU420" s="4"/>
      <c r="MKV420" s="4"/>
      <c r="MKW420" s="4"/>
      <c r="MKX420" s="4"/>
      <c r="MKY420" s="4"/>
      <c r="MKZ420" s="4"/>
      <c r="MLA420" s="4"/>
      <c r="MLB420" s="4"/>
      <c r="MLC420" s="4"/>
      <c r="MLD420" s="4"/>
      <c r="MLE420" s="4"/>
      <c r="MLF420" s="4"/>
      <c r="MLG420" s="4"/>
      <c r="MLH420" s="4"/>
      <c r="MLI420" s="4"/>
      <c r="MLJ420" s="4"/>
      <c r="MLK420" s="4"/>
      <c r="MLL420" s="4"/>
      <c r="MLM420" s="4"/>
      <c r="MLN420" s="4"/>
      <c r="MLO420" s="4"/>
      <c r="MLP420" s="4"/>
      <c r="MLQ420" s="4"/>
      <c r="MLR420" s="4"/>
      <c r="MLS420" s="4"/>
      <c r="MLT420" s="4"/>
      <c r="MLU420" s="4"/>
      <c r="MLV420" s="4"/>
      <c r="MLW420" s="4"/>
      <c r="MLX420" s="4"/>
      <c r="MLY420" s="4"/>
      <c r="MLZ420" s="4"/>
      <c r="MMA420" s="4"/>
      <c r="MMB420" s="4"/>
      <c r="MMC420" s="4"/>
      <c r="MMD420" s="4"/>
      <c r="MME420" s="4"/>
      <c r="MMF420" s="4"/>
      <c r="MMG420" s="4"/>
      <c r="MMH420" s="4"/>
      <c r="MMI420" s="4"/>
      <c r="MMJ420" s="4"/>
      <c r="MMK420" s="4"/>
      <c r="MML420" s="4"/>
      <c r="MMM420" s="4"/>
      <c r="MMN420" s="4"/>
      <c r="MMO420" s="4"/>
      <c r="MMP420" s="4"/>
      <c r="MMQ420" s="4"/>
      <c r="MMR420" s="4"/>
      <c r="MMS420" s="4"/>
      <c r="MMT420" s="4"/>
      <c r="MMU420" s="4"/>
      <c r="MMV420" s="4"/>
      <c r="MMW420" s="4"/>
      <c r="MMX420" s="4"/>
      <c r="MMY420" s="4"/>
      <c r="MMZ420" s="4"/>
      <c r="MNA420" s="4"/>
      <c r="MNB420" s="4"/>
      <c r="MNC420" s="4"/>
      <c r="MND420" s="4"/>
      <c r="MNE420" s="4"/>
      <c r="MNF420" s="4"/>
      <c r="MNG420" s="4"/>
      <c r="MNH420" s="4"/>
      <c r="MNI420" s="4"/>
      <c r="MNJ420" s="4"/>
      <c r="MNK420" s="4"/>
      <c r="MNL420" s="4"/>
      <c r="MNM420" s="4"/>
      <c r="MNN420" s="4"/>
      <c r="MNO420" s="4"/>
      <c r="MNP420" s="4"/>
      <c r="MNQ420" s="4"/>
      <c r="MNR420" s="4"/>
      <c r="MNS420" s="4"/>
      <c r="MNT420" s="4"/>
      <c r="MNU420" s="4"/>
      <c r="MNV420" s="4"/>
      <c r="MNW420" s="4"/>
      <c r="MNX420" s="4"/>
      <c r="MNY420" s="4"/>
      <c r="MNZ420" s="4"/>
      <c r="MOA420" s="4"/>
      <c r="MOB420" s="4"/>
      <c r="MOC420" s="4"/>
      <c r="MOD420" s="4"/>
      <c r="MOE420" s="4"/>
      <c r="MOF420" s="4"/>
      <c r="MOG420" s="4"/>
      <c r="MOH420" s="4"/>
      <c r="MOI420" s="4"/>
      <c r="MOJ420" s="4"/>
      <c r="MOK420" s="4"/>
      <c r="MOL420" s="4"/>
      <c r="MOM420" s="4"/>
      <c r="MON420" s="4"/>
      <c r="MOO420" s="4"/>
      <c r="MOP420" s="4"/>
      <c r="MOQ420" s="4"/>
      <c r="MOR420" s="4"/>
      <c r="MOS420" s="4"/>
      <c r="MOT420" s="4"/>
      <c r="MOU420" s="4"/>
      <c r="MOV420" s="4"/>
      <c r="MOW420" s="4"/>
      <c r="MOX420" s="4"/>
      <c r="MOY420" s="4"/>
      <c r="MOZ420" s="4"/>
      <c r="MPA420" s="4"/>
      <c r="MPB420" s="4"/>
      <c r="MPC420" s="4"/>
      <c r="MPD420" s="4"/>
      <c r="MPE420" s="4"/>
      <c r="MPF420" s="4"/>
      <c r="MPG420" s="4"/>
      <c r="MPH420" s="4"/>
      <c r="MPI420" s="4"/>
      <c r="MPJ420" s="4"/>
      <c r="MPK420" s="4"/>
      <c r="MPL420" s="4"/>
      <c r="MPM420" s="4"/>
      <c r="MPN420" s="4"/>
      <c r="MPO420" s="4"/>
      <c r="MPP420" s="4"/>
      <c r="MPQ420" s="4"/>
      <c r="MPR420" s="4"/>
      <c r="MPS420" s="4"/>
      <c r="MPT420" s="4"/>
      <c r="MPU420" s="4"/>
      <c r="MPV420" s="4"/>
      <c r="MPW420" s="4"/>
      <c r="MPX420" s="4"/>
      <c r="MPY420" s="4"/>
      <c r="MPZ420" s="4"/>
      <c r="MQA420" s="4"/>
      <c r="MQB420" s="4"/>
      <c r="MQC420" s="4"/>
      <c r="MQD420" s="4"/>
      <c r="MQE420" s="4"/>
      <c r="MQF420" s="4"/>
      <c r="MQG420" s="4"/>
      <c r="MQH420" s="4"/>
      <c r="MQI420" s="4"/>
      <c r="MQJ420" s="4"/>
      <c r="MQK420" s="4"/>
      <c r="MQL420" s="4"/>
      <c r="MQM420" s="4"/>
      <c r="MQN420" s="4"/>
      <c r="MQO420" s="4"/>
      <c r="MQP420" s="4"/>
      <c r="MQQ420" s="4"/>
      <c r="MQR420" s="4"/>
      <c r="MQS420" s="4"/>
      <c r="MQT420" s="4"/>
      <c r="MQU420" s="4"/>
      <c r="MQV420" s="4"/>
      <c r="MQW420" s="4"/>
      <c r="MQX420" s="4"/>
      <c r="MQY420" s="4"/>
      <c r="MQZ420" s="4"/>
      <c r="MRA420" s="4"/>
      <c r="MRB420" s="4"/>
      <c r="MRC420" s="4"/>
      <c r="MRD420" s="4"/>
      <c r="MRE420" s="4"/>
      <c r="MRF420" s="4"/>
      <c r="MRG420" s="4"/>
      <c r="MRH420" s="4"/>
      <c r="MRI420" s="4"/>
      <c r="MRJ420" s="4"/>
      <c r="MRK420" s="4"/>
      <c r="MRL420" s="4"/>
      <c r="MRM420" s="4"/>
      <c r="MRN420" s="4"/>
      <c r="MRO420" s="4"/>
      <c r="MRP420" s="4"/>
      <c r="MRQ420" s="4"/>
      <c r="MRR420" s="4"/>
      <c r="MRS420" s="4"/>
      <c r="MRT420" s="4"/>
      <c r="MRU420" s="4"/>
      <c r="MRV420" s="4"/>
      <c r="MRW420" s="4"/>
      <c r="MRX420" s="4"/>
      <c r="MRY420" s="4"/>
      <c r="MRZ420" s="4"/>
      <c r="MSA420" s="4"/>
      <c r="MSB420" s="4"/>
      <c r="MSC420" s="4"/>
      <c r="MSD420" s="4"/>
      <c r="MSE420" s="4"/>
      <c r="MSF420" s="4"/>
      <c r="MSG420" s="4"/>
      <c r="MSH420" s="4"/>
      <c r="MSI420" s="4"/>
      <c r="MSJ420" s="4"/>
      <c r="MSK420" s="4"/>
      <c r="MSL420" s="4"/>
      <c r="MSM420" s="4"/>
      <c r="MSN420" s="4"/>
      <c r="MSO420" s="4"/>
      <c r="MSP420" s="4"/>
      <c r="MSQ420" s="4"/>
      <c r="MSR420" s="4"/>
      <c r="MSS420" s="4"/>
      <c r="MST420" s="4"/>
      <c r="MSU420" s="4"/>
      <c r="MSV420" s="4"/>
      <c r="MSW420" s="4"/>
      <c r="MSX420" s="4"/>
      <c r="MSY420" s="4"/>
      <c r="MSZ420" s="4"/>
      <c r="MTA420" s="4"/>
      <c r="MTB420" s="4"/>
      <c r="MTC420" s="4"/>
      <c r="MTD420" s="4"/>
      <c r="MTE420" s="4"/>
      <c r="MTF420" s="4"/>
      <c r="MTG420" s="4"/>
      <c r="MTH420" s="4"/>
      <c r="MTI420" s="4"/>
      <c r="MTJ420" s="4"/>
      <c r="MTK420" s="4"/>
      <c r="MTL420" s="4"/>
      <c r="MTM420" s="4"/>
      <c r="MTN420" s="4"/>
      <c r="MTO420" s="4"/>
      <c r="MTP420" s="4"/>
      <c r="MTQ420" s="4"/>
      <c r="MTR420" s="4"/>
      <c r="MTS420" s="4"/>
      <c r="MTT420" s="4"/>
      <c r="MTU420" s="4"/>
      <c r="MTV420" s="4"/>
      <c r="MTW420" s="4"/>
      <c r="MTX420" s="4"/>
      <c r="MTY420" s="4"/>
      <c r="MTZ420" s="4"/>
      <c r="MUA420" s="4"/>
      <c r="MUB420" s="4"/>
      <c r="MUC420" s="4"/>
      <c r="MUD420" s="4"/>
      <c r="MUE420" s="4"/>
      <c r="MUF420" s="4"/>
      <c r="MUG420" s="4"/>
      <c r="MUH420" s="4"/>
      <c r="MUI420" s="4"/>
      <c r="MUJ420" s="4"/>
      <c r="MUK420" s="4"/>
      <c r="MUL420" s="4"/>
      <c r="MUM420" s="4"/>
      <c r="MUN420" s="4"/>
      <c r="MUO420" s="4"/>
      <c r="MUP420" s="4"/>
      <c r="MUQ420" s="4"/>
      <c r="MUR420" s="4"/>
      <c r="MUS420" s="4"/>
      <c r="MUT420" s="4"/>
      <c r="MUU420" s="4"/>
      <c r="MUV420" s="4"/>
      <c r="MUW420" s="4"/>
      <c r="MUX420" s="4"/>
      <c r="MUY420" s="4"/>
      <c r="MUZ420" s="4"/>
      <c r="MVA420" s="4"/>
      <c r="MVB420" s="4"/>
      <c r="MVC420" s="4"/>
      <c r="MVD420" s="4"/>
      <c r="MVE420" s="4"/>
      <c r="MVF420" s="4"/>
      <c r="MVG420" s="4"/>
      <c r="MVH420" s="4"/>
      <c r="MVI420" s="4"/>
      <c r="MVJ420" s="4"/>
      <c r="MVK420" s="4"/>
      <c r="MVL420" s="4"/>
      <c r="MVM420" s="4"/>
      <c r="MVN420" s="4"/>
      <c r="MVO420" s="4"/>
      <c r="MVP420" s="4"/>
      <c r="MVQ420" s="4"/>
      <c r="MVR420" s="4"/>
      <c r="MVS420" s="4"/>
      <c r="MVT420" s="4"/>
      <c r="MVU420" s="4"/>
      <c r="MVV420" s="4"/>
      <c r="MVW420" s="4"/>
      <c r="MVX420" s="4"/>
      <c r="MVY420" s="4"/>
      <c r="MVZ420" s="4"/>
      <c r="MWA420" s="4"/>
      <c r="MWB420" s="4"/>
      <c r="MWC420" s="4"/>
      <c r="MWD420" s="4"/>
      <c r="MWE420" s="4"/>
      <c r="MWF420" s="4"/>
      <c r="MWG420" s="4"/>
      <c r="MWH420" s="4"/>
      <c r="MWI420" s="4"/>
      <c r="MWJ420" s="4"/>
      <c r="MWK420" s="4"/>
      <c r="MWL420" s="4"/>
      <c r="MWM420" s="4"/>
      <c r="MWN420" s="4"/>
      <c r="MWO420" s="4"/>
      <c r="MWP420" s="4"/>
      <c r="MWQ420" s="4"/>
      <c r="MWR420" s="4"/>
      <c r="MWS420" s="4"/>
      <c r="MWT420" s="4"/>
      <c r="MWU420" s="4"/>
      <c r="MWV420" s="4"/>
      <c r="MWW420" s="4"/>
      <c r="MWX420" s="4"/>
      <c r="MWY420" s="4"/>
      <c r="MWZ420" s="4"/>
      <c r="MXA420" s="4"/>
      <c r="MXB420" s="4"/>
      <c r="MXC420" s="4"/>
      <c r="MXD420" s="4"/>
      <c r="MXE420" s="4"/>
      <c r="MXF420" s="4"/>
      <c r="MXG420" s="4"/>
      <c r="MXH420" s="4"/>
      <c r="MXI420" s="4"/>
      <c r="MXJ420" s="4"/>
      <c r="MXK420" s="4"/>
      <c r="MXL420" s="4"/>
      <c r="MXM420" s="4"/>
      <c r="MXN420" s="4"/>
      <c r="MXO420" s="4"/>
      <c r="MXP420" s="4"/>
      <c r="MXQ420" s="4"/>
      <c r="MXR420" s="4"/>
      <c r="MXS420" s="4"/>
      <c r="MXT420" s="4"/>
      <c r="MXU420" s="4"/>
      <c r="MXV420" s="4"/>
      <c r="MXW420" s="4"/>
      <c r="MXX420" s="4"/>
      <c r="MXY420" s="4"/>
      <c r="MXZ420" s="4"/>
      <c r="MYA420" s="4"/>
      <c r="MYB420" s="4"/>
      <c r="MYC420" s="4"/>
      <c r="MYD420" s="4"/>
      <c r="MYE420" s="4"/>
      <c r="MYF420" s="4"/>
      <c r="MYG420" s="4"/>
      <c r="MYH420" s="4"/>
      <c r="MYI420" s="4"/>
      <c r="MYJ420" s="4"/>
      <c r="MYK420" s="4"/>
      <c r="MYL420" s="4"/>
      <c r="MYM420" s="4"/>
      <c r="MYN420" s="4"/>
      <c r="MYO420" s="4"/>
      <c r="MYP420" s="4"/>
      <c r="MYQ420" s="4"/>
      <c r="MYR420" s="4"/>
      <c r="MYS420" s="4"/>
      <c r="MYT420" s="4"/>
      <c r="MYU420" s="4"/>
      <c r="MYV420" s="4"/>
      <c r="MYW420" s="4"/>
      <c r="MYX420" s="4"/>
      <c r="MYY420" s="4"/>
      <c r="MYZ420" s="4"/>
      <c r="MZA420" s="4"/>
      <c r="MZB420" s="4"/>
      <c r="MZC420" s="4"/>
      <c r="MZD420" s="4"/>
      <c r="MZE420" s="4"/>
      <c r="MZF420" s="4"/>
      <c r="MZG420" s="4"/>
      <c r="MZH420" s="4"/>
      <c r="MZI420" s="4"/>
      <c r="MZJ420" s="4"/>
      <c r="MZK420" s="4"/>
      <c r="MZL420" s="4"/>
      <c r="MZM420" s="4"/>
      <c r="MZN420" s="4"/>
      <c r="MZO420" s="4"/>
      <c r="MZP420" s="4"/>
      <c r="MZQ420" s="4"/>
      <c r="MZR420" s="4"/>
      <c r="MZS420" s="4"/>
      <c r="MZT420" s="4"/>
      <c r="MZU420" s="4"/>
      <c r="MZV420" s="4"/>
      <c r="MZW420" s="4"/>
      <c r="MZX420" s="4"/>
      <c r="MZY420" s="4"/>
      <c r="MZZ420" s="4"/>
      <c r="NAA420" s="4"/>
      <c r="NAB420" s="4"/>
      <c r="NAC420" s="4"/>
      <c r="NAD420" s="4"/>
      <c r="NAE420" s="4"/>
      <c r="NAF420" s="4"/>
      <c r="NAG420" s="4"/>
      <c r="NAH420" s="4"/>
      <c r="NAI420" s="4"/>
      <c r="NAJ420" s="4"/>
      <c r="NAK420" s="4"/>
      <c r="NAL420" s="4"/>
      <c r="NAM420" s="4"/>
      <c r="NAN420" s="4"/>
      <c r="NAO420" s="4"/>
      <c r="NAP420" s="4"/>
      <c r="NAQ420" s="4"/>
      <c r="NAR420" s="4"/>
      <c r="NAS420" s="4"/>
      <c r="NAT420" s="4"/>
      <c r="NAU420" s="4"/>
      <c r="NAV420" s="4"/>
      <c r="NAW420" s="4"/>
      <c r="NAX420" s="4"/>
      <c r="NAY420" s="4"/>
      <c r="NAZ420" s="4"/>
      <c r="NBA420" s="4"/>
      <c r="NBB420" s="4"/>
      <c r="NBC420" s="4"/>
      <c r="NBD420" s="4"/>
      <c r="NBE420" s="4"/>
      <c r="NBF420" s="4"/>
      <c r="NBG420" s="4"/>
      <c r="NBH420" s="4"/>
      <c r="NBI420" s="4"/>
      <c r="NBJ420" s="4"/>
      <c r="NBK420" s="4"/>
      <c r="NBL420" s="4"/>
      <c r="NBM420" s="4"/>
      <c r="NBN420" s="4"/>
      <c r="NBO420" s="4"/>
      <c r="NBP420" s="4"/>
      <c r="NBQ420" s="4"/>
      <c r="NBR420" s="4"/>
      <c r="NBS420" s="4"/>
      <c r="NBT420" s="4"/>
      <c r="NBU420" s="4"/>
      <c r="NBV420" s="4"/>
      <c r="NBW420" s="4"/>
      <c r="NBX420" s="4"/>
      <c r="NBY420" s="4"/>
      <c r="NBZ420" s="4"/>
      <c r="NCA420" s="4"/>
      <c r="NCB420" s="4"/>
      <c r="NCC420" s="4"/>
      <c r="NCD420" s="4"/>
      <c r="NCE420" s="4"/>
      <c r="NCF420" s="4"/>
      <c r="NCG420" s="4"/>
      <c r="NCH420" s="4"/>
      <c r="NCI420" s="4"/>
      <c r="NCJ420" s="4"/>
      <c r="NCK420" s="4"/>
      <c r="NCL420" s="4"/>
      <c r="NCM420" s="4"/>
      <c r="NCN420" s="4"/>
      <c r="NCO420" s="4"/>
      <c r="NCP420" s="4"/>
      <c r="NCQ420" s="4"/>
      <c r="NCR420" s="4"/>
      <c r="NCS420" s="4"/>
      <c r="NCT420" s="4"/>
      <c r="NCU420" s="4"/>
      <c r="NCV420" s="4"/>
      <c r="NCW420" s="4"/>
      <c r="NCX420" s="4"/>
      <c r="NCY420" s="4"/>
      <c r="NCZ420" s="4"/>
      <c r="NDA420" s="4"/>
      <c r="NDB420" s="4"/>
      <c r="NDC420" s="4"/>
      <c r="NDD420" s="4"/>
      <c r="NDE420" s="4"/>
      <c r="NDF420" s="4"/>
      <c r="NDG420" s="4"/>
      <c r="NDH420" s="4"/>
      <c r="NDI420" s="4"/>
      <c r="NDJ420" s="4"/>
      <c r="NDK420" s="4"/>
      <c r="NDL420" s="4"/>
      <c r="NDM420" s="4"/>
      <c r="NDN420" s="4"/>
      <c r="NDO420" s="4"/>
      <c r="NDP420" s="4"/>
      <c r="NDQ420" s="4"/>
      <c r="NDR420" s="4"/>
      <c r="NDS420" s="4"/>
      <c r="NDT420" s="4"/>
      <c r="NDU420" s="4"/>
      <c r="NDV420" s="4"/>
      <c r="NDW420" s="4"/>
      <c r="NDX420" s="4"/>
      <c r="NDY420" s="4"/>
      <c r="NDZ420" s="4"/>
      <c r="NEA420" s="4"/>
      <c r="NEB420" s="4"/>
      <c r="NEC420" s="4"/>
      <c r="NED420" s="4"/>
      <c r="NEE420" s="4"/>
      <c r="NEF420" s="4"/>
      <c r="NEG420" s="4"/>
      <c r="NEH420" s="4"/>
      <c r="NEI420" s="4"/>
      <c r="NEJ420" s="4"/>
      <c r="NEK420" s="4"/>
      <c r="NEL420" s="4"/>
      <c r="NEM420" s="4"/>
      <c r="NEN420" s="4"/>
      <c r="NEO420" s="4"/>
      <c r="NEP420" s="4"/>
      <c r="NEQ420" s="4"/>
      <c r="NER420" s="4"/>
      <c r="NES420" s="4"/>
      <c r="NET420" s="4"/>
      <c r="NEU420" s="4"/>
      <c r="NEV420" s="4"/>
      <c r="NEW420" s="4"/>
      <c r="NEX420" s="4"/>
      <c r="NEY420" s="4"/>
      <c r="NEZ420" s="4"/>
      <c r="NFA420" s="4"/>
      <c r="NFB420" s="4"/>
      <c r="NFC420" s="4"/>
      <c r="NFD420" s="4"/>
      <c r="NFE420" s="4"/>
      <c r="NFF420" s="4"/>
      <c r="NFG420" s="4"/>
      <c r="NFH420" s="4"/>
      <c r="NFI420" s="4"/>
      <c r="NFJ420" s="4"/>
      <c r="NFK420" s="4"/>
      <c r="NFL420" s="4"/>
      <c r="NFM420" s="4"/>
      <c r="NFN420" s="4"/>
      <c r="NFO420" s="4"/>
      <c r="NFP420" s="4"/>
      <c r="NFQ420" s="4"/>
      <c r="NFR420" s="4"/>
      <c r="NFS420" s="4"/>
      <c r="NFT420" s="4"/>
      <c r="NFU420" s="4"/>
      <c r="NFV420" s="4"/>
      <c r="NFW420" s="4"/>
      <c r="NFX420" s="4"/>
      <c r="NFY420" s="4"/>
      <c r="NFZ420" s="4"/>
      <c r="NGA420" s="4"/>
      <c r="NGB420" s="4"/>
      <c r="NGC420" s="4"/>
      <c r="NGD420" s="4"/>
      <c r="NGE420" s="4"/>
      <c r="NGF420" s="4"/>
      <c r="NGG420" s="4"/>
      <c r="NGH420" s="4"/>
      <c r="NGI420" s="4"/>
      <c r="NGJ420" s="4"/>
      <c r="NGK420" s="4"/>
      <c r="NGL420" s="4"/>
      <c r="NGM420" s="4"/>
      <c r="NGN420" s="4"/>
      <c r="NGO420" s="4"/>
      <c r="NGP420" s="4"/>
      <c r="NGQ420" s="4"/>
      <c r="NGR420" s="4"/>
      <c r="NGS420" s="4"/>
      <c r="NGT420" s="4"/>
      <c r="NGU420" s="4"/>
      <c r="NGV420" s="4"/>
      <c r="NGW420" s="4"/>
      <c r="NGX420" s="4"/>
      <c r="NGY420" s="4"/>
      <c r="NGZ420" s="4"/>
      <c r="NHA420" s="4"/>
      <c r="NHB420" s="4"/>
      <c r="NHC420" s="4"/>
      <c r="NHD420" s="4"/>
      <c r="NHE420" s="4"/>
      <c r="NHF420" s="4"/>
      <c r="NHG420" s="4"/>
      <c r="NHH420" s="4"/>
      <c r="NHI420" s="4"/>
      <c r="NHJ420" s="4"/>
      <c r="NHK420" s="4"/>
      <c r="NHL420" s="4"/>
      <c r="NHM420" s="4"/>
      <c r="NHN420" s="4"/>
      <c r="NHO420" s="4"/>
      <c r="NHP420" s="4"/>
      <c r="NHQ420" s="4"/>
      <c r="NHR420" s="4"/>
      <c r="NHS420" s="4"/>
      <c r="NHT420" s="4"/>
      <c r="NHU420" s="4"/>
      <c r="NHV420" s="4"/>
      <c r="NHW420" s="4"/>
      <c r="NHX420" s="4"/>
      <c r="NHY420" s="4"/>
      <c r="NHZ420" s="4"/>
      <c r="NIA420" s="4"/>
      <c r="NIB420" s="4"/>
      <c r="NIC420" s="4"/>
      <c r="NID420" s="4"/>
      <c r="NIE420" s="4"/>
      <c r="NIF420" s="4"/>
      <c r="NIG420" s="4"/>
      <c r="NIH420" s="4"/>
      <c r="NII420" s="4"/>
      <c r="NIJ420" s="4"/>
      <c r="NIK420" s="4"/>
      <c r="NIL420" s="4"/>
      <c r="NIM420" s="4"/>
      <c r="NIN420" s="4"/>
      <c r="NIO420" s="4"/>
      <c r="NIP420" s="4"/>
      <c r="NIQ420" s="4"/>
      <c r="NIR420" s="4"/>
      <c r="NIS420" s="4"/>
      <c r="NIT420" s="4"/>
      <c r="NIU420" s="4"/>
      <c r="NIV420" s="4"/>
      <c r="NIW420" s="4"/>
      <c r="NIX420" s="4"/>
      <c r="NIY420" s="4"/>
      <c r="NIZ420" s="4"/>
      <c r="NJA420" s="4"/>
      <c r="NJB420" s="4"/>
      <c r="NJC420" s="4"/>
      <c r="NJD420" s="4"/>
      <c r="NJE420" s="4"/>
      <c r="NJF420" s="4"/>
      <c r="NJG420" s="4"/>
      <c r="NJH420" s="4"/>
      <c r="NJI420" s="4"/>
      <c r="NJJ420" s="4"/>
      <c r="NJK420" s="4"/>
      <c r="NJL420" s="4"/>
      <c r="NJM420" s="4"/>
      <c r="NJN420" s="4"/>
      <c r="NJO420" s="4"/>
      <c r="NJP420" s="4"/>
      <c r="NJQ420" s="4"/>
      <c r="NJR420" s="4"/>
      <c r="NJS420" s="4"/>
      <c r="NJT420" s="4"/>
      <c r="NJU420" s="4"/>
      <c r="NJV420" s="4"/>
      <c r="NJW420" s="4"/>
      <c r="NJX420" s="4"/>
      <c r="NJY420" s="4"/>
      <c r="NJZ420" s="4"/>
      <c r="NKA420" s="4"/>
      <c r="NKB420" s="4"/>
      <c r="NKC420" s="4"/>
      <c r="NKD420" s="4"/>
      <c r="NKE420" s="4"/>
      <c r="NKF420" s="4"/>
      <c r="NKG420" s="4"/>
      <c r="NKH420" s="4"/>
      <c r="NKI420" s="4"/>
      <c r="NKJ420" s="4"/>
      <c r="NKK420" s="4"/>
      <c r="NKL420" s="4"/>
      <c r="NKM420" s="4"/>
      <c r="NKN420" s="4"/>
      <c r="NKO420" s="4"/>
      <c r="NKP420" s="4"/>
      <c r="NKQ420" s="4"/>
      <c r="NKR420" s="4"/>
      <c r="NKS420" s="4"/>
      <c r="NKT420" s="4"/>
      <c r="NKU420" s="4"/>
      <c r="NKV420" s="4"/>
      <c r="NKW420" s="4"/>
      <c r="NKX420" s="4"/>
      <c r="NKY420" s="4"/>
      <c r="NKZ420" s="4"/>
      <c r="NLA420" s="4"/>
      <c r="NLB420" s="4"/>
      <c r="NLC420" s="4"/>
      <c r="NLD420" s="4"/>
      <c r="NLE420" s="4"/>
      <c r="NLF420" s="4"/>
      <c r="NLG420" s="4"/>
      <c r="NLH420" s="4"/>
      <c r="NLI420" s="4"/>
      <c r="NLJ420" s="4"/>
      <c r="NLK420" s="4"/>
      <c r="NLL420" s="4"/>
      <c r="NLM420" s="4"/>
      <c r="NLN420" s="4"/>
      <c r="NLO420" s="4"/>
      <c r="NLP420" s="4"/>
      <c r="NLQ420" s="4"/>
      <c r="NLR420" s="4"/>
      <c r="NLS420" s="4"/>
      <c r="NLT420" s="4"/>
      <c r="NLU420" s="4"/>
      <c r="NLV420" s="4"/>
      <c r="NLW420" s="4"/>
      <c r="NLX420" s="4"/>
      <c r="NLY420" s="4"/>
      <c r="NLZ420" s="4"/>
      <c r="NMA420" s="4"/>
      <c r="NMB420" s="4"/>
      <c r="NMC420" s="4"/>
      <c r="NMD420" s="4"/>
      <c r="NME420" s="4"/>
      <c r="NMF420" s="4"/>
      <c r="NMG420" s="4"/>
      <c r="NMH420" s="4"/>
      <c r="NMI420" s="4"/>
      <c r="NMJ420" s="4"/>
      <c r="NMK420" s="4"/>
      <c r="NML420" s="4"/>
      <c r="NMM420" s="4"/>
      <c r="NMN420" s="4"/>
      <c r="NMO420" s="4"/>
      <c r="NMP420" s="4"/>
      <c r="NMQ420" s="4"/>
      <c r="NMR420" s="4"/>
      <c r="NMS420" s="4"/>
      <c r="NMT420" s="4"/>
      <c r="NMU420" s="4"/>
      <c r="NMV420" s="4"/>
      <c r="NMW420" s="4"/>
      <c r="NMX420" s="4"/>
      <c r="NMY420" s="4"/>
      <c r="NMZ420" s="4"/>
      <c r="NNA420" s="4"/>
      <c r="NNB420" s="4"/>
      <c r="NNC420" s="4"/>
      <c r="NND420" s="4"/>
      <c r="NNE420" s="4"/>
      <c r="NNF420" s="4"/>
      <c r="NNG420" s="4"/>
      <c r="NNH420" s="4"/>
      <c r="NNI420" s="4"/>
      <c r="NNJ420" s="4"/>
      <c r="NNK420" s="4"/>
      <c r="NNL420" s="4"/>
      <c r="NNM420" s="4"/>
      <c r="NNN420" s="4"/>
      <c r="NNO420" s="4"/>
      <c r="NNP420" s="4"/>
      <c r="NNQ420" s="4"/>
      <c r="NNR420" s="4"/>
      <c r="NNS420" s="4"/>
      <c r="NNT420" s="4"/>
      <c r="NNU420" s="4"/>
      <c r="NNV420" s="4"/>
      <c r="NNW420" s="4"/>
      <c r="NNX420" s="4"/>
      <c r="NNY420" s="4"/>
      <c r="NNZ420" s="4"/>
      <c r="NOA420" s="4"/>
      <c r="NOB420" s="4"/>
      <c r="NOC420" s="4"/>
      <c r="NOD420" s="4"/>
      <c r="NOE420" s="4"/>
      <c r="NOF420" s="4"/>
      <c r="NOG420" s="4"/>
      <c r="NOH420" s="4"/>
      <c r="NOI420" s="4"/>
      <c r="NOJ420" s="4"/>
      <c r="NOK420" s="4"/>
      <c r="NOL420" s="4"/>
      <c r="NOM420" s="4"/>
      <c r="NON420" s="4"/>
      <c r="NOO420" s="4"/>
      <c r="NOP420" s="4"/>
      <c r="NOQ420" s="4"/>
      <c r="NOR420" s="4"/>
      <c r="NOS420" s="4"/>
      <c r="NOT420" s="4"/>
      <c r="NOU420" s="4"/>
      <c r="NOV420" s="4"/>
      <c r="NOW420" s="4"/>
      <c r="NOX420" s="4"/>
      <c r="NOY420" s="4"/>
      <c r="NOZ420" s="4"/>
      <c r="NPA420" s="4"/>
      <c r="NPB420" s="4"/>
      <c r="NPC420" s="4"/>
      <c r="NPD420" s="4"/>
      <c r="NPE420" s="4"/>
      <c r="NPF420" s="4"/>
      <c r="NPG420" s="4"/>
      <c r="NPH420" s="4"/>
      <c r="NPI420" s="4"/>
      <c r="NPJ420" s="4"/>
      <c r="NPK420" s="4"/>
      <c r="NPL420" s="4"/>
      <c r="NPM420" s="4"/>
      <c r="NPN420" s="4"/>
      <c r="NPO420" s="4"/>
      <c r="NPP420" s="4"/>
      <c r="NPQ420" s="4"/>
      <c r="NPR420" s="4"/>
      <c r="NPS420" s="4"/>
      <c r="NPT420" s="4"/>
      <c r="NPU420" s="4"/>
      <c r="NPV420" s="4"/>
      <c r="NPW420" s="4"/>
      <c r="NPX420" s="4"/>
      <c r="NPY420" s="4"/>
      <c r="NPZ420" s="4"/>
      <c r="NQA420" s="4"/>
      <c r="NQB420" s="4"/>
      <c r="NQC420" s="4"/>
      <c r="NQD420" s="4"/>
      <c r="NQE420" s="4"/>
      <c r="NQF420" s="4"/>
      <c r="NQG420" s="4"/>
      <c r="NQH420" s="4"/>
      <c r="NQI420" s="4"/>
      <c r="NQJ420" s="4"/>
      <c r="NQK420" s="4"/>
      <c r="NQL420" s="4"/>
      <c r="NQM420" s="4"/>
      <c r="NQN420" s="4"/>
      <c r="NQO420" s="4"/>
      <c r="NQP420" s="4"/>
      <c r="NQQ420" s="4"/>
      <c r="NQR420" s="4"/>
      <c r="NQS420" s="4"/>
      <c r="NQT420" s="4"/>
      <c r="NQU420" s="4"/>
      <c r="NQV420" s="4"/>
      <c r="NQW420" s="4"/>
      <c r="NQX420" s="4"/>
      <c r="NQY420" s="4"/>
      <c r="NQZ420" s="4"/>
      <c r="NRA420" s="4"/>
      <c r="NRB420" s="4"/>
      <c r="NRC420" s="4"/>
      <c r="NRD420" s="4"/>
      <c r="NRE420" s="4"/>
      <c r="NRF420" s="4"/>
      <c r="NRG420" s="4"/>
      <c r="NRH420" s="4"/>
      <c r="NRI420" s="4"/>
      <c r="NRJ420" s="4"/>
      <c r="NRK420" s="4"/>
      <c r="NRL420" s="4"/>
      <c r="NRM420" s="4"/>
      <c r="NRN420" s="4"/>
      <c r="NRO420" s="4"/>
      <c r="NRP420" s="4"/>
      <c r="NRQ420" s="4"/>
      <c r="NRR420" s="4"/>
      <c r="NRS420" s="4"/>
      <c r="NRT420" s="4"/>
      <c r="NRU420" s="4"/>
      <c r="NRV420" s="4"/>
      <c r="NRW420" s="4"/>
      <c r="NRX420" s="4"/>
      <c r="NRY420" s="4"/>
      <c r="NRZ420" s="4"/>
      <c r="NSA420" s="4"/>
      <c r="NSB420" s="4"/>
      <c r="NSC420" s="4"/>
      <c r="NSD420" s="4"/>
      <c r="NSE420" s="4"/>
      <c r="NSF420" s="4"/>
      <c r="NSG420" s="4"/>
      <c r="NSH420" s="4"/>
      <c r="NSI420" s="4"/>
      <c r="NSJ420" s="4"/>
      <c r="NSK420" s="4"/>
      <c r="NSL420" s="4"/>
      <c r="NSM420" s="4"/>
      <c r="NSN420" s="4"/>
      <c r="NSO420" s="4"/>
      <c r="NSP420" s="4"/>
      <c r="NSQ420" s="4"/>
      <c r="NSR420" s="4"/>
      <c r="NSS420" s="4"/>
      <c r="NST420" s="4"/>
      <c r="NSU420" s="4"/>
      <c r="NSV420" s="4"/>
      <c r="NSW420" s="4"/>
      <c r="NSX420" s="4"/>
      <c r="NSY420" s="4"/>
      <c r="NSZ420" s="4"/>
      <c r="NTA420" s="4"/>
      <c r="NTB420" s="4"/>
      <c r="NTC420" s="4"/>
      <c r="NTD420" s="4"/>
      <c r="NTE420" s="4"/>
      <c r="NTF420" s="4"/>
      <c r="NTG420" s="4"/>
      <c r="NTH420" s="4"/>
      <c r="NTI420" s="4"/>
      <c r="NTJ420" s="4"/>
      <c r="NTK420" s="4"/>
      <c r="NTL420" s="4"/>
      <c r="NTM420" s="4"/>
      <c r="NTN420" s="4"/>
      <c r="NTO420" s="4"/>
      <c r="NTP420" s="4"/>
      <c r="NTQ420" s="4"/>
      <c r="NTR420" s="4"/>
      <c r="NTS420" s="4"/>
      <c r="NTT420" s="4"/>
      <c r="NTU420" s="4"/>
      <c r="NTV420" s="4"/>
      <c r="NTW420" s="4"/>
      <c r="NTX420" s="4"/>
      <c r="NTY420" s="4"/>
      <c r="NTZ420" s="4"/>
      <c r="NUA420" s="4"/>
      <c r="NUB420" s="4"/>
      <c r="NUC420" s="4"/>
      <c r="NUD420" s="4"/>
      <c r="NUE420" s="4"/>
      <c r="NUF420" s="4"/>
      <c r="NUG420" s="4"/>
      <c r="NUH420" s="4"/>
      <c r="NUI420" s="4"/>
      <c r="NUJ420" s="4"/>
      <c r="NUK420" s="4"/>
      <c r="NUL420" s="4"/>
      <c r="NUM420" s="4"/>
      <c r="NUN420" s="4"/>
      <c r="NUO420" s="4"/>
      <c r="NUP420" s="4"/>
      <c r="NUQ420" s="4"/>
      <c r="NUR420" s="4"/>
      <c r="NUS420" s="4"/>
      <c r="NUT420" s="4"/>
      <c r="NUU420" s="4"/>
      <c r="NUV420" s="4"/>
      <c r="NUW420" s="4"/>
      <c r="NUX420" s="4"/>
      <c r="NUY420" s="4"/>
      <c r="NUZ420" s="4"/>
      <c r="NVA420" s="4"/>
      <c r="NVB420" s="4"/>
      <c r="NVC420" s="4"/>
      <c r="NVD420" s="4"/>
      <c r="NVE420" s="4"/>
      <c r="NVF420" s="4"/>
      <c r="NVG420" s="4"/>
      <c r="NVH420" s="4"/>
      <c r="NVI420" s="4"/>
      <c r="NVJ420" s="4"/>
      <c r="NVK420" s="4"/>
      <c r="NVL420" s="4"/>
      <c r="NVM420" s="4"/>
      <c r="NVN420" s="4"/>
      <c r="NVO420" s="4"/>
      <c r="NVP420" s="4"/>
      <c r="NVQ420" s="4"/>
      <c r="NVR420" s="4"/>
      <c r="NVS420" s="4"/>
      <c r="NVT420" s="4"/>
      <c r="NVU420" s="4"/>
      <c r="NVV420" s="4"/>
      <c r="NVW420" s="4"/>
      <c r="NVX420" s="4"/>
      <c r="NVY420" s="4"/>
      <c r="NVZ420" s="4"/>
      <c r="NWA420" s="4"/>
      <c r="NWB420" s="4"/>
      <c r="NWC420" s="4"/>
      <c r="NWD420" s="4"/>
      <c r="NWE420" s="4"/>
      <c r="NWF420" s="4"/>
      <c r="NWG420" s="4"/>
      <c r="NWH420" s="4"/>
      <c r="NWI420" s="4"/>
      <c r="NWJ420" s="4"/>
      <c r="NWK420" s="4"/>
      <c r="NWL420" s="4"/>
      <c r="NWM420" s="4"/>
      <c r="NWN420" s="4"/>
      <c r="NWO420" s="4"/>
      <c r="NWP420" s="4"/>
      <c r="NWQ420" s="4"/>
      <c r="NWR420" s="4"/>
      <c r="NWS420" s="4"/>
      <c r="NWT420" s="4"/>
      <c r="NWU420" s="4"/>
      <c r="NWV420" s="4"/>
      <c r="NWW420" s="4"/>
      <c r="NWX420" s="4"/>
      <c r="NWY420" s="4"/>
      <c r="NWZ420" s="4"/>
      <c r="NXA420" s="4"/>
      <c r="NXB420" s="4"/>
      <c r="NXC420" s="4"/>
      <c r="NXD420" s="4"/>
      <c r="NXE420" s="4"/>
      <c r="NXF420" s="4"/>
      <c r="NXG420" s="4"/>
      <c r="NXH420" s="4"/>
      <c r="NXI420" s="4"/>
      <c r="NXJ420" s="4"/>
      <c r="NXK420" s="4"/>
      <c r="NXL420" s="4"/>
      <c r="NXM420" s="4"/>
      <c r="NXN420" s="4"/>
      <c r="NXO420" s="4"/>
      <c r="NXP420" s="4"/>
      <c r="NXQ420" s="4"/>
      <c r="NXR420" s="4"/>
      <c r="NXS420" s="4"/>
      <c r="NXT420" s="4"/>
      <c r="NXU420" s="4"/>
      <c r="NXV420" s="4"/>
      <c r="NXW420" s="4"/>
      <c r="NXX420" s="4"/>
      <c r="NXY420" s="4"/>
      <c r="NXZ420" s="4"/>
      <c r="NYA420" s="4"/>
      <c r="NYB420" s="4"/>
      <c r="NYC420" s="4"/>
      <c r="NYD420" s="4"/>
      <c r="NYE420" s="4"/>
      <c r="NYF420" s="4"/>
      <c r="NYG420" s="4"/>
      <c r="NYH420" s="4"/>
      <c r="NYI420" s="4"/>
      <c r="NYJ420" s="4"/>
      <c r="NYK420" s="4"/>
      <c r="NYL420" s="4"/>
      <c r="NYM420" s="4"/>
      <c r="NYN420" s="4"/>
      <c r="NYO420" s="4"/>
      <c r="NYP420" s="4"/>
      <c r="NYQ420" s="4"/>
      <c r="NYR420" s="4"/>
      <c r="NYS420" s="4"/>
      <c r="NYT420" s="4"/>
      <c r="NYU420" s="4"/>
      <c r="NYV420" s="4"/>
      <c r="NYW420" s="4"/>
      <c r="NYX420" s="4"/>
      <c r="NYY420" s="4"/>
      <c r="NYZ420" s="4"/>
      <c r="NZA420" s="4"/>
      <c r="NZB420" s="4"/>
      <c r="NZC420" s="4"/>
      <c r="NZD420" s="4"/>
      <c r="NZE420" s="4"/>
      <c r="NZF420" s="4"/>
      <c r="NZG420" s="4"/>
      <c r="NZH420" s="4"/>
      <c r="NZI420" s="4"/>
      <c r="NZJ420" s="4"/>
      <c r="NZK420" s="4"/>
      <c r="NZL420" s="4"/>
      <c r="NZM420" s="4"/>
      <c r="NZN420" s="4"/>
      <c r="NZO420" s="4"/>
      <c r="NZP420" s="4"/>
      <c r="NZQ420" s="4"/>
      <c r="NZR420" s="4"/>
      <c r="NZS420" s="4"/>
      <c r="NZT420" s="4"/>
      <c r="NZU420" s="4"/>
      <c r="NZV420" s="4"/>
      <c r="NZW420" s="4"/>
      <c r="NZX420" s="4"/>
      <c r="NZY420" s="4"/>
      <c r="NZZ420" s="4"/>
      <c r="OAA420" s="4"/>
      <c r="OAB420" s="4"/>
      <c r="OAC420" s="4"/>
      <c r="OAD420" s="4"/>
      <c r="OAE420" s="4"/>
      <c r="OAF420" s="4"/>
      <c r="OAG420" s="4"/>
      <c r="OAH420" s="4"/>
      <c r="OAI420" s="4"/>
      <c r="OAJ420" s="4"/>
      <c r="OAK420" s="4"/>
      <c r="OAL420" s="4"/>
      <c r="OAM420" s="4"/>
      <c r="OAN420" s="4"/>
      <c r="OAO420" s="4"/>
      <c r="OAP420" s="4"/>
      <c r="OAQ420" s="4"/>
      <c r="OAR420" s="4"/>
      <c r="OAS420" s="4"/>
      <c r="OAT420" s="4"/>
      <c r="OAU420" s="4"/>
      <c r="OAV420" s="4"/>
      <c r="OAW420" s="4"/>
      <c r="OAX420" s="4"/>
      <c r="OAY420" s="4"/>
      <c r="OAZ420" s="4"/>
      <c r="OBA420" s="4"/>
      <c r="OBB420" s="4"/>
      <c r="OBC420" s="4"/>
      <c r="OBD420" s="4"/>
      <c r="OBE420" s="4"/>
      <c r="OBF420" s="4"/>
      <c r="OBG420" s="4"/>
      <c r="OBH420" s="4"/>
      <c r="OBI420" s="4"/>
      <c r="OBJ420" s="4"/>
      <c r="OBK420" s="4"/>
      <c r="OBL420" s="4"/>
      <c r="OBM420" s="4"/>
      <c r="OBN420" s="4"/>
      <c r="OBO420" s="4"/>
      <c r="OBP420" s="4"/>
      <c r="OBQ420" s="4"/>
      <c r="OBR420" s="4"/>
      <c r="OBS420" s="4"/>
      <c r="OBT420" s="4"/>
      <c r="OBU420" s="4"/>
      <c r="OBV420" s="4"/>
      <c r="OBW420" s="4"/>
      <c r="OBX420" s="4"/>
      <c r="OBY420" s="4"/>
      <c r="OBZ420" s="4"/>
      <c r="OCA420" s="4"/>
      <c r="OCB420" s="4"/>
      <c r="OCC420" s="4"/>
      <c r="OCD420" s="4"/>
      <c r="OCE420" s="4"/>
      <c r="OCF420" s="4"/>
      <c r="OCG420" s="4"/>
      <c r="OCH420" s="4"/>
      <c r="OCI420" s="4"/>
      <c r="OCJ420" s="4"/>
      <c r="OCK420" s="4"/>
      <c r="OCL420" s="4"/>
      <c r="OCM420" s="4"/>
      <c r="OCN420" s="4"/>
      <c r="OCO420" s="4"/>
      <c r="OCP420" s="4"/>
      <c r="OCQ420" s="4"/>
      <c r="OCR420" s="4"/>
      <c r="OCS420" s="4"/>
      <c r="OCT420" s="4"/>
      <c r="OCU420" s="4"/>
      <c r="OCV420" s="4"/>
      <c r="OCW420" s="4"/>
      <c r="OCX420" s="4"/>
      <c r="OCY420" s="4"/>
      <c r="OCZ420" s="4"/>
      <c r="ODA420" s="4"/>
      <c r="ODB420" s="4"/>
      <c r="ODC420" s="4"/>
      <c r="ODD420" s="4"/>
      <c r="ODE420" s="4"/>
      <c r="ODF420" s="4"/>
      <c r="ODG420" s="4"/>
      <c r="ODH420" s="4"/>
      <c r="ODI420" s="4"/>
      <c r="ODJ420" s="4"/>
      <c r="ODK420" s="4"/>
      <c r="ODL420" s="4"/>
      <c r="ODM420" s="4"/>
      <c r="ODN420" s="4"/>
      <c r="ODO420" s="4"/>
      <c r="ODP420" s="4"/>
      <c r="ODQ420" s="4"/>
      <c r="ODR420" s="4"/>
      <c r="ODS420" s="4"/>
      <c r="ODT420" s="4"/>
      <c r="ODU420" s="4"/>
      <c r="ODV420" s="4"/>
      <c r="ODW420" s="4"/>
      <c r="ODX420" s="4"/>
      <c r="ODY420" s="4"/>
      <c r="ODZ420" s="4"/>
      <c r="OEA420" s="4"/>
      <c r="OEB420" s="4"/>
      <c r="OEC420" s="4"/>
      <c r="OED420" s="4"/>
      <c r="OEE420" s="4"/>
      <c r="OEF420" s="4"/>
      <c r="OEG420" s="4"/>
      <c r="OEH420" s="4"/>
      <c r="OEI420" s="4"/>
      <c r="OEJ420" s="4"/>
      <c r="OEK420" s="4"/>
      <c r="OEL420" s="4"/>
      <c r="OEM420" s="4"/>
      <c r="OEN420" s="4"/>
      <c r="OEO420" s="4"/>
      <c r="OEP420" s="4"/>
      <c r="OEQ420" s="4"/>
      <c r="OER420" s="4"/>
      <c r="OES420" s="4"/>
      <c r="OET420" s="4"/>
      <c r="OEU420" s="4"/>
      <c r="OEV420" s="4"/>
      <c r="OEW420" s="4"/>
      <c r="OEX420" s="4"/>
      <c r="OEY420" s="4"/>
      <c r="OEZ420" s="4"/>
      <c r="OFA420" s="4"/>
      <c r="OFB420" s="4"/>
      <c r="OFC420" s="4"/>
      <c r="OFD420" s="4"/>
      <c r="OFE420" s="4"/>
      <c r="OFF420" s="4"/>
      <c r="OFG420" s="4"/>
      <c r="OFH420" s="4"/>
      <c r="OFI420" s="4"/>
      <c r="OFJ420" s="4"/>
      <c r="OFK420" s="4"/>
      <c r="OFL420" s="4"/>
      <c r="OFM420" s="4"/>
      <c r="OFN420" s="4"/>
      <c r="OFO420" s="4"/>
      <c r="OFP420" s="4"/>
      <c r="OFQ420" s="4"/>
      <c r="OFR420" s="4"/>
      <c r="OFS420" s="4"/>
      <c r="OFT420" s="4"/>
      <c r="OFU420" s="4"/>
      <c r="OFV420" s="4"/>
      <c r="OFW420" s="4"/>
      <c r="OFX420" s="4"/>
      <c r="OFY420" s="4"/>
      <c r="OFZ420" s="4"/>
      <c r="OGA420" s="4"/>
      <c r="OGB420" s="4"/>
      <c r="OGC420" s="4"/>
      <c r="OGD420" s="4"/>
      <c r="OGE420" s="4"/>
      <c r="OGF420" s="4"/>
      <c r="OGG420" s="4"/>
      <c r="OGH420" s="4"/>
      <c r="OGI420" s="4"/>
      <c r="OGJ420" s="4"/>
      <c r="OGK420" s="4"/>
      <c r="OGL420" s="4"/>
      <c r="OGM420" s="4"/>
      <c r="OGN420" s="4"/>
      <c r="OGO420" s="4"/>
      <c r="OGP420" s="4"/>
      <c r="OGQ420" s="4"/>
      <c r="OGR420" s="4"/>
      <c r="OGS420" s="4"/>
      <c r="OGT420" s="4"/>
      <c r="OGU420" s="4"/>
      <c r="OGV420" s="4"/>
      <c r="OGW420" s="4"/>
      <c r="OGX420" s="4"/>
      <c r="OGY420" s="4"/>
      <c r="OGZ420" s="4"/>
      <c r="OHA420" s="4"/>
      <c r="OHB420" s="4"/>
      <c r="OHC420" s="4"/>
      <c r="OHD420" s="4"/>
      <c r="OHE420" s="4"/>
      <c r="OHF420" s="4"/>
      <c r="OHG420" s="4"/>
      <c r="OHH420" s="4"/>
      <c r="OHI420" s="4"/>
      <c r="OHJ420" s="4"/>
      <c r="OHK420" s="4"/>
      <c r="OHL420" s="4"/>
      <c r="OHM420" s="4"/>
      <c r="OHN420" s="4"/>
      <c r="OHO420" s="4"/>
      <c r="OHP420" s="4"/>
      <c r="OHQ420" s="4"/>
      <c r="OHR420" s="4"/>
      <c r="OHS420" s="4"/>
      <c r="OHT420" s="4"/>
      <c r="OHU420" s="4"/>
      <c r="OHV420" s="4"/>
      <c r="OHW420" s="4"/>
      <c r="OHX420" s="4"/>
      <c r="OHY420" s="4"/>
      <c r="OHZ420" s="4"/>
      <c r="OIA420" s="4"/>
      <c r="OIB420" s="4"/>
      <c r="OIC420" s="4"/>
      <c r="OID420" s="4"/>
      <c r="OIE420" s="4"/>
      <c r="OIF420" s="4"/>
      <c r="OIG420" s="4"/>
      <c r="OIH420" s="4"/>
      <c r="OII420" s="4"/>
      <c r="OIJ420" s="4"/>
      <c r="OIK420" s="4"/>
      <c r="OIL420" s="4"/>
      <c r="OIM420" s="4"/>
      <c r="OIN420" s="4"/>
      <c r="OIO420" s="4"/>
      <c r="OIP420" s="4"/>
      <c r="OIQ420" s="4"/>
      <c r="OIR420" s="4"/>
      <c r="OIS420" s="4"/>
      <c r="OIT420" s="4"/>
      <c r="OIU420" s="4"/>
      <c r="OIV420" s="4"/>
      <c r="OIW420" s="4"/>
      <c r="OIX420" s="4"/>
      <c r="OIY420" s="4"/>
      <c r="OIZ420" s="4"/>
      <c r="OJA420" s="4"/>
      <c r="OJB420" s="4"/>
      <c r="OJC420" s="4"/>
      <c r="OJD420" s="4"/>
      <c r="OJE420" s="4"/>
      <c r="OJF420" s="4"/>
      <c r="OJG420" s="4"/>
      <c r="OJH420" s="4"/>
      <c r="OJI420" s="4"/>
      <c r="OJJ420" s="4"/>
      <c r="OJK420" s="4"/>
      <c r="OJL420" s="4"/>
      <c r="OJM420" s="4"/>
      <c r="OJN420" s="4"/>
      <c r="OJO420" s="4"/>
      <c r="OJP420" s="4"/>
      <c r="OJQ420" s="4"/>
      <c r="OJR420" s="4"/>
      <c r="OJS420" s="4"/>
      <c r="OJT420" s="4"/>
      <c r="OJU420" s="4"/>
      <c r="OJV420" s="4"/>
      <c r="OJW420" s="4"/>
      <c r="OJX420" s="4"/>
      <c r="OJY420" s="4"/>
      <c r="OJZ420" s="4"/>
      <c r="OKA420" s="4"/>
      <c r="OKB420" s="4"/>
      <c r="OKC420" s="4"/>
      <c r="OKD420" s="4"/>
      <c r="OKE420" s="4"/>
      <c r="OKF420" s="4"/>
      <c r="OKG420" s="4"/>
      <c r="OKH420" s="4"/>
      <c r="OKI420" s="4"/>
      <c r="OKJ420" s="4"/>
      <c r="OKK420" s="4"/>
      <c r="OKL420" s="4"/>
      <c r="OKM420" s="4"/>
      <c r="OKN420" s="4"/>
      <c r="OKO420" s="4"/>
      <c r="OKP420" s="4"/>
      <c r="OKQ420" s="4"/>
      <c r="OKR420" s="4"/>
      <c r="OKS420" s="4"/>
      <c r="OKT420" s="4"/>
      <c r="OKU420" s="4"/>
      <c r="OKV420" s="4"/>
      <c r="OKW420" s="4"/>
      <c r="OKX420" s="4"/>
      <c r="OKY420" s="4"/>
      <c r="OKZ420" s="4"/>
      <c r="OLA420" s="4"/>
      <c r="OLB420" s="4"/>
      <c r="OLC420" s="4"/>
      <c r="OLD420" s="4"/>
      <c r="OLE420" s="4"/>
      <c r="OLF420" s="4"/>
      <c r="OLG420" s="4"/>
      <c r="OLH420" s="4"/>
      <c r="OLI420" s="4"/>
      <c r="OLJ420" s="4"/>
      <c r="OLK420" s="4"/>
      <c r="OLL420" s="4"/>
      <c r="OLM420" s="4"/>
      <c r="OLN420" s="4"/>
      <c r="OLO420" s="4"/>
      <c r="OLP420" s="4"/>
      <c r="OLQ420" s="4"/>
      <c r="OLR420" s="4"/>
      <c r="OLS420" s="4"/>
      <c r="OLT420" s="4"/>
      <c r="OLU420" s="4"/>
      <c r="OLV420" s="4"/>
      <c r="OLW420" s="4"/>
      <c r="OLX420" s="4"/>
      <c r="OLY420" s="4"/>
      <c r="OLZ420" s="4"/>
      <c r="OMA420" s="4"/>
      <c r="OMB420" s="4"/>
      <c r="OMC420" s="4"/>
      <c r="OMD420" s="4"/>
      <c r="OME420" s="4"/>
      <c r="OMF420" s="4"/>
      <c r="OMG420" s="4"/>
      <c r="OMH420" s="4"/>
      <c r="OMI420" s="4"/>
      <c r="OMJ420" s="4"/>
      <c r="OMK420" s="4"/>
      <c r="OML420" s="4"/>
      <c r="OMM420" s="4"/>
      <c r="OMN420" s="4"/>
      <c r="OMO420" s="4"/>
      <c r="OMP420" s="4"/>
      <c r="OMQ420" s="4"/>
      <c r="OMR420" s="4"/>
      <c r="OMS420" s="4"/>
      <c r="OMT420" s="4"/>
      <c r="OMU420" s="4"/>
      <c r="OMV420" s="4"/>
      <c r="OMW420" s="4"/>
      <c r="OMX420" s="4"/>
      <c r="OMY420" s="4"/>
      <c r="OMZ420" s="4"/>
      <c r="ONA420" s="4"/>
      <c r="ONB420" s="4"/>
      <c r="ONC420" s="4"/>
      <c r="OND420" s="4"/>
      <c r="ONE420" s="4"/>
      <c r="ONF420" s="4"/>
      <c r="ONG420" s="4"/>
      <c r="ONH420" s="4"/>
      <c r="ONI420" s="4"/>
      <c r="ONJ420" s="4"/>
      <c r="ONK420" s="4"/>
      <c r="ONL420" s="4"/>
      <c r="ONM420" s="4"/>
      <c r="ONN420" s="4"/>
      <c r="ONO420" s="4"/>
      <c r="ONP420" s="4"/>
      <c r="ONQ420" s="4"/>
      <c r="ONR420" s="4"/>
      <c r="ONS420" s="4"/>
      <c r="ONT420" s="4"/>
      <c r="ONU420" s="4"/>
      <c r="ONV420" s="4"/>
      <c r="ONW420" s="4"/>
      <c r="ONX420" s="4"/>
      <c r="ONY420" s="4"/>
      <c r="ONZ420" s="4"/>
      <c r="OOA420" s="4"/>
      <c r="OOB420" s="4"/>
      <c r="OOC420" s="4"/>
      <c r="OOD420" s="4"/>
      <c r="OOE420" s="4"/>
      <c r="OOF420" s="4"/>
      <c r="OOG420" s="4"/>
      <c r="OOH420" s="4"/>
      <c r="OOI420" s="4"/>
      <c r="OOJ420" s="4"/>
      <c r="OOK420" s="4"/>
      <c r="OOL420" s="4"/>
      <c r="OOM420" s="4"/>
      <c r="OON420" s="4"/>
      <c r="OOO420" s="4"/>
      <c r="OOP420" s="4"/>
      <c r="OOQ420" s="4"/>
      <c r="OOR420" s="4"/>
      <c r="OOS420" s="4"/>
      <c r="OOT420" s="4"/>
      <c r="OOU420" s="4"/>
      <c r="OOV420" s="4"/>
      <c r="OOW420" s="4"/>
      <c r="OOX420" s="4"/>
      <c r="OOY420" s="4"/>
      <c r="OOZ420" s="4"/>
      <c r="OPA420" s="4"/>
      <c r="OPB420" s="4"/>
      <c r="OPC420" s="4"/>
      <c r="OPD420" s="4"/>
      <c r="OPE420" s="4"/>
      <c r="OPF420" s="4"/>
      <c r="OPG420" s="4"/>
      <c r="OPH420" s="4"/>
      <c r="OPI420" s="4"/>
      <c r="OPJ420" s="4"/>
      <c r="OPK420" s="4"/>
      <c r="OPL420" s="4"/>
      <c r="OPM420" s="4"/>
      <c r="OPN420" s="4"/>
      <c r="OPO420" s="4"/>
      <c r="OPP420" s="4"/>
      <c r="OPQ420" s="4"/>
      <c r="OPR420" s="4"/>
      <c r="OPS420" s="4"/>
      <c r="OPT420" s="4"/>
      <c r="OPU420" s="4"/>
      <c r="OPV420" s="4"/>
      <c r="OPW420" s="4"/>
      <c r="OPX420" s="4"/>
      <c r="OPY420" s="4"/>
      <c r="OPZ420" s="4"/>
      <c r="OQA420" s="4"/>
      <c r="OQB420" s="4"/>
      <c r="OQC420" s="4"/>
      <c r="OQD420" s="4"/>
      <c r="OQE420" s="4"/>
      <c r="OQF420" s="4"/>
      <c r="OQG420" s="4"/>
      <c r="OQH420" s="4"/>
      <c r="OQI420" s="4"/>
      <c r="OQJ420" s="4"/>
      <c r="OQK420" s="4"/>
      <c r="OQL420" s="4"/>
      <c r="OQM420" s="4"/>
      <c r="OQN420" s="4"/>
      <c r="OQO420" s="4"/>
      <c r="OQP420" s="4"/>
      <c r="OQQ420" s="4"/>
      <c r="OQR420" s="4"/>
      <c r="OQS420" s="4"/>
      <c r="OQT420" s="4"/>
      <c r="OQU420" s="4"/>
      <c r="OQV420" s="4"/>
      <c r="OQW420" s="4"/>
      <c r="OQX420" s="4"/>
      <c r="OQY420" s="4"/>
      <c r="OQZ420" s="4"/>
      <c r="ORA420" s="4"/>
      <c r="ORB420" s="4"/>
      <c r="ORC420" s="4"/>
      <c r="ORD420" s="4"/>
      <c r="ORE420" s="4"/>
      <c r="ORF420" s="4"/>
      <c r="ORG420" s="4"/>
      <c r="ORH420" s="4"/>
      <c r="ORI420" s="4"/>
      <c r="ORJ420" s="4"/>
      <c r="ORK420" s="4"/>
      <c r="ORL420" s="4"/>
      <c r="ORM420" s="4"/>
      <c r="ORN420" s="4"/>
      <c r="ORO420" s="4"/>
      <c r="ORP420" s="4"/>
      <c r="ORQ420" s="4"/>
      <c r="ORR420" s="4"/>
      <c r="ORS420" s="4"/>
      <c r="ORT420" s="4"/>
      <c r="ORU420" s="4"/>
      <c r="ORV420" s="4"/>
      <c r="ORW420" s="4"/>
      <c r="ORX420" s="4"/>
      <c r="ORY420" s="4"/>
      <c r="ORZ420" s="4"/>
      <c r="OSA420" s="4"/>
      <c r="OSB420" s="4"/>
      <c r="OSC420" s="4"/>
      <c r="OSD420" s="4"/>
      <c r="OSE420" s="4"/>
      <c r="OSF420" s="4"/>
      <c r="OSG420" s="4"/>
      <c r="OSH420" s="4"/>
      <c r="OSI420" s="4"/>
      <c r="OSJ420" s="4"/>
      <c r="OSK420" s="4"/>
      <c r="OSL420" s="4"/>
      <c r="OSM420" s="4"/>
      <c r="OSN420" s="4"/>
      <c r="OSO420" s="4"/>
      <c r="OSP420" s="4"/>
      <c r="OSQ420" s="4"/>
      <c r="OSR420" s="4"/>
      <c r="OSS420" s="4"/>
      <c r="OST420" s="4"/>
      <c r="OSU420" s="4"/>
      <c r="OSV420" s="4"/>
      <c r="OSW420" s="4"/>
      <c r="OSX420" s="4"/>
      <c r="OSY420" s="4"/>
      <c r="OSZ420" s="4"/>
      <c r="OTA420" s="4"/>
      <c r="OTB420" s="4"/>
      <c r="OTC420" s="4"/>
      <c r="OTD420" s="4"/>
      <c r="OTE420" s="4"/>
      <c r="OTF420" s="4"/>
      <c r="OTG420" s="4"/>
      <c r="OTH420" s="4"/>
      <c r="OTI420" s="4"/>
      <c r="OTJ420" s="4"/>
      <c r="OTK420" s="4"/>
      <c r="OTL420" s="4"/>
      <c r="OTM420" s="4"/>
      <c r="OTN420" s="4"/>
      <c r="OTO420" s="4"/>
      <c r="OTP420" s="4"/>
      <c r="OTQ420" s="4"/>
      <c r="OTR420" s="4"/>
      <c r="OTS420" s="4"/>
      <c r="OTT420" s="4"/>
      <c r="OTU420" s="4"/>
      <c r="OTV420" s="4"/>
      <c r="OTW420" s="4"/>
      <c r="OTX420" s="4"/>
      <c r="OTY420" s="4"/>
      <c r="OTZ420" s="4"/>
      <c r="OUA420" s="4"/>
      <c r="OUB420" s="4"/>
      <c r="OUC420" s="4"/>
      <c r="OUD420" s="4"/>
      <c r="OUE420" s="4"/>
      <c r="OUF420" s="4"/>
      <c r="OUG420" s="4"/>
      <c r="OUH420" s="4"/>
      <c r="OUI420" s="4"/>
      <c r="OUJ420" s="4"/>
      <c r="OUK420" s="4"/>
      <c r="OUL420" s="4"/>
      <c r="OUM420" s="4"/>
      <c r="OUN420" s="4"/>
      <c r="OUO420" s="4"/>
      <c r="OUP420" s="4"/>
      <c r="OUQ420" s="4"/>
      <c r="OUR420" s="4"/>
      <c r="OUS420" s="4"/>
      <c r="OUT420" s="4"/>
      <c r="OUU420" s="4"/>
      <c r="OUV420" s="4"/>
      <c r="OUW420" s="4"/>
      <c r="OUX420" s="4"/>
      <c r="OUY420" s="4"/>
      <c r="OUZ420" s="4"/>
      <c r="OVA420" s="4"/>
      <c r="OVB420" s="4"/>
      <c r="OVC420" s="4"/>
      <c r="OVD420" s="4"/>
      <c r="OVE420" s="4"/>
      <c r="OVF420" s="4"/>
      <c r="OVG420" s="4"/>
      <c r="OVH420" s="4"/>
      <c r="OVI420" s="4"/>
      <c r="OVJ420" s="4"/>
      <c r="OVK420" s="4"/>
      <c r="OVL420" s="4"/>
      <c r="OVM420" s="4"/>
      <c r="OVN420" s="4"/>
      <c r="OVO420" s="4"/>
      <c r="OVP420" s="4"/>
      <c r="OVQ420" s="4"/>
      <c r="OVR420" s="4"/>
      <c r="OVS420" s="4"/>
      <c r="OVT420" s="4"/>
      <c r="OVU420" s="4"/>
      <c r="OVV420" s="4"/>
      <c r="OVW420" s="4"/>
      <c r="OVX420" s="4"/>
      <c r="OVY420" s="4"/>
      <c r="OVZ420" s="4"/>
      <c r="OWA420" s="4"/>
      <c r="OWB420" s="4"/>
      <c r="OWC420" s="4"/>
      <c r="OWD420" s="4"/>
      <c r="OWE420" s="4"/>
      <c r="OWF420" s="4"/>
      <c r="OWG420" s="4"/>
      <c r="OWH420" s="4"/>
      <c r="OWI420" s="4"/>
      <c r="OWJ420" s="4"/>
      <c r="OWK420" s="4"/>
      <c r="OWL420" s="4"/>
      <c r="OWM420" s="4"/>
      <c r="OWN420" s="4"/>
      <c r="OWO420" s="4"/>
      <c r="OWP420" s="4"/>
      <c r="OWQ420" s="4"/>
      <c r="OWR420" s="4"/>
      <c r="OWS420" s="4"/>
      <c r="OWT420" s="4"/>
      <c r="OWU420" s="4"/>
      <c r="OWV420" s="4"/>
      <c r="OWW420" s="4"/>
      <c r="OWX420" s="4"/>
      <c r="OWY420" s="4"/>
      <c r="OWZ420" s="4"/>
      <c r="OXA420" s="4"/>
      <c r="OXB420" s="4"/>
      <c r="OXC420" s="4"/>
      <c r="OXD420" s="4"/>
      <c r="OXE420" s="4"/>
      <c r="OXF420" s="4"/>
      <c r="OXG420" s="4"/>
      <c r="OXH420" s="4"/>
      <c r="OXI420" s="4"/>
      <c r="OXJ420" s="4"/>
      <c r="OXK420" s="4"/>
      <c r="OXL420" s="4"/>
      <c r="OXM420" s="4"/>
      <c r="OXN420" s="4"/>
      <c r="OXO420" s="4"/>
      <c r="OXP420" s="4"/>
      <c r="OXQ420" s="4"/>
      <c r="OXR420" s="4"/>
      <c r="OXS420" s="4"/>
      <c r="OXT420" s="4"/>
      <c r="OXU420" s="4"/>
      <c r="OXV420" s="4"/>
      <c r="OXW420" s="4"/>
      <c r="OXX420" s="4"/>
      <c r="OXY420" s="4"/>
      <c r="OXZ420" s="4"/>
      <c r="OYA420" s="4"/>
      <c r="OYB420" s="4"/>
      <c r="OYC420" s="4"/>
      <c r="OYD420" s="4"/>
      <c r="OYE420" s="4"/>
      <c r="OYF420" s="4"/>
      <c r="OYG420" s="4"/>
      <c r="OYH420" s="4"/>
      <c r="OYI420" s="4"/>
      <c r="OYJ420" s="4"/>
      <c r="OYK420" s="4"/>
      <c r="OYL420" s="4"/>
      <c r="OYM420" s="4"/>
      <c r="OYN420" s="4"/>
      <c r="OYO420" s="4"/>
      <c r="OYP420" s="4"/>
      <c r="OYQ420" s="4"/>
      <c r="OYR420" s="4"/>
      <c r="OYS420" s="4"/>
      <c r="OYT420" s="4"/>
      <c r="OYU420" s="4"/>
      <c r="OYV420" s="4"/>
      <c r="OYW420" s="4"/>
      <c r="OYX420" s="4"/>
      <c r="OYY420" s="4"/>
      <c r="OYZ420" s="4"/>
      <c r="OZA420" s="4"/>
      <c r="OZB420" s="4"/>
      <c r="OZC420" s="4"/>
      <c r="OZD420" s="4"/>
      <c r="OZE420" s="4"/>
      <c r="OZF420" s="4"/>
      <c r="OZG420" s="4"/>
      <c r="OZH420" s="4"/>
      <c r="OZI420" s="4"/>
      <c r="OZJ420" s="4"/>
      <c r="OZK420" s="4"/>
      <c r="OZL420" s="4"/>
      <c r="OZM420" s="4"/>
      <c r="OZN420" s="4"/>
      <c r="OZO420" s="4"/>
      <c r="OZP420" s="4"/>
      <c r="OZQ420" s="4"/>
      <c r="OZR420" s="4"/>
      <c r="OZS420" s="4"/>
      <c r="OZT420" s="4"/>
      <c r="OZU420" s="4"/>
      <c r="OZV420" s="4"/>
      <c r="OZW420" s="4"/>
      <c r="OZX420" s="4"/>
      <c r="OZY420" s="4"/>
      <c r="OZZ420" s="4"/>
      <c r="PAA420" s="4"/>
      <c r="PAB420" s="4"/>
      <c r="PAC420" s="4"/>
      <c r="PAD420" s="4"/>
      <c r="PAE420" s="4"/>
      <c r="PAF420" s="4"/>
      <c r="PAG420" s="4"/>
      <c r="PAH420" s="4"/>
      <c r="PAI420" s="4"/>
      <c r="PAJ420" s="4"/>
      <c r="PAK420" s="4"/>
      <c r="PAL420" s="4"/>
      <c r="PAM420" s="4"/>
      <c r="PAN420" s="4"/>
      <c r="PAO420" s="4"/>
      <c r="PAP420" s="4"/>
      <c r="PAQ420" s="4"/>
      <c r="PAR420" s="4"/>
      <c r="PAS420" s="4"/>
      <c r="PAT420" s="4"/>
      <c r="PAU420" s="4"/>
      <c r="PAV420" s="4"/>
      <c r="PAW420" s="4"/>
      <c r="PAX420" s="4"/>
      <c r="PAY420" s="4"/>
      <c r="PAZ420" s="4"/>
      <c r="PBA420" s="4"/>
      <c r="PBB420" s="4"/>
      <c r="PBC420" s="4"/>
      <c r="PBD420" s="4"/>
      <c r="PBE420" s="4"/>
      <c r="PBF420" s="4"/>
      <c r="PBG420" s="4"/>
      <c r="PBH420" s="4"/>
      <c r="PBI420" s="4"/>
      <c r="PBJ420" s="4"/>
      <c r="PBK420" s="4"/>
      <c r="PBL420" s="4"/>
      <c r="PBM420" s="4"/>
      <c r="PBN420" s="4"/>
      <c r="PBO420" s="4"/>
      <c r="PBP420" s="4"/>
      <c r="PBQ420" s="4"/>
      <c r="PBR420" s="4"/>
      <c r="PBS420" s="4"/>
      <c r="PBT420" s="4"/>
      <c r="PBU420" s="4"/>
      <c r="PBV420" s="4"/>
      <c r="PBW420" s="4"/>
      <c r="PBX420" s="4"/>
      <c r="PBY420" s="4"/>
      <c r="PBZ420" s="4"/>
      <c r="PCA420" s="4"/>
      <c r="PCB420" s="4"/>
      <c r="PCC420" s="4"/>
      <c r="PCD420" s="4"/>
      <c r="PCE420" s="4"/>
      <c r="PCF420" s="4"/>
      <c r="PCG420" s="4"/>
      <c r="PCH420" s="4"/>
      <c r="PCI420" s="4"/>
      <c r="PCJ420" s="4"/>
      <c r="PCK420" s="4"/>
      <c r="PCL420" s="4"/>
      <c r="PCM420" s="4"/>
      <c r="PCN420" s="4"/>
      <c r="PCO420" s="4"/>
      <c r="PCP420" s="4"/>
      <c r="PCQ420" s="4"/>
      <c r="PCR420" s="4"/>
      <c r="PCS420" s="4"/>
      <c r="PCT420" s="4"/>
      <c r="PCU420" s="4"/>
      <c r="PCV420" s="4"/>
      <c r="PCW420" s="4"/>
      <c r="PCX420" s="4"/>
      <c r="PCY420" s="4"/>
      <c r="PCZ420" s="4"/>
      <c r="PDA420" s="4"/>
      <c r="PDB420" s="4"/>
      <c r="PDC420" s="4"/>
      <c r="PDD420" s="4"/>
      <c r="PDE420" s="4"/>
      <c r="PDF420" s="4"/>
      <c r="PDG420" s="4"/>
      <c r="PDH420" s="4"/>
      <c r="PDI420" s="4"/>
      <c r="PDJ420" s="4"/>
      <c r="PDK420" s="4"/>
      <c r="PDL420" s="4"/>
      <c r="PDM420" s="4"/>
      <c r="PDN420" s="4"/>
      <c r="PDO420" s="4"/>
      <c r="PDP420" s="4"/>
      <c r="PDQ420" s="4"/>
      <c r="PDR420" s="4"/>
      <c r="PDS420" s="4"/>
      <c r="PDT420" s="4"/>
      <c r="PDU420" s="4"/>
      <c r="PDV420" s="4"/>
      <c r="PDW420" s="4"/>
      <c r="PDX420" s="4"/>
      <c r="PDY420" s="4"/>
      <c r="PDZ420" s="4"/>
      <c r="PEA420" s="4"/>
      <c r="PEB420" s="4"/>
      <c r="PEC420" s="4"/>
      <c r="PED420" s="4"/>
      <c r="PEE420" s="4"/>
      <c r="PEF420" s="4"/>
      <c r="PEG420" s="4"/>
      <c r="PEH420" s="4"/>
      <c r="PEI420" s="4"/>
      <c r="PEJ420" s="4"/>
      <c r="PEK420" s="4"/>
      <c r="PEL420" s="4"/>
      <c r="PEM420" s="4"/>
      <c r="PEN420" s="4"/>
      <c r="PEO420" s="4"/>
      <c r="PEP420" s="4"/>
      <c r="PEQ420" s="4"/>
      <c r="PER420" s="4"/>
      <c r="PES420" s="4"/>
      <c r="PET420" s="4"/>
      <c r="PEU420" s="4"/>
      <c r="PEV420" s="4"/>
      <c r="PEW420" s="4"/>
      <c r="PEX420" s="4"/>
      <c r="PEY420" s="4"/>
      <c r="PEZ420" s="4"/>
      <c r="PFA420" s="4"/>
      <c r="PFB420" s="4"/>
      <c r="PFC420" s="4"/>
      <c r="PFD420" s="4"/>
      <c r="PFE420" s="4"/>
      <c r="PFF420" s="4"/>
      <c r="PFG420" s="4"/>
      <c r="PFH420" s="4"/>
      <c r="PFI420" s="4"/>
      <c r="PFJ420" s="4"/>
      <c r="PFK420" s="4"/>
      <c r="PFL420" s="4"/>
      <c r="PFM420" s="4"/>
      <c r="PFN420" s="4"/>
      <c r="PFO420" s="4"/>
      <c r="PFP420" s="4"/>
      <c r="PFQ420" s="4"/>
      <c r="PFR420" s="4"/>
      <c r="PFS420" s="4"/>
      <c r="PFT420" s="4"/>
      <c r="PFU420" s="4"/>
      <c r="PFV420" s="4"/>
      <c r="PFW420" s="4"/>
      <c r="PFX420" s="4"/>
      <c r="PFY420" s="4"/>
      <c r="PFZ420" s="4"/>
      <c r="PGA420" s="4"/>
      <c r="PGB420" s="4"/>
      <c r="PGC420" s="4"/>
      <c r="PGD420" s="4"/>
      <c r="PGE420" s="4"/>
      <c r="PGF420" s="4"/>
      <c r="PGG420" s="4"/>
      <c r="PGH420" s="4"/>
      <c r="PGI420" s="4"/>
      <c r="PGJ420" s="4"/>
      <c r="PGK420" s="4"/>
      <c r="PGL420" s="4"/>
      <c r="PGM420" s="4"/>
      <c r="PGN420" s="4"/>
      <c r="PGO420" s="4"/>
      <c r="PGP420" s="4"/>
      <c r="PGQ420" s="4"/>
      <c r="PGR420" s="4"/>
      <c r="PGS420" s="4"/>
      <c r="PGT420" s="4"/>
      <c r="PGU420" s="4"/>
      <c r="PGV420" s="4"/>
      <c r="PGW420" s="4"/>
      <c r="PGX420" s="4"/>
      <c r="PGY420" s="4"/>
      <c r="PGZ420" s="4"/>
      <c r="PHA420" s="4"/>
      <c r="PHB420" s="4"/>
      <c r="PHC420" s="4"/>
      <c r="PHD420" s="4"/>
      <c r="PHE420" s="4"/>
      <c r="PHF420" s="4"/>
      <c r="PHG420" s="4"/>
      <c r="PHH420" s="4"/>
      <c r="PHI420" s="4"/>
      <c r="PHJ420" s="4"/>
      <c r="PHK420" s="4"/>
      <c r="PHL420" s="4"/>
      <c r="PHM420" s="4"/>
      <c r="PHN420" s="4"/>
      <c r="PHO420" s="4"/>
      <c r="PHP420" s="4"/>
      <c r="PHQ420" s="4"/>
      <c r="PHR420" s="4"/>
      <c r="PHS420" s="4"/>
      <c r="PHT420" s="4"/>
      <c r="PHU420" s="4"/>
      <c r="PHV420" s="4"/>
      <c r="PHW420" s="4"/>
      <c r="PHX420" s="4"/>
      <c r="PHY420" s="4"/>
      <c r="PHZ420" s="4"/>
      <c r="PIA420" s="4"/>
      <c r="PIB420" s="4"/>
      <c r="PIC420" s="4"/>
      <c r="PID420" s="4"/>
      <c r="PIE420" s="4"/>
      <c r="PIF420" s="4"/>
      <c r="PIG420" s="4"/>
      <c r="PIH420" s="4"/>
      <c r="PII420" s="4"/>
      <c r="PIJ420" s="4"/>
      <c r="PIK420" s="4"/>
      <c r="PIL420" s="4"/>
      <c r="PIM420" s="4"/>
      <c r="PIN420" s="4"/>
      <c r="PIO420" s="4"/>
      <c r="PIP420" s="4"/>
      <c r="PIQ420" s="4"/>
      <c r="PIR420" s="4"/>
      <c r="PIS420" s="4"/>
      <c r="PIT420" s="4"/>
      <c r="PIU420" s="4"/>
      <c r="PIV420" s="4"/>
      <c r="PIW420" s="4"/>
      <c r="PIX420" s="4"/>
      <c r="PIY420" s="4"/>
      <c r="PIZ420" s="4"/>
      <c r="PJA420" s="4"/>
      <c r="PJB420" s="4"/>
      <c r="PJC420" s="4"/>
      <c r="PJD420" s="4"/>
      <c r="PJE420" s="4"/>
      <c r="PJF420" s="4"/>
      <c r="PJG420" s="4"/>
      <c r="PJH420" s="4"/>
      <c r="PJI420" s="4"/>
      <c r="PJJ420" s="4"/>
      <c r="PJK420" s="4"/>
      <c r="PJL420" s="4"/>
      <c r="PJM420" s="4"/>
      <c r="PJN420" s="4"/>
      <c r="PJO420" s="4"/>
      <c r="PJP420" s="4"/>
      <c r="PJQ420" s="4"/>
      <c r="PJR420" s="4"/>
      <c r="PJS420" s="4"/>
      <c r="PJT420" s="4"/>
      <c r="PJU420" s="4"/>
      <c r="PJV420" s="4"/>
      <c r="PJW420" s="4"/>
      <c r="PJX420" s="4"/>
      <c r="PJY420" s="4"/>
      <c r="PJZ420" s="4"/>
      <c r="PKA420" s="4"/>
      <c r="PKB420" s="4"/>
      <c r="PKC420" s="4"/>
      <c r="PKD420" s="4"/>
      <c r="PKE420" s="4"/>
      <c r="PKF420" s="4"/>
      <c r="PKG420" s="4"/>
      <c r="PKH420" s="4"/>
      <c r="PKI420" s="4"/>
      <c r="PKJ420" s="4"/>
      <c r="PKK420" s="4"/>
      <c r="PKL420" s="4"/>
      <c r="PKM420" s="4"/>
      <c r="PKN420" s="4"/>
      <c r="PKO420" s="4"/>
      <c r="PKP420" s="4"/>
      <c r="PKQ420" s="4"/>
      <c r="PKR420" s="4"/>
      <c r="PKS420" s="4"/>
      <c r="PKT420" s="4"/>
      <c r="PKU420" s="4"/>
      <c r="PKV420" s="4"/>
      <c r="PKW420" s="4"/>
      <c r="PKX420" s="4"/>
      <c r="PKY420" s="4"/>
      <c r="PKZ420" s="4"/>
      <c r="PLA420" s="4"/>
      <c r="PLB420" s="4"/>
      <c r="PLC420" s="4"/>
      <c r="PLD420" s="4"/>
      <c r="PLE420" s="4"/>
      <c r="PLF420" s="4"/>
      <c r="PLG420" s="4"/>
      <c r="PLH420" s="4"/>
      <c r="PLI420" s="4"/>
      <c r="PLJ420" s="4"/>
      <c r="PLK420" s="4"/>
      <c r="PLL420" s="4"/>
      <c r="PLM420" s="4"/>
      <c r="PLN420" s="4"/>
      <c r="PLO420" s="4"/>
      <c r="PLP420" s="4"/>
      <c r="PLQ420" s="4"/>
      <c r="PLR420" s="4"/>
      <c r="PLS420" s="4"/>
      <c r="PLT420" s="4"/>
      <c r="PLU420" s="4"/>
      <c r="PLV420" s="4"/>
      <c r="PLW420" s="4"/>
      <c r="PLX420" s="4"/>
      <c r="PLY420" s="4"/>
      <c r="PLZ420" s="4"/>
      <c r="PMA420" s="4"/>
      <c r="PMB420" s="4"/>
      <c r="PMC420" s="4"/>
      <c r="PMD420" s="4"/>
      <c r="PME420" s="4"/>
      <c r="PMF420" s="4"/>
      <c r="PMG420" s="4"/>
      <c r="PMH420" s="4"/>
      <c r="PMI420" s="4"/>
      <c r="PMJ420" s="4"/>
      <c r="PMK420" s="4"/>
      <c r="PML420" s="4"/>
      <c r="PMM420" s="4"/>
      <c r="PMN420" s="4"/>
      <c r="PMO420" s="4"/>
      <c r="PMP420" s="4"/>
      <c r="PMQ420" s="4"/>
      <c r="PMR420" s="4"/>
      <c r="PMS420" s="4"/>
      <c r="PMT420" s="4"/>
      <c r="PMU420" s="4"/>
      <c r="PMV420" s="4"/>
      <c r="PMW420" s="4"/>
      <c r="PMX420" s="4"/>
      <c r="PMY420" s="4"/>
      <c r="PMZ420" s="4"/>
      <c r="PNA420" s="4"/>
      <c r="PNB420" s="4"/>
      <c r="PNC420" s="4"/>
      <c r="PND420" s="4"/>
      <c r="PNE420" s="4"/>
      <c r="PNF420" s="4"/>
      <c r="PNG420" s="4"/>
      <c r="PNH420" s="4"/>
      <c r="PNI420" s="4"/>
      <c r="PNJ420" s="4"/>
      <c r="PNK420" s="4"/>
      <c r="PNL420" s="4"/>
      <c r="PNM420" s="4"/>
      <c r="PNN420" s="4"/>
      <c r="PNO420" s="4"/>
      <c r="PNP420" s="4"/>
      <c r="PNQ420" s="4"/>
      <c r="PNR420" s="4"/>
      <c r="PNS420" s="4"/>
      <c r="PNT420" s="4"/>
      <c r="PNU420" s="4"/>
      <c r="PNV420" s="4"/>
      <c r="PNW420" s="4"/>
      <c r="PNX420" s="4"/>
      <c r="PNY420" s="4"/>
      <c r="PNZ420" s="4"/>
      <c r="POA420" s="4"/>
      <c r="POB420" s="4"/>
      <c r="POC420" s="4"/>
      <c r="POD420" s="4"/>
      <c r="POE420" s="4"/>
      <c r="POF420" s="4"/>
      <c r="POG420" s="4"/>
      <c r="POH420" s="4"/>
      <c r="POI420" s="4"/>
      <c r="POJ420" s="4"/>
      <c r="POK420" s="4"/>
      <c r="POL420" s="4"/>
      <c r="POM420" s="4"/>
      <c r="PON420" s="4"/>
      <c r="POO420" s="4"/>
      <c r="POP420" s="4"/>
      <c r="POQ420" s="4"/>
      <c r="POR420" s="4"/>
      <c r="POS420" s="4"/>
      <c r="POT420" s="4"/>
      <c r="POU420" s="4"/>
      <c r="POV420" s="4"/>
      <c r="POW420" s="4"/>
      <c r="POX420" s="4"/>
      <c r="POY420" s="4"/>
      <c r="POZ420" s="4"/>
      <c r="PPA420" s="4"/>
      <c r="PPB420" s="4"/>
      <c r="PPC420" s="4"/>
      <c r="PPD420" s="4"/>
      <c r="PPE420" s="4"/>
      <c r="PPF420" s="4"/>
      <c r="PPG420" s="4"/>
      <c r="PPH420" s="4"/>
      <c r="PPI420" s="4"/>
      <c r="PPJ420" s="4"/>
      <c r="PPK420" s="4"/>
      <c r="PPL420" s="4"/>
      <c r="PPM420" s="4"/>
      <c r="PPN420" s="4"/>
      <c r="PPO420" s="4"/>
      <c r="PPP420" s="4"/>
      <c r="PPQ420" s="4"/>
      <c r="PPR420" s="4"/>
      <c r="PPS420" s="4"/>
      <c r="PPT420" s="4"/>
      <c r="PPU420" s="4"/>
      <c r="PPV420" s="4"/>
      <c r="PPW420" s="4"/>
      <c r="PPX420" s="4"/>
      <c r="PPY420" s="4"/>
      <c r="PPZ420" s="4"/>
      <c r="PQA420" s="4"/>
      <c r="PQB420" s="4"/>
      <c r="PQC420" s="4"/>
      <c r="PQD420" s="4"/>
      <c r="PQE420" s="4"/>
      <c r="PQF420" s="4"/>
      <c r="PQG420" s="4"/>
      <c r="PQH420" s="4"/>
      <c r="PQI420" s="4"/>
      <c r="PQJ420" s="4"/>
      <c r="PQK420" s="4"/>
      <c r="PQL420" s="4"/>
      <c r="PQM420" s="4"/>
      <c r="PQN420" s="4"/>
      <c r="PQO420" s="4"/>
      <c r="PQP420" s="4"/>
      <c r="PQQ420" s="4"/>
      <c r="PQR420" s="4"/>
      <c r="PQS420" s="4"/>
      <c r="PQT420" s="4"/>
      <c r="PQU420" s="4"/>
      <c r="PQV420" s="4"/>
      <c r="PQW420" s="4"/>
      <c r="PQX420" s="4"/>
      <c r="PQY420" s="4"/>
      <c r="PQZ420" s="4"/>
      <c r="PRA420" s="4"/>
      <c r="PRB420" s="4"/>
      <c r="PRC420" s="4"/>
      <c r="PRD420" s="4"/>
      <c r="PRE420" s="4"/>
      <c r="PRF420" s="4"/>
      <c r="PRG420" s="4"/>
      <c r="PRH420" s="4"/>
      <c r="PRI420" s="4"/>
      <c r="PRJ420" s="4"/>
      <c r="PRK420" s="4"/>
      <c r="PRL420" s="4"/>
      <c r="PRM420" s="4"/>
      <c r="PRN420" s="4"/>
      <c r="PRO420" s="4"/>
      <c r="PRP420" s="4"/>
      <c r="PRQ420" s="4"/>
      <c r="PRR420" s="4"/>
      <c r="PRS420" s="4"/>
      <c r="PRT420" s="4"/>
      <c r="PRU420" s="4"/>
      <c r="PRV420" s="4"/>
      <c r="PRW420" s="4"/>
      <c r="PRX420" s="4"/>
      <c r="PRY420" s="4"/>
      <c r="PRZ420" s="4"/>
      <c r="PSA420" s="4"/>
      <c r="PSB420" s="4"/>
      <c r="PSC420" s="4"/>
      <c r="PSD420" s="4"/>
      <c r="PSE420" s="4"/>
      <c r="PSF420" s="4"/>
      <c r="PSG420" s="4"/>
      <c r="PSH420" s="4"/>
      <c r="PSI420" s="4"/>
      <c r="PSJ420" s="4"/>
      <c r="PSK420" s="4"/>
      <c r="PSL420" s="4"/>
      <c r="PSM420" s="4"/>
      <c r="PSN420" s="4"/>
      <c r="PSO420" s="4"/>
      <c r="PSP420" s="4"/>
      <c r="PSQ420" s="4"/>
      <c r="PSR420" s="4"/>
      <c r="PSS420" s="4"/>
      <c r="PST420" s="4"/>
      <c r="PSU420" s="4"/>
      <c r="PSV420" s="4"/>
      <c r="PSW420" s="4"/>
      <c r="PSX420" s="4"/>
      <c r="PSY420" s="4"/>
      <c r="PSZ420" s="4"/>
      <c r="PTA420" s="4"/>
      <c r="PTB420" s="4"/>
      <c r="PTC420" s="4"/>
      <c r="PTD420" s="4"/>
      <c r="PTE420" s="4"/>
      <c r="PTF420" s="4"/>
      <c r="PTG420" s="4"/>
      <c r="PTH420" s="4"/>
      <c r="PTI420" s="4"/>
      <c r="PTJ420" s="4"/>
      <c r="PTK420" s="4"/>
      <c r="PTL420" s="4"/>
      <c r="PTM420" s="4"/>
      <c r="PTN420" s="4"/>
      <c r="PTO420" s="4"/>
      <c r="PTP420" s="4"/>
      <c r="PTQ420" s="4"/>
      <c r="PTR420" s="4"/>
      <c r="PTS420" s="4"/>
      <c r="PTT420" s="4"/>
      <c r="PTU420" s="4"/>
      <c r="PTV420" s="4"/>
      <c r="PTW420" s="4"/>
      <c r="PTX420" s="4"/>
      <c r="PTY420" s="4"/>
      <c r="PTZ420" s="4"/>
      <c r="PUA420" s="4"/>
      <c r="PUB420" s="4"/>
      <c r="PUC420" s="4"/>
      <c r="PUD420" s="4"/>
      <c r="PUE420" s="4"/>
      <c r="PUF420" s="4"/>
      <c r="PUG420" s="4"/>
      <c r="PUH420" s="4"/>
      <c r="PUI420" s="4"/>
      <c r="PUJ420" s="4"/>
      <c r="PUK420" s="4"/>
      <c r="PUL420" s="4"/>
      <c r="PUM420" s="4"/>
      <c r="PUN420" s="4"/>
      <c r="PUO420" s="4"/>
      <c r="PUP420" s="4"/>
      <c r="PUQ420" s="4"/>
      <c r="PUR420" s="4"/>
      <c r="PUS420" s="4"/>
      <c r="PUT420" s="4"/>
      <c r="PUU420" s="4"/>
      <c r="PUV420" s="4"/>
      <c r="PUW420" s="4"/>
      <c r="PUX420" s="4"/>
      <c r="PUY420" s="4"/>
      <c r="PUZ420" s="4"/>
      <c r="PVA420" s="4"/>
      <c r="PVB420" s="4"/>
      <c r="PVC420" s="4"/>
      <c r="PVD420" s="4"/>
      <c r="PVE420" s="4"/>
      <c r="PVF420" s="4"/>
      <c r="PVG420" s="4"/>
      <c r="PVH420" s="4"/>
      <c r="PVI420" s="4"/>
      <c r="PVJ420" s="4"/>
      <c r="PVK420" s="4"/>
      <c r="PVL420" s="4"/>
      <c r="PVM420" s="4"/>
      <c r="PVN420" s="4"/>
      <c r="PVO420" s="4"/>
      <c r="PVP420" s="4"/>
      <c r="PVQ420" s="4"/>
      <c r="PVR420" s="4"/>
      <c r="PVS420" s="4"/>
      <c r="PVT420" s="4"/>
      <c r="PVU420" s="4"/>
      <c r="PVV420" s="4"/>
      <c r="PVW420" s="4"/>
      <c r="PVX420" s="4"/>
      <c r="PVY420" s="4"/>
      <c r="PVZ420" s="4"/>
      <c r="PWA420" s="4"/>
      <c r="PWB420" s="4"/>
      <c r="PWC420" s="4"/>
      <c r="PWD420" s="4"/>
      <c r="PWE420" s="4"/>
      <c r="PWF420" s="4"/>
      <c r="PWG420" s="4"/>
      <c r="PWH420" s="4"/>
      <c r="PWI420" s="4"/>
      <c r="PWJ420" s="4"/>
      <c r="PWK420" s="4"/>
      <c r="PWL420" s="4"/>
      <c r="PWM420" s="4"/>
      <c r="PWN420" s="4"/>
      <c r="PWO420" s="4"/>
      <c r="PWP420" s="4"/>
      <c r="PWQ420" s="4"/>
      <c r="PWR420" s="4"/>
      <c r="PWS420" s="4"/>
      <c r="PWT420" s="4"/>
      <c r="PWU420" s="4"/>
      <c r="PWV420" s="4"/>
      <c r="PWW420" s="4"/>
      <c r="PWX420" s="4"/>
      <c r="PWY420" s="4"/>
      <c r="PWZ420" s="4"/>
      <c r="PXA420" s="4"/>
      <c r="PXB420" s="4"/>
      <c r="PXC420" s="4"/>
      <c r="PXD420" s="4"/>
      <c r="PXE420" s="4"/>
      <c r="PXF420" s="4"/>
      <c r="PXG420" s="4"/>
      <c r="PXH420" s="4"/>
      <c r="PXI420" s="4"/>
      <c r="PXJ420" s="4"/>
      <c r="PXK420" s="4"/>
      <c r="PXL420" s="4"/>
      <c r="PXM420" s="4"/>
      <c r="PXN420" s="4"/>
      <c r="PXO420" s="4"/>
      <c r="PXP420" s="4"/>
      <c r="PXQ420" s="4"/>
      <c r="PXR420" s="4"/>
      <c r="PXS420" s="4"/>
      <c r="PXT420" s="4"/>
      <c r="PXU420" s="4"/>
      <c r="PXV420" s="4"/>
      <c r="PXW420" s="4"/>
      <c r="PXX420" s="4"/>
      <c r="PXY420" s="4"/>
      <c r="PXZ420" s="4"/>
      <c r="PYA420" s="4"/>
      <c r="PYB420" s="4"/>
      <c r="PYC420" s="4"/>
      <c r="PYD420" s="4"/>
      <c r="PYE420" s="4"/>
      <c r="PYF420" s="4"/>
      <c r="PYG420" s="4"/>
      <c r="PYH420" s="4"/>
      <c r="PYI420" s="4"/>
      <c r="PYJ420" s="4"/>
      <c r="PYK420" s="4"/>
      <c r="PYL420" s="4"/>
      <c r="PYM420" s="4"/>
      <c r="PYN420" s="4"/>
      <c r="PYO420" s="4"/>
      <c r="PYP420" s="4"/>
      <c r="PYQ420" s="4"/>
      <c r="PYR420" s="4"/>
      <c r="PYS420" s="4"/>
      <c r="PYT420" s="4"/>
      <c r="PYU420" s="4"/>
      <c r="PYV420" s="4"/>
      <c r="PYW420" s="4"/>
      <c r="PYX420" s="4"/>
      <c r="PYY420" s="4"/>
      <c r="PYZ420" s="4"/>
      <c r="PZA420" s="4"/>
      <c r="PZB420" s="4"/>
      <c r="PZC420" s="4"/>
      <c r="PZD420" s="4"/>
      <c r="PZE420" s="4"/>
      <c r="PZF420" s="4"/>
      <c r="PZG420" s="4"/>
      <c r="PZH420" s="4"/>
      <c r="PZI420" s="4"/>
      <c r="PZJ420" s="4"/>
      <c r="PZK420" s="4"/>
      <c r="PZL420" s="4"/>
      <c r="PZM420" s="4"/>
      <c r="PZN420" s="4"/>
      <c r="PZO420" s="4"/>
      <c r="PZP420" s="4"/>
      <c r="PZQ420" s="4"/>
      <c r="PZR420" s="4"/>
      <c r="PZS420" s="4"/>
      <c r="PZT420" s="4"/>
      <c r="PZU420" s="4"/>
      <c r="PZV420" s="4"/>
      <c r="PZW420" s="4"/>
      <c r="PZX420" s="4"/>
      <c r="PZY420" s="4"/>
      <c r="PZZ420" s="4"/>
      <c r="QAA420" s="4"/>
      <c r="QAB420" s="4"/>
      <c r="QAC420" s="4"/>
      <c r="QAD420" s="4"/>
      <c r="QAE420" s="4"/>
      <c r="QAF420" s="4"/>
      <c r="QAG420" s="4"/>
      <c r="QAH420" s="4"/>
      <c r="QAI420" s="4"/>
      <c r="QAJ420" s="4"/>
      <c r="QAK420" s="4"/>
      <c r="QAL420" s="4"/>
      <c r="QAM420" s="4"/>
      <c r="QAN420" s="4"/>
      <c r="QAO420" s="4"/>
      <c r="QAP420" s="4"/>
      <c r="QAQ420" s="4"/>
      <c r="QAR420" s="4"/>
      <c r="QAS420" s="4"/>
      <c r="QAT420" s="4"/>
      <c r="QAU420" s="4"/>
      <c r="QAV420" s="4"/>
      <c r="QAW420" s="4"/>
      <c r="QAX420" s="4"/>
      <c r="QAY420" s="4"/>
      <c r="QAZ420" s="4"/>
      <c r="QBA420" s="4"/>
      <c r="QBB420" s="4"/>
      <c r="QBC420" s="4"/>
      <c r="QBD420" s="4"/>
      <c r="QBE420" s="4"/>
      <c r="QBF420" s="4"/>
      <c r="QBG420" s="4"/>
      <c r="QBH420" s="4"/>
      <c r="QBI420" s="4"/>
      <c r="QBJ420" s="4"/>
      <c r="QBK420" s="4"/>
      <c r="QBL420" s="4"/>
      <c r="QBM420" s="4"/>
      <c r="QBN420" s="4"/>
      <c r="QBO420" s="4"/>
      <c r="QBP420" s="4"/>
      <c r="QBQ420" s="4"/>
      <c r="QBR420" s="4"/>
      <c r="QBS420" s="4"/>
      <c r="QBT420" s="4"/>
      <c r="QBU420" s="4"/>
      <c r="QBV420" s="4"/>
      <c r="QBW420" s="4"/>
      <c r="QBX420" s="4"/>
      <c r="QBY420" s="4"/>
      <c r="QBZ420" s="4"/>
      <c r="QCA420" s="4"/>
      <c r="QCB420" s="4"/>
      <c r="QCC420" s="4"/>
      <c r="QCD420" s="4"/>
      <c r="QCE420" s="4"/>
      <c r="QCF420" s="4"/>
      <c r="QCG420" s="4"/>
      <c r="QCH420" s="4"/>
      <c r="QCI420" s="4"/>
      <c r="QCJ420" s="4"/>
      <c r="QCK420" s="4"/>
      <c r="QCL420" s="4"/>
      <c r="QCM420" s="4"/>
      <c r="QCN420" s="4"/>
      <c r="QCO420" s="4"/>
      <c r="QCP420" s="4"/>
      <c r="QCQ420" s="4"/>
      <c r="QCR420" s="4"/>
      <c r="QCS420" s="4"/>
      <c r="QCT420" s="4"/>
      <c r="QCU420" s="4"/>
      <c r="QCV420" s="4"/>
      <c r="QCW420" s="4"/>
      <c r="QCX420" s="4"/>
      <c r="QCY420" s="4"/>
      <c r="QCZ420" s="4"/>
      <c r="QDA420" s="4"/>
      <c r="QDB420" s="4"/>
      <c r="QDC420" s="4"/>
      <c r="QDD420" s="4"/>
      <c r="QDE420" s="4"/>
      <c r="QDF420" s="4"/>
      <c r="QDG420" s="4"/>
      <c r="QDH420" s="4"/>
      <c r="QDI420" s="4"/>
      <c r="QDJ420" s="4"/>
      <c r="QDK420" s="4"/>
      <c r="QDL420" s="4"/>
      <c r="QDM420" s="4"/>
      <c r="QDN420" s="4"/>
      <c r="QDO420" s="4"/>
      <c r="QDP420" s="4"/>
      <c r="QDQ420" s="4"/>
      <c r="QDR420" s="4"/>
      <c r="QDS420" s="4"/>
      <c r="QDT420" s="4"/>
      <c r="QDU420" s="4"/>
      <c r="QDV420" s="4"/>
      <c r="QDW420" s="4"/>
      <c r="QDX420" s="4"/>
      <c r="QDY420" s="4"/>
      <c r="QDZ420" s="4"/>
      <c r="QEA420" s="4"/>
      <c r="QEB420" s="4"/>
      <c r="QEC420" s="4"/>
      <c r="QED420" s="4"/>
      <c r="QEE420" s="4"/>
      <c r="QEF420" s="4"/>
      <c r="QEG420" s="4"/>
      <c r="QEH420" s="4"/>
      <c r="QEI420" s="4"/>
      <c r="QEJ420" s="4"/>
      <c r="QEK420" s="4"/>
      <c r="QEL420" s="4"/>
      <c r="QEM420" s="4"/>
      <c r="QEN420" s="4"/>
      <c r="QEO420" s="4"/>
      <c r="QEP420" s="4"/>
      <c r="QEQ420" s="4"/>
      <c r="QER420" s="4"/>
      <c r="QES420" s="4"/>
      <c r="QET420" s="4"/>
      <c r="QEU420" s="4"/>
      <c r="QEV420" s="4"/>
      <c r="QEW420" s="4"/>
      <c r="QEX420" s="4"/>
      <c r="QEY420" s="4"/>
      <c r="QEZ420" s="4"/>
      <c r="QFA420" s="4"/>
      <c r="QFB420" s="4"/>
      <c r="QFC420" s="4"/>
      <c r="QFD420" s="4"/>
      <c r="QFE420" s="4"/>
      <c r="QFF420" s="4"/>
      <c r="QFG420" s="4"/>
      <c r="QFH420" s="4"/>
      <c r="QFI420" s="4"/>
      <c r="QFJ420" s="4"/>
      <c r="QFK420" s="4"/>
      <c r="QFL420" s="4"/>
      <c r="QFM420" s="4"/>
      <c r="QFN420" s="4"/>
      <c r="QFO420" s="4"/>
      <c r="QFP420" s="4"/>
      <c r="QFQ420" s="4"/>
      <c r="QFR420" s="4"/>
      <c r="QFS420" s="4"/>
      <c r="QFT420" s="4"/>
      <c r="QFU420" s="4"/>
      <c r="QFV420" s="4"/>
      <c r="QFW420" s="4"/>
      <c r="QFX420" s="4"/>
      <c r="QFY420" s="4"/>
      <c r="QFZ420" s="4"/>
      <c r="QGA420" s="4"/>
      <c r="QGB420" s="4"/>
      <c r="QGC420" s="4"/>
      <c r="QGD420" s="4"/>
      <c r="QGE420" s="4"/>
      <c r="QGF420" s="4"/>
      <c r="QGG420" s="4"/>
      <c r="QGH420" s="4"/>
      <c r="QGI420" s="4"/>
      <c r="QGJ420" s="4"/>
      <c r="QGK420" s="4"/>
      <c r="QGL420" s="4"/>
      <c r="QGM420" s="4"/>
      <c r="QGN420" s="4"/>
      <c r="QGO420" s="4"/>
      <c r="QGP420" s="4"/>
      <c r="QGQ420" s="4"/>
      <c r="QGR420" s="4"/>
      <c r="QGS420" s="4"/>
      <c r="QGT420" s="4"/>
      <c r="QGU420" s="4"/>
      <c r="QGV420" s="4"/>
      <c r="QGW420" s="4"/>
      <c r="QGX420" s="4"/>
      <c r="QGY420" s="4"/>
      <c r="QGZ420" s="4"/>
      <c r="QHA420" s="4"/>
      <c r="QHB420" s="4"/>
      <c r="QHC420" s="4"/>
      <c r="QHD420" s="4"/>
      <c r="QHE420" s="4"/>
      <c r="QHF420" s="4"/>
      <c r="QHG420" s="4"/>
      <c r="QHH420" s="4"/>
      <c r="QHI420" s="4"/>
      <c r="QHJ420" s="4"/>
      <c r="QHK420" s="4"/>
      <c r="QHL420" s="4"/>
      <c r="QHM420" s="4"/>
      <c r="QHN420" s="4"/>
      <c r="QHO420" s="4"/>
      <c r="QHP420" s="4"/>
      <c r="QHQ420" s="4"/>
      <c r="QHR420" s="4"/>
      <c r="QHS420" s="4"/>
      <c r="QHT420" s="4"/>
      <c r="QHU420" s="4"/>
      <c r="QHV420" s="4"/>
      <c r="QHW420" s="4"/>
      <c r="QHX420" s="4"/>
      <c r="QHY420" s="4"/>
      <c r="QHZ420" s="4"/>
      <c r="QIA420" s="4"/>
      <c r="QIB420" s="4"/>
      <c r="QIC420" s="4"/>
      <c r="QID420" s="4"/>
      <c r="QIE420" s="4"/>
      <c r="QIF420" s="4"/>
      <c r="QIG420" s="4"/>
      <c r="QIH420" s="4"/>
      <c r="QII420" s="4"/>
      <c r="QIJ420" s="4"/>
      <c r="QIK420" s="4"/>
      <c r="QIL420" s="4"/>
      <c r="QIM420" s="4"/>
      <c r="QIN420" s="4"/>
      <c r="QIO420" s="4"/>
      <c r="QIP420" s="4"/>
      <c r="QIQ420" s="4"/>
      <c r="QIR420" s="4"/>
      <c r="QIS420" s="4"/>
      <c r="QIT420" s="4"/>
      <c r="QIU420" s="4"/>
      <c r="QIV420" s="4"/>
      <c r="QIW420" s="4"/>
      <c r="QIX420" s="4"/>
      <c r="QIY420" s="4"/>
      <c r="QIZ420" s="4"/>
      <c r="QJA420" s="4"/>
      <c r="QJB420" s="4"/>
      <c r="QJC420" s="4"/>
      <c r="QJD420" s="4"/>
      <c r="QJE420" s="4"/>
      <c r="QJF420" s="4"/>
      <c r="QJG420" s="4"/>
      <c r="QJH420" s="4"/>
      <c r="QJI420" s="4"/>
      <c r="QJJ420" s="4"/>
      <c r="QJK420" s="4"/>
      <c r="QJL420" s="4"/>
      <c r="QJM420" s="4"/>
      <c r="QJN420" s="4"/>
      <c r="QJO420" s="4"/>
      <c r="QJP420" s="4"/>
      <c r="QJQ420" s="4"/>
      <c r="QJR420" s="4"/>
      <c r="QJS420" s="4"/>
      <c r="QJT420" s="4"/>
      <c r="QJU420" s="4"/>
      <c r="QJV420" s="4"/>
      <c r="QJW420" s="4"/>
      <c r="QJX420" s="4"/>
      <c r="QJY420" s="4"/>
      <c r="QJZ420" s="4"/>
      <c r="QKA420" s="4"/>
      <c r="QKB420" s="4"/>
      <c r="QKC420" s="4"/>
      <c r="QKD420" s="4"/>
      <c r="QKE420" s="4"/>
      <c r="QKF420" s="4"/>
      <c r="QKG420" s="4"/>
      <c r="QKH420" s="4"/>
      <c r="QKI420" s="4"/>
      <c r="QKJ420" s="4"/>
      <c r="QKK420" s="4"/>
      <c r="QKL420" s="4"/>
      <c r="QKM420" s="4"/>
      <c r="QKN420" s="4"/>
      <c r="QKO420" s="4"/>
      <c r="QKP420" s="4"/>
      <c r="QKQ420" s="4"/>
      <c r="QKR420" s="4"/>
      <c r="QKS420" s="4"/>
      <c r="QKT420" s="4"/>
      <c r="QKU420" s="4"/>
      <c r="QKV420" s="4"/>
      <c r="QKW420" s="4"/>
      <c r="QKX420" s="4"/>
      <c r="QKY420" s="4"/>
      <c r="QKZ420" s="4"/>
      <c r="QLA420" s="4"/>
      <c r="QLB420" s="4"/>
      <c r="QLC420" s="4"/>
      <c r="QLD420" s="4"/>
      <c r="QLE420" s="4"/>
      <c r="QLF420" s="4"/>
      <c r="QLG420" s="4"/>
      <c r="QLH420" s="4"/>
      <c r="QLI420" s="4"/>
      <c r="QLJ420" s="4"/>
      <c r="QLK420" s="4"/>
      <c r="QLL420" s="4"/>
      <c r="QLM420" s="4"/>
      <c r="QLN420" s="4"/>
      <c r="QLO420" s="4"/>
      <c r="QLP420" s="4"/>
      <c r="QLQ420" s="4"/>
      <c r="QLR420" s="4"/>
      <c r="QLS420" s="4"/>
      <c r="QLT420" s="4"/>
      <c r="QLU420" s="4"/>
      <c r="QLV420" s="4"/>
      <c r="QLW420" s="4"/>
      <c r="QLX420" s="4"/>
      <c r="QLY420" s="4"/>
      <c r="QLZ420" s="4"/>
      <c r="QMA420" s="4"/>
      <c r="QMB420" s="4"/>
      <c r="QMC420" s="4"/>
      <c r="QMD420" s="4"/>
      <c r="QME420" s="4"/>
      <c r="QMF420" s="4"/>
      <c r="QMG420" s="4"/>
      <c r="QMH420" s="4"/>
      <c r="QMI420" s="4"/>
      <c r="QMJ420" s="4"/>
      <c r="QMK420" s="4"/>
      <c r="QML420" s="4"/>
      <c r="QMM420" s="4"/>
      <c r="QMN420" s="4"/>
      <c r="QMO420" s="4"/>
      <c r="QMP420" s="4"/>
      <c r="QMQ420" s="4"/>
      <c r="QMR420" s="4"/>
      <c r="QMS420" s="4"/>
      <c r="QMT420" s="4"/>
      <c r="QMU420" s="4"/>
      <c r="QMV420" s="4"/>
      <c r="QMW420" s="4"/>
      <c r="QMX420" s="4"/>
      <c r="QMY420" s="4"/>
      <c r="QMZ420" s="4"/>
      <c r="QNA420" s="4"/>
      <c r="QNB420" s="4"/>
      <c r="QNC420" s="4"/>
      <c r="QND420" s="4"/>
      <c r="QNE420" s="4"/>
      <c r="QNF420" s="4"/>
      <c r="QNG420" s="4"/>
      <c r="QNH420" s="4"/>
      <c r="QNI420" s="4"/>
      <c r="QNJ420" s="4"/>
      <c r="QNK420" s="4"/>
      <c r="QNL420" s="4"/>
      <c r="QNM420" s="4"/>
      <c r="QNN420" s="4"/>
      <c r="QNO420" s="4"/>
      <c r="QNP420" s="4"/>
      <c r="QNQ420" s="4"/>
      <c r="QNR420" s="4"/>
      <c r="QNS420" s="4"/>
      <c r="QNT420" s="4"/>
      <c r="QNU420" s="4"/>
      <c r="QNV420" s="4"/>
      <c r="QNW420" s="4"/>
      <c r="QNX420" s="4"/>
      <c r="QNY420" s="4"/>
      <c r="QNZ420" s="4"/>
      <c r="QOA420" s="4"/>
      <c r="QOB420" s="4"/>
      <c r="QOC420" s="4"/>
      <c r="QOD420" s="4"/>
      <c r="QOE420" s="4"/>
      <c r="QOF420" s="4"/>
      <c r="QOG420" s="4"/>
      <c r="QOH420" s="4"/>
      <c r="QOI420" s="4"/>
      <c r="QOJ420" s="4"/>
      <c r="QOK420" s="4"/>
      <c r="QOL420" s="4"/>
      <c r="QOM420" s="4"/>
      <c r="QON420" s="4"/>
      <c r="QOO420" s="4"/>
      <c r="QOP420" s="4"/>
      <c r="QOQ420" s="4"/>
      <c r="QOR420" s="4"/>
      <c r="QOS420" s="4"/>
      <c r="QOT420" s="4"/>
      <c r="QOU420" s="4"/>
      <c r="QOV420" s="4"/>
      <c r="QOW420" s="4"/>
      <c r="QOX420" s="4"/>
      <c r="QOY420" s="4"/>
      <c r="QOZ420" s="4"/>
      <c r="QPA420" s="4"/>
      <c r="QPB420" s="4"/>
      <c r="QPC420" s="4"/>
      <c r="QPD420" s="4"/>
      <c r="QPE420" s="4"/>
      <c r="QPF420" s="4"/>
      <c r="QPG420" s="4"/>
      <c r="QPH420" s="4"/>
      <c r="QPI420" s="4"/>
      <c r="QPJ420" s="4"/>
      <c r="QPK420" s="4"/>
      <c r="QPL420" s="4"/>
      <c r="QPM420" s="4"/>
      <c r="QPN420" s="4"/>
      <c r="QPO420" s="4"/>
      <c r="QPP420" s="4"/>
      <c r="QPQ420" s="4"/>
      <c r="QPR420" s="4"/>
      <c r="QPS420" s="4"/>
      <c r="QPT420" s="4"/>
      <c r="QPU420" s="4"/>
      <c r="QPV420" s="4"/>
      <c r="QPW420" s="4"/>
      <c r="QPX420" s="4"/>
      <c r="QPY420" s="4"/>
      <c r="QPZ420" s="4"/>
      <c r="QQA420" s="4"/>
      <c r="QQB420" s="4"/>
      <c r="QQC420" s="4"/>
      <c r="QQD420" s="4"/>
      <c r="QQE420" s="4"/>
      <c r="QQF420" s="4"/>
      <c r="QQG420" s="4"/>
      <c r="QQH420" s="4"/>
      <c r="QQI420" s="4"/>
      <c r="QQJ420" s="4"/>
      <c r="QQK420" s="4"/>
      <c r="QQL420" s="4"/>
      <c r="QQM420" s="4"/>
      <c r="QQN420" s="4"/>
      <c r="QQO420" s="4"/>
      <c r="QQP420" s="4"/>
      <c r="QQQ420" s="4"/>
      <c r="QQR420" s="4"/>
      <c r="QQS420" s="4"/>
      <c r="QQT420" s="4"/>
      <c r="QQU420" s="4"/>
      <c r="QQV420" s="4"/>
      <c r="QQW420" s="4"/>
      <c r="QQX420" s="4"/>
      <c r="QQY420" s="4"/>
      <c r="QQZ420" s="4"/>
      <c r="QRA420" s="4"/>
      <c r="QRB420" s="4"/>
      <c r="QRC420" s="4"/>
      <c r="QRD420" s="4"/>
      <c r="QRE420" s="4"/>
      <c r="QRF420" s="4"/>
      <c r="QRG420" s="4"/>
      <c r="QRH420" s="4"/>
      <c r="QRI420" s="4"/>
      <c r="QRJ420" s="4"/>
      <c r="QRK420" s="4"/>
      <c r="QRL420" s="4"/>
      <c r="QRM420" s="4"/>
      <c r="QRN420" s="4"/>
      <c r="QRO420" s="4"/>
      <c r="QRP420" s="4"/>
      <c r="QRQ420" s="4"/>
      <c r="QRR420" s="4"/>
      <c r="QRS420" s="4"/>
      <c r="QRT420" s="4"/>
      <c r="QRU420" s="4"/>
      <c r="QRV420" s="4"/>
      <c r="QRW420" s="4"/>
      <c r="QRX420" s="4"/>
      <c r="QRY420" s="4"/>
      <c r="QRZ420" s="4"/>
      <c r="QSA420" s="4"/>
      <c r="QSB420" s="4"/>
      <c r="QSC420" s="4"/>
      <c r="QSD420" s="4"/>
      <c r="QSE420" s="4"/>
      <c r="QSF420" s="4"/>
      <c r="QSG420" s="4"/>
      <c r="QSH420" s="4"/>
      <c r="QSI420" s="4"/>
      <c r="QSJ420" s="4"/>
      <c r="QSK420" s="4"/>
      <c r="QSL420" s="4"/>
      <c r="QSM420" s="4"/>
      <c r="QSN420" s="4"/>
      <c r="QSO420" s="4"/>
      <c r="QSP420" s="4"/>
      <c r="QSQ420" s="4"/>
      <c r="QSR420" s="4"/>
      <c r="QSS420" s="4"/>
      <c r="QST420" s="4"/>
      <c r="QSU420" s="4"/>
      <c r="QSV420" s="4"/>
      <c r="QSW420" s="4"/>
      <c r="QSX420" s="4"/>
      <c r="QSY420" s="4"/>
      <c r="QSZ420" s="4"/>
      <c r="QTA420" s="4"/>
      <c r="QTB420" s="4"/>
      <c r="QTC420" s="4"/>
      <c r="QTD420" s="4"/>
      <c r="QTE420" s="4"/>
      <c r="QTF420" s="4"/>
      <c r="QTG420" s="4"/>
      <c r="QTH420" s="4"/>
      <c r="QTI420" s="4"/>
      <c r="QTJ420" s="4"/>
      <c r="QTK420" s="4"/>
      <c r="QTL420" s="4"/>
      <c r="QTM420" s="4"/>
      <c r="QTN420" s="4"/>
      <c r="QTO420" s="4"/>
      <c r="QTP420" s="4"/>
      <c r="QTQ420" s="4"/>
      <c r="QTR420" s="4"/>
      <c r="QTS420" s="4"/>
      <c r="QTT420" s="4"/>
      <c r="QTU420" s="4"/>
      <c r="QTV420" s="4"/>
      <c r="QTW420" s="4"/>
      <c r="QTX420" s="4"/>
      <c r="QTY420" s="4"/>
      <c r="QTZ420" s="4"/>
      <c r="QUA420" s="4"/>
      <c r="QUB420" s="4"/>
      <c r="QUC420" s="4"/>
      <c r="QUD420" s="4"/>
      <c r="QUE420" s="4"/>
      <c r="QUF420" s="4"/>
      <c r="QUG420" s="4"/>
      <c r="QUH420" s="4"/>
      <c r="QUI420" s="4"/>
      <c r="QUJ420" s="4"/>
      <c r="QUK420" s="4"/>
      <c r="QUL420" s="4"/>
      <c r="QUM420" s="4"/>
      <c r="QUN420" s="4"/>
      <c r="QUO420" s="4"/>
      <c r="QUP420" s="4"/>
      <c r="QUQ420" s="4"/>
      <c r="QUR420" s="4"/>
      <c r="QUS420" s="4"/>
      <c r="QUT420" s="4"/>
      <c r="QUU420" s="4"/>
      <c r="QUV420" s="4"/>
      <c r="QUW420" s="4"/>
      <c r="QUX420" s="4"/>
      <c r="QUY420" s="4"/>
      <c r="QUZ420" s="4"/>
      <c r="QVA420" s="4"/>
      <c r="QVB420" s="4"/>
      <c r="QVC420" s="4"/>
      <c r="QVD420" s="4"/>
      <c r="QVE420" s="4"/>
      <c r="QVF420" s="4"/>
      <c r="QVG420" s="4"/>
      <c r="QVH420" s="4"/>
      <c r="QVI420" s="4"/>
      <c r="QVJ420" s="4"/>
      <c r="QVK420" s="4"/>
      <c r="QVL420" s="4"/>
      <c r="QVM420" s="4"/>
      <c r="QVN420" s="4"/>
      <c r="QVO420" s="4"/>
      <c r="QVP420" s="4"/>
      <c r="QVQ420" s="4"/>
      <c r="QVR420" s="4"/>
      <c r="QVS420" s="4"/>
      <c r="QVT420" s="4"/>
      <c r="QVU420" s="4"/>
      <c r="QVV420" s="4"/>
      <c r="QVW420" s="4"/>
      <c r="QVX420" s="4"/>
      <c r="QVY420" s="4"/>
      <c r="QVZ420" s="4"/>
      <c r="QWA420" s="4"/>
      <c r="QWB420" s="4"/>
      <c r="QWC420" s="4"/>
      <c r="QWD420" s="4"/>
      <c r="QWE420" s="4"/>
      <c r="QWF420" s="4"/>
      <c r="QWG420" s="4"/>
      <c r="QWH420" s="4"/>
      <c r="QWI420" s="4"/>
      <c r="QWJ420" s="4"/>
      <c r="QWK420" s="4"/>
      <c r="QWL420" s="4"/>
      <c r="QWM420" s="4"/>
      <c r="QWN420" s="4"/>
      <c r="QWO420" s="4"/>
      <c r="QWP420" s="4"/>
      <c r="QWQ420" s="4"/>
      <c r="QWR420" s="4"/>
      <c r="QWS420" s="4"/>
      <c r="QWT420" s="4"/>
      <c r="QWU420" s="4"/>
      <c r="QWV420" s="4"/>
      <c r="QWW420" s="4"/>
      <c r="QWX420" s="4"/>
      <c r="QWY420" s="4"/>
      <c r="QWZ420" s="4"/>
      <c r="QXA420" s="4"/>
      <c r="QXB420" s="4"/>
      <c r="QXC420" s="4"/>
      <c r="QXD420" s="4"/>
      <c r="QXE420" s="4"/>
      <c r="QXF420" s="4"/>
      <c r="QXG420" s="4"/>
      <c r="QXH420" s="4"/>
      <c r="QXI420" s="4"/>
      <c r="QXJ420" s="4"/>
      <c r="QXK420" s="4"/>
      <c r="QXL420" s="4"/>
      <c r="QXM420" s="4"/>
      <c r="QXN420" s="4"/>
      <c r="QXO420" s="4"/>
      <c r="QXP420" s="4"/>
      <c r="QXQ420" s="4"/>
      <c r="QXR420" s="4"/>
      <c r="QXS420" s="4"/>
      <c r="QXT420" s="4"/>
      <c r="QXU420" s="4"/>
      <c r="QXV420" s="4"/>
      <c r="QXW420" s="4"/>
      <c r="QXX420" s="4"/>
      <c r="QXY420" s="4"/>
      <c r="QXZ420" s="4"/>
      <c r="QYA420" s="4"/>
      <c r="QYB420" s="4"/>
      <c r="QYC420" s="4"/>
      <c r="QYD420" s="4"/>
      <c r="QYE420" s="4"/>
      <c r="QYF420" s="4"/>
      <c r="QYG420" s="4"/>
      <c r="QYH420" s="4"/>
      <c r="QYI420" s="4"/>
      <c r="QYJ420" s="4"/>
      <c r="QYK420" s="4"/>
      <c r="QYL420" s="4"/>
      <c r="QYM420" s="4"/>
      <c r="QYN420" s="4"/>
      <c r="QYO420" s="4"/>
      <c r="QYP420" s="4"/>
      <c r="QYQ420" s="4"/>
      <c r="QYR420" s="4"/>
      <c r="QYS420" s="4"/>
      <c r="QYT420" s="4"/>
      <c r="QYU420" s="4"/>
      <c r="QYV420" s="4"/>
      <c r="QYW420" s="4"/>
      <c r="QYX420" s="4"/>
      <c r="QYY420" s="4"/>
      <c r="QYZ420" s="4"/>
      <c r="QZA420" s="4"/>
      <c r="QZB420" s="4"/>
      <c r="QZC420" s="4"/>
      <c r="QZD420" s="4"/>
      <c r="QZE420" s="4"/>
      <c r="QZF420" s="4"/>
      <c r="QZG420" s="4"/>
      <c r="QZH420" s="4"/>
      <c r="QZI420" s="4"/>
      <c r="QZJ420" s="4"/>
      <c r="QZK420" s="4"/>
      <c r="QZL420" s="4"/>
      <c r="QZM420" s="4"/>
      <c r="QZN420" s="4"/>
      <c r="QZO420" s="4"/>
      <c r="QZP420" s="4"/>
      <c r="QZQ420" s="4"/>
      <c r="QZR420" s="4"/>
      <c r="QZS420" s="4"/>
      <c r="QZT420" s="4"/>
      <c r="QZU420" s="4"/>
      <c r="QZV420" s="4"/>
      <c r="QZW420" s="4"/>
      <c r="QZX420" s="4"/>
      <c r="QZY420" s="4"/>
      <c r="QZZ420" s="4"/>
      <c r="RAA420" s="4"/>
      <c r="RAB420" s="4"/>
      <c r="RAC420" s="4"/>
      <c r="RAD420" s="4"/>
      <c r="RAE420" s="4"/>
      <c r="RAF420" s="4"/>
      <c r="RAG420" s="4"/>
      <c r="RAH420" s="4"/>
      <c r="RAI420" s="4"/>
      <c r="RAJ420" s="4"/>
      <c r="RAK420" s="4"/>
      <c r="RAL420" s="4"/>
      <c r="RAM420" s="4"/>
      <c r="RAN420" s="4"/>
      <c r="RAO420" s="4"/>
      <c r="RAP420" s="4"/>
      <c r="RAQ420" s="4"/>
      <c r="RAR420" s="4"/>
      <c r="RAS420" s="4"/>
      <c r="RAT420" s="4"/>
      <c r="RAU420" s="4"/>
      <c r="RAV420" s="4"/>
      <c r="RAW420" s="4"/>
      <c r="RAX420" s="4"/>
      <c r="RAY420" s="4"/>
      <c r="RAZ420" s="4"/>
      <c r="RBA420" s="4"/>
      <c r="RBB420" s="4"/>
      <c r="RBC420" s="4"/>
      <c r="RBD420" s="4"/>
      <c r="RBE420" s="4"/>
      <c r="RBF420" s="4"/>
      <c r="RBG420" s="4"/>
      <c r="RBH420" s="4"/>
      <c r="RBI420" s="4"/>
      <c r="RBJ420" s="4"/>
      <c r="RBK420" s="4"/>
      <c r="RBL420" s="4"/>
      <c r="RBM420" s="4"/>
      <c r="RBN420" s="4"/>
      <c r="RBO420" s="4"/>
      <c r="RBP420" s="4"/>
      <c r="RBQ420" s="4"/>
      <c r="RBR420" s="4"/>
      <c r="RBS420" s="4"/>
      <c r="RBT420" s="4"/>
      <c r="RBU420" s="4"/>
      <c r="RBV420" s="4"/>
      <c r="RBW420" s="4"/>
      <c r="RBX420" s="4"/>
      <c r="RBY420" s="4"/>
      <c r="RBZ420" s="4"/>
      <c r="RCA420" s="4"/>
      <c r="RCB420" s="4"/>
      <c r="RCC420" s="4"/>
      <c r="RCD420" s="4"/>
      <c r="RCE420" s="4"/>
      <c r="RCF420" s="4"/>
      <c r="RCG420" s="4"/>
      <c r="RCH420" s="4"/>
      <c r="RCI420" s="4"/>
      <c r="RCJ420" s="4"/>
      <c r="RCK420" s="4"/>
      <c r="RCL420" s="4"/>
      <c r="RCM420" s="4"/>
      <c r="RCN420" s="4"/>
      <c r="RCO420" s="4"/>
      <c r="RCP420" s="4"/>
      <c r="RCQ420" s="4"/>
      <c r="RCR420" s="4"/>
      <c r="RCS420" s="4"/>
      <c r="RCT420" s="4"/>
      <c r="RCU420" s="4"/>
      <c r="RCV420" s="4"/>
      <c r="RCW420" s="4"/>
      <c r="RCX420" s="4"/>
      <c r="RCY420" s="4"/>
      <c r="RCZ420" s="4"/>
      <c r="RDA420" s="4"/>
      <c r="RDB420" s="4"/>
      <c r="RDC420" s="4"/>
      <c r="RDD420" s="4"/>
      <c r="RDE420" s="4"/>
      <c r="RDF420" s="4"/>
      <c r="RDG420" s="4"/>
      <c r="RDH420" s="4"/>
      <c r="RDI420" s="4"/>
      <c r="RDJ420" s="4"/>
      <c r="RDK420" s="4"/>
      <c r="RDL420" s="4"/>
      <c r="RDM420" s="4"/>
      <c r="RDN420" s="4"/>
      <c r="RDO420" s="4"/>
      <c r="RDP420" s="4"/>
      <c r="RDQ420" s="4"/>
      <c r="RDR420" s="4"/>
      <c r="RDS420" s="4"/>
      <c r="RDT420" s="4"/>
      <c r="RDU420" s="4"/>
      <c r="RDV420" s="4"/>
      <c r="RDW420" s="4"/>
      <c r="RDX420" s="4"/>
      <c r="RDY420" s="4"/>
      <c r="RDZ420" s="4"/>
      <c r="REA420" s="4"/>
      <c r="REB420" s="4"/>
      <c r="REC420" s="4"/>
      <c r="RED420" s="4"/>
      <c r="REE420" s="4"/>
      <c r="REF420" s="4"/>
      <c r="REG420" s="4"/>
      <c r="REH420" s="4"/>
      <c r="REI420" s="4"/>
      <c r="REJ420" s="4"/>
      <c r="REK420" s="4"/>
      <c r="REL420" s="4"/>
      <c r="REM420" s="4"/>
      <c r="REN420" s="4"/>
      <c r="REO420" s="4"/>
      <c r="REP420" s="4"/>
      <c r="REQ420" s="4"/>
      <c r="RER420" s="4"/>
      <c r="RES420" s="4"/>
      <c r="RET420" s="4"/>
      <c r="REU420" s="4"/>
      <c r="REV420" s="4"/>
      <c r="REW420" s="4"/>
      <c r="REX420" s="4"/>
      <c r="REY420" s="4"/>
      <c r="REZ420" s="4"/>
      <c r="RFA420" s="4"/>
      <c r="RFB420" s="4"/>
      <c r="RFC420" s="4"/>
      <c r="RFD420" s="4"/>
      <c r="RFE420" s="4"/>
      <c r="RFF420" s="4"/>
      <c r="RFG420" s="4"/>
      <c r="RFH420" s="4"/>
      <c r="RFI420" s="4"/>
      <c r="RFJ420" s="4"/>
      <c r="RFK420" s="4"/>
      <c r="RFL420" s="4"/>
      <c r="RFM420" s="4"/>
      <c r="RFN420" s="4"/>
      <c r="RFO420" s="4"/>
      <c r="RFP420" s="4"/>
      <c r="RFQ420" s="4"/>
      <c r="RFR420" s="4"/>
      <c r="RFS420" s="4"/>
      <c r="RFT420" s="4"/>
      <c r="RFU420" s="4"/>
      <c r="RFV420" s="4"/>
      <c r="RFW420" s="4"/>
      <c r="RFX420" s="4"/>
      <c r="RFY420" s="4"/>
      <c r="RFZ420" s="4"/>
      <c r="RGA420" s="4"/>
      <c r="RGB420" s="4"/>
      <c r="RGC420" s="4"/>
      <c r="RGD420" s="4"/>
      <c r="RGE420" s="4"/>
      <c r="RGF420" s="4"/>
      <c r="RGG420" s="4"/>
      <c r="RGH420" s="4"/>
      <c r="RGI420" s="4"/>
      <c r="RGJ420" s="4"/>
      <c r="RGK420" s="4"/>
      <c r="RGL420" s="4"/>
      <c r="RGM420" s="4"/>
      <c r="RGN420" s="4"/>
      <c r="RGO420" s="4"/>
      <c r="RGP420" s="4"/>
      <c r="RGQ420" s="4"/>
      <c r="RGR420" s="4"/>
      <c r="RGS420" s="4"/>
      <c r="RGT420" s="4"/>
      <c r="RGU420" s="4"/>
      <c r="RGV420" s="4"/>
      <c r="RGW420" s="4"/>
      <c r="RGX420" s="4"/>
      <c r="RGY420" s="4"/>
      <c r="RGZ420" s="4"/>
      <c r="RHA420" s="4"/>
      <c r="RHB420" s="4"/>
      <c r="RHC420" s="4"/>
      <c r="RHD420" s="4"/>
      <c r="RHE420" s="4"/>
      <c r="RHF420" s="4"/>
      <c r="RHG420" s="4"/>
      <c r="RHH420" s="4"/>
      <c r="RHI420" s="4"/>
      <c r="RHJ420" s="4"/>
      <c r="RHK420" s="4"/>
      <c r="RHL420" s="4"/>
      <c r="RHM420" s="4"/>
      <c r="RHN420" s="4"/>
      <c r="RHO420" s="4"/>
      <c r="RHP420" s="4"/>
      <c r="RHQ420" s="4"/>
      <c r="RHR420" s="4"/>
      <c r="RHS420" s="4"/>
      <c r="RHT420" s="4"/>
      <c r="RHU420" s="4"/>
      <c r="RHV420" s="4"/>
      <c r="RHW420" s="4"/>
      <c r="RHX420" s="4"/>
      <c r="RHY420" s="4"/>
      <c r="RHZ420" s="4"/>
      <c r="RIA420" s="4"/>
      <c r="RIB420" s="4"/>
      <c r="RIC420" s="4"/>
      <c r="RID420" s="4"/>
      <c r="RIE420" s="4"/>
      <c r="RIF420" s="4"/>
      <c r="RIG420" s="4"/>
      <c r="RIH420" s="4"/>
      <c r="RII420" s="4"/>
      <c r="RIJ420" s="4"/>
      <c r="RIK420" s="4"/>
      <c r="RIL420" s="4"/>
      <c r="RIM420" s="4"/>
      <c r="RIN420" s="4"/>
      <c r="RIO420" s="4"/>
      <c r="RIP420" s="4"/>
      <c r="RIQ420" s="4"/>
      <c r="RIR420" s="4"/>
      <c r="RIS420" s="4"/>
      <c r="RIT420" s="4"/>
      <c r="RIU420" s="4"/>
      <c r="RIV420" s="4"/>
      <c r="RIW420" s="4"/>
      <c r="RIX420" s="4"/>
      <c r="RIY420" s="4"/>
      <c r="RIZ420" s="4"/>
      <c r="RJA420" s="4"/>
      <c r="RJB420" s="4"/>
      <c r="RJC420" s="4"/>
      <c r="RJD420" s="4"/>
      <c r="RJE420" s="4"/>
      <c r="RJF420" s="4"/>
      <c r="RJG420" s="4"/>
      <c r="RJH420" s="4"/>
      <c r="RJI420" s="4"/>
      <c r="RJJ420" s="4"/>
      <c r="RJK420" s="4"/>
      <c r="RJL420" s="4"/>
      <c r="RJM420" s="4"/>
      <c r="RJN420" s="4"/>
      <c r="RJO420" s="4"/>
      <c r="RJP420" s="4"/>
      <c r="RJQ420" s="4"/>
      <c r="RJR420" s="4"/>
      <c r="RJS420" s="4"/>
      <c r="RJT420" s="4"/>
      <c r="RJU420" s="4"/>
      <c r="RJV420" s="4"/>
      <c r="RJW420" s="4"/>
      <c r="RJX420" s="4"/>
      <c r="RJY420" s="4"/>
      <c r="RJZ420" s="4"/>
      <c r="RKA420" s="4"/>
      <c r="RKB420" s="4"/>
      <c r="RKC420" s="4"/>
      <c r="RKD420" s="4"/>
      <c r="RKE420" s="4"/>
      <c r="RKF420" s="4"/>
      <c r="RKG420" s="4"/>
      <c r="RKH420" s="4"/>
      <c r="RKI420" s="4"/>
      <c r="RKJ420" s="4"/>
      <c r="RKK420" s="4"/>
      <c r="RKL420" s="4"/>
      <c r="RKM420" s="4"/>
      <c r="RKN420" s="4"/>
      <c r="RKO420" s="4"/>
      <c r="RKP420" s="4"/>
      <c r="RKQ420" s="4"/>
      <c r="RKR420" s="4"/>
      <c r="RKS420" s="4"/>
      <c r="RKT420" s="4"/>
      <c r="RKU420" s="4"/>
      <c r="RKV420" s="4"/>
      <c r="RKW420" s="4"/>
      <c r="RKX420" s="4"/>
      <c r="RKY420" s="4"/>
      <c r="RKZ420" s="4"/>
      <c r="RLA420" s="4"/>
      <c r="RLB420" s="4"/>
      <c r="RLC420" s="4"/>
      <c r="RLD420" s="4"/>
      <c r="RLE420" s="4"/>
      <c r="RLF420" s="4"/>
      <c r="RLG420" s="4"/>
      <c r="RLH420" s="4"/>
      <c r="RLI420" s="4"/>
      <c r="RLJ420" s="4"/>
      <c r="RLK420" s="4"/>
      <c r="RLL420" s="4"/>
      <c r="RLM420" s="4"/>
      <c r="RLN420" s="4"/>
      <c r="RLO420" s="4"/>
      <c r="RLP420" s="4"/>
      <c r="RLQ420" s="4"/>
      <c r="RLR420" s="4"/>
      <c r="RLS420" s="4"/>
      <c r="RLT420" s="4"/>
      <c r="RLU420" s="4"/>
      <c r="RLV420" s="4"/>
      <c r="RLW420" s="4"/>
      <c r="RLX420" s="4"/>
      <c r="RLY420" s="4"/>
      <c r="RLZ420" s="4"/>
      <c r="RMA420" s="4"/>
      <c r="RMB420" s="4"/>
      <c r="RMC420" s="4"/>
      <c r="RMD420" s="4"/>
      <c r="RME420" s="4"/>
      <c r="RMF420" s="4"/>
      <c r="RMG420" s="4"/>
      <c r="RMH420" s="4"/>
      <c r="RMI420" s="4"/>
      <c r="RMJ420" s="4"/>
      <c r="RMK420" s="4"/>
      <c r="RML420" s="4"/>
      <c r="RMM420" s="4"/>
      <c r="RMN420" s="4"/>
      <c r="RMO420" s="4"/>
      <c r="RMP420" s="4"/>
      <c r="RMQ420" s="4"/>
      <c r="RMR420" s="4"/>
      <c r="RMS420" s="4"/>
      <c r="RMT420" s="4"/>
      <c r="RMU420" s="4"/>
      <c r="RMV420" s="4"/>
      <c r="RMW420" s="4"/>
      <c r="RMX420" s="4"/>
      <c r="RMY420" s="4"/>
      <c r="RMZ420" s="4"/>
      <c r="RNA420" s="4"/>
      <c r="RNB420" s="4"/>
      <c r="RNC420" s="4"/>
      <c r="RND420" s="4"/>
      <c r="RNE420" s="4"/>
      <c r="RNF420" s="4"/>
      <c r="RNG420" s="4"/>
      <c r="RNH420" s="4"/>
      <c r="RNI420" s="4"/>
      <c r="RNJ420" s="4"/>
      <c r="RNK420" s="4"/>
      <c r="RNL420" s="4"/>
      <c r="RNM420" s="4"/>
      <c r="RNN420" s="4"/>
      <c r="RNO420" s="4"/>
      <c r="RNP420" s="4"/>
      <c r="RNQ420" s="4"/>
      <c r="RNR420" s="4"/>
      <c r="RNS420" s="4"/>
      <c r="RNT420" s="4"/>
      <c r="RNU420" s="4"/>
      <c r="RNV420" s="4"/>
      <c r="RNW420" s="4"/>
      <c r="RNX420" s="4"/>
      <c r="RNY420" s="4"/>
      <c r="RNZ420" s="4"/>
      <c r="ROA420" s="4"/>
      <c r="ROB420" s="4"/>
      <c r="ROC420" s="4"/>
      <c r="ROD420" s="4"/>
      <c r="ROE420" s="4"/>
      <c r="ROF420" s="4"/>
      <c r="ROG420" s="4"/>
      <c r="ROH420" s="4"/>
      <c r="ROI420" s="4"/>
      <c r="ROJ420" s="4"/>
      <c r="ROK420" s="4"/>
      <c r="ROL420" s="4"/>
      <c r="ROM420" s="4"/>
      <c r="RON420" s="4"/>
      <c r="ROO420" s="4"/>
      <c r="ROP420" s="4"/>
      <c r="ROQ420" s="4"/>
      <c r="ROR420" s="4"/>
      <c r="ROS420" s="4"/>
      <c r="ROT420" s="4"/>
      <c r="ROU420" s="4"/>
      <c r="ROV420" s="4"/>
      <c r="ROW420" s="4"/>
      <c r="ROX420" s="4"/>
      <c r="ROY420" s="4"/>
      <c r="ROZ420" s="4"/>
      <c r="RPA420" s="4"/>
      <c r="RPB420" s="4"/>
      <c r="RPC420" s="4"/>
      <c r="RPD420" s="4"/>
      <c r="RPE420" s="4"/>
      <c r="RPF420" s="4"/>
      <c r="RPG420" s="4"/>
      <c r="RPH420" s="4"/>
      <c r="RPI420" s="4"/>
      <c r="RPJ420" s="4"/>
      <c r="RPK420" s="4"/>
      <c r="RPL420" s="4"/>
      <c r="RPM420" s="4"/>
      <c r="RPN420" s="4"/>
      <c r="RPO420" s="4"/>
      <c r="RPP420" s="4"/>
      <c r="RPQ420" s="4"/>
      <c r="RPR420" s="4"/>
      <c r="RPS420" s="4"/>
      <c r="RPT420" s="4"/>
      <c r="RPU420" s="4"/>
      <c r="RPV420" s="4"/>
      <c r="RPW420" s="4"/>
      <c r="RPX420" s="4"/>
      <c r="RPY420" s="4"/>
      <c r="RPZ420" s="4"/>
      <c r="RQA420" s="4"/>
      <c r="RQB420" s="4"/>
      <c r="RQC420" s="4"/>
      <c r="RQD420" s="4"/>
      <c r="RQE420" s="4"/>
      <c r="RQF420" s="4"/>
      <c r="RQG420" s="4"/>
      <c r="RQH420" s="4"/>
      <c r="RQI420" s="4"/>
      <c r="RQJ420" s="4"/>
      <c r="RQK420" s="4"/>
      <c r="RQL420" s="4"/>
      <c r="RQM420" s="4"/>
      <c r="RQN420" s="4"/>
      <c r="RQO420" s="4"/>
      <c r="RQP420" s="4"/>
      <c r="RQQ420" s="4"/>
      <c r="RQR420" s="4"/>
      <c r="RQS420" s="4"/>
      <c r="RQT420" s="4"/>
      <c r="RQU420" s="4"/>
      <c r="RQV420" s="4"/>
      <c r="RQW420" s="4"/>
      <c r="RQX420" s="4"/>
      <c r="RQY420" s="4"/>
      <c r="RQZ420" s="4"/>
      <c r="RRA420" s="4"/>
      <c r="RRB420" s="4"/>
      <c r="RRC420" s="4"/>
      <c r="RRD420" s="4"/>
      <c r="RRE420" s="4"/>
      <c r="RRF420" s="4"/>
      <c r="RRG420" s="4"/>
      <c r="RRH420" s="4"/>
      <c r="RRI420" s="4"/>
      <c r="RRJ420" s="4"/>
      <c r="RRK420" s="4"/>
      <c r="RRL420" s="4"/>
      <c r="RRM420" s="4"/>
      <c r="RRN420" s="4"/>
      <c r="RRO420" s="4"/>
      <c r="RRP420" s="4"/>
      <c r="RRQ420" s="4"/>
      <c r="RRR420" s="4"/>
      <c r="RRS420" s="4"/>
      <c r="RRT420" s="4"/>
      <c r="RRU420" s="4"/>
      <c r="RRV420" s="4"/>
      <c r="RRW420" s="4"/>
      <c r="RRX420" s="4"/>
      <c r="RRY420" s="4"/>
      <c r="RRZ420" s="4"/>
      <c r="RSA420" s="4"/>
      <c r="RSB420" s="4"/>
      <c r="RSC420" s="4"/>
      <c r="RSD420" s="4"/>
      <c r="RSE420" s="4"/>
      <c r="RSF420" s="4"/>
      <c r="RSG420" s="4"/>
      <c r="RSH420" s="4"/>
      <c r="RSI420" s="4"/>
      <c r="RSJ420" s="4"/>
      <c r="RSK420" s="4"/>
      <c r="RSL420" s="4"/>
      <c r="RSM420" s="4"/>
      <c r="RSN420" s="4"/>
      <c r="RSO420" s="4"/>
      <c r="RSP420" s="4"/>
      <c r="RSQ420" s="4"/>
      <c r="RSR420" s="4"/>
      <c r="RSS420" s="4"/>
      <c r="RST420" s="4"/>
      <c r="RSU420" s="4"/>
      <c r="RSV420" s="4"/>
      <c r="RSW420" s="4"/>
      <c r="RSX420" s="4"/>
      <c r="RSY420" s="4"/>
      <c r="RSZ420" s="4"/>
      <c r="RTA420" s="4"/>
      <c r="RTB420" s="4"/>
      <c r="RTC420" s="4"/>
      <c r="RTD420" s="4"/>
      <c r="RTE420" s="4"/>
      <c r="RTF420" s="4"/>
      <c r="RTG420" s="4"/>
      <c r="RTH420" s="4"/>
      <c r="RTI420" s="4"/>
      <c r="RTJ420" s="4"/>
      <c r="RTK420" s="4"/>
      <c r="RTL420" s="4"/>
      <c r="RTM420" s="4"/>
      <c r="RTN420" s="4"/>
      <c r="RTO420" s="4"/>
      <c r="RTP420" s="4"/>
      <c r="RTQ420" s="4"/>
      <c r="RTR420" s="4"/>
      <c r="RTS420" s="4"/>
      <c r="RTT420" s="4"/>
      <c r="RTU420" s="4"/>
      <c r="RTV420" s="4"/>
      <c r="RTW420" s="4"/>
      <c r="RTX420" s="4"/>
      <c r="RTY420" s="4"/>
      <c r="RTZ420" s="4"/>
      <c r="RUA420" s="4"/>
      <c r="RUB420" s="4"/>
      <c r="RUC420" s="4"/>
      <c r="RUD420" s="4"/>
      <c r="RUE420" s="4"/>
      <c r="RUF420" s="4"/>
      <c r="RUG420" s="4"/>
      <c r="RUH420" s="4"/>
      <c r="RUI420" s="4"/>
      <c r="RUJ420" s="4"/>
      <c r="RUK420" s="4"/>
      <c r="RUL420" s="4"/>
      <c r="RUM420" s="4"/>
      <c r="RUN420" s="4"/>
      <c r="RUO420" s="4"/>
      <c r="RUP420" s="4"/>
      <c r="RUQ420" s="4"/>
      <c r="RUR420" s="4"/>
      <c r="RUS420" s="4"/>
      <c r="RUT420" s="4"/>
      <c r="RUU420" s="4"/>
      <c r="RUV420" s="4"/>
      <c r="RUW420" s="4"/>
      <c r="RUX420" s="4"/>
      <c r="RUY420" s="4"/>
      <c r="RUZ420" s="4"/>
      <c r="RVA420" s="4"/>
      <c r="RVB420" s="4"/>
      <c r="RVC420" s="4"/>
      <c r="RVD420" s="4"/>
      <c r="RVE420" s="4"/>
      <c r="RVF420" s="4"/>
      <c r="RVG420" s="4"/>
      <c r="RVH420" s="4"/>
      <c r="RVI420" s="4"/>
      <c r="RVJ420" s="4"/>
      <c r="RVK420" s="4"/>
      <c r="RVL420" s="4"/>
      <c r="RVM420" s="4"/>
      <c r="RVN420" s="4"/>
      <c r="RVO420" s="4"/>
      <c r="RVP420" s="4"/>
      <c r="RVQ420" s="4"/>
      <c r="RVR420" s="4"/>
      <c r="RVS420" s="4"/>
      <c r="RVT420" s="4"/>
      <c r="RVU420" s="4"/>
      <c r="RVV420" s="4"/>
      <c r="RVW420" s="4"/>
      <c r="RVX420" s="4"/>
      <c r="RVY420" s="4"/>
      <c r="RVZ420" s="4"/>
      <c r="RWA420" s="4"/>
      <c r="RWB420" s="4"/>
      <c r="RWC420" s="4"/>
      <c r="RWD420" s="4"/>
      <c r="RWE420" s="4"/>
      <c r="RWF420" s="4"/>
      <c r="RWG420" s="4"/>
      <c r="RWH420" s="4"/>
      <c r="RWI420" s="4"/>
      <c r="RWJ420" s="4"/>
      <c r="RWK420" s="4"/>
      <c r="RWL420" s="4"/>
      <c r="RWM420" s="4"/>
      <c r="RWN420" s="4"/>
      <c r="RWO420" s="4"/>
      <c r="RWP420" s="4"/>
      <c r="RWQ420" s="4"/>
      <c r="RWR420" s="4"/>
      <c r="RWS420" s="4"/>
      <c r="RWT420" s="4"/>
      <c r="RWU420" s="4"/>
      <c r="RWV420" s="4"/>
      <c r="RWW420" s="4"/>
      <c r="RWX420" s="4"/>
      <c r="RWY420" s="4"/>
      <c r="RWZ420" s="4"/>
      <c r="RXA420" s="4"/>
      <c r="RXB420" s="4"/>
      <c r="RXC420" s="4"/>
      <c r="RXD420" s="4"/>
      <c r="RXE420" s="4"/>
      <c r="RXF420" s="4"/>
      <c r="RXG420" s="4"/>
      <c r="RXH420" s="4"/>
      <c r="RXI420" s="4"/>
      <c r="RXJ420" s="4"/>
      <c r="RXK420" s="4"/>
      <c r="RXL420" s="4"/>
      <c r="RXM420" s="4"/>
      <c r="RXN420" s="4"/>
      <c r="RXO420" s="4"/>
      <c r="RXP420" s="4"/>
      <c r="RXQ420" s="4"/>
      <c r="RXR420" s="4"/>
      <c r="RXS420" s="4"/>
      <c r="RXT420" s="4"/>
      <c r="RXU420" s="4"/>
      <c r="RXV420" s="4"/>
      <c r="RXW420" s="4"/>
      <c r="RXX420" s="4"/>
      <c r="RXY420" s="4"/>
      <c r="RXZ420" s="4"/>
      <c r="RYA420" s="4"/>
      <c r="RYB420" s="4"/>
      <c r="RYC420" s="4"/>
      <c r="RYD420" s="4"/>
      <c r="RYE420" s="4"/>
      <c r="RYF420" s="4"/>
      <c r="RYG420" s="4"/>
      <c r="RYH420" s="4"/>
      <c r="RYI420" s="4"/>
      <c r="RYJ420" s="4"/>
      <c r="RYK420" s="4"/>
      <c r="RYL420" s="4"/>
      <c r="RYM420" s="4"/>
      <c r="RYN420" s="4"/>
      <c r="RYO420" s="4"/>
      <c r="RYP420" s="4"/>
      <c r="RYQ420" s="4"/>
      <c r="RYR420" s="4"/>
      <c r="RYS420" s="4"/>
      <c r="RYT420" s="4"/>
      <c r="RYU420" s="4"/>
      <c r="RYV420" s="4"/>
      <c r="RYW420" s="4"/>
      <c r="RYX420" s="4"/>
      <c r="RYY420" s="4"/>
      <c r="RYZ420" s="4"/>
      <c r="RZA420" s="4"/>
      <c r="RZB420" s="4"/>
      <c r="RZC420" s="4"/>
      <c r="RZD420" s="4"/>
      <c r="RZE420" s="4"/>
      <c r="RZF420" s="4"/>
      <c r="RZG420" s="4"/>
      <c r="RZH420" s="4"/>
      <c r="RZI420" s="4"/>
      <c r="RZJ420" s="4"/>
      <c r="RZK420" s="4"/>
      <c r="RZL420" s="4"/>
      <c r="RZM420" s="4"/>
      <c r="RZN420" s="4"/>
      <c r="RZO420" s="4"/>
      <c r="RZP420" s="4"/>
      <c r="RZQ420" s="4"/>
      <c r="RZR420" s="4"/>
      <c r="RZS420" s="4"/>
      <c r="RZT420" s="4"/>
      <c r="RZU420" s="4"/>
      <c r="RZV420" s="4"/>
      <c r="RZW420" s="4"/>
      <c r="RZX420" s="4"/>
      <c r="RZY420" s="4"/>
      <c r="RZZ420" s="4"/>
      <c r="SAA420" s="4"/>
      <c r="SAB420" s="4"/>
      <c r="SAC420" s="4"/>
      <c r="SAD420" s="4"/>
      <c r="SAE420" s="4"/>
      <c r="SAF420" s="4"/>
      <c r="SAG420" s="4"/>
      <c r="SAH420" s="4"/>
      <c r="SAI420" s="4"/>
      <c r="SAJ420" s="4"/>
      <c r="SAK420" s="4"/>
      <c r="SAL420" s="4"/>
      <c r="SAM420" s="4"/>
      <c r="SAN420" s="4"/>
      <c r="SAO420" s="4"/>
      <c r="SAP420" s="4"/>
      <c r="SAQ420" s="4"/>
      <c r="SAR420" s="4"/>
      <c r="SAS420" s="4"/>
      <c r="SAT420" s="4"/>
      <c r="SAU420" s="4"/>
      <c r="SAV420" s="4"/>
      <c r="SAW420" s="4"/>
      <c r="SAX420" s="4"/>
      <c r="SAY420" s="4"/>
      <c r="SAZ420" s="4"/>
      <c r="SBA420" s="4"/>
      <c r="SBB420" s="4"/>
      <c r="SBC420" s="4"/>
      <c r="SBD420" s="4"/>
      <c r="SBE420" s="4"/>
      <c r="SBF420" s="4"/>
      <c r="SBG420" s="4"/>
      <c r="SBH420" s="4"/>
      <c r="SBI420" s="4"/>
      <c r="SBJ420" s="4"/>
      <c r="SBK420" s="4"/>
      <c r="SBL420" s="4"/>
      <c r="SBM420" s="4"/>
      <c r="SBN420" s="4"/>
      <c r="SBO420" s="4"/>
      <c r="SBP420" s="4"/>
      <c r="SBQ420" s="4"/>
      <c r="SBR420" s="4"/>
      <c r="SBS420" s="4"/>
      <c r="SBT420" s="4"/>
      <c r="SBU420" s="4"/>
      <c r="SBV420" s="4"/>
      <c r="SBW420" s="4"/>
      <c r="SBX420" s="4"/>
      <c r="SBY420" s="4"/>
      <c r="SBZ420" s="4"/>
      <c r="SCA420" s="4"/>
      <c r="SCB420" s="4"/>
      <c r="SCC420" s="4"/>
      <c r="SCD420" s="4"/>
      <c r="SCE420" s="4"/>
      <c r="SCF420" s="4"/>
      <c r="SCG420" s="4"/>
      <c r="SCH420" s="4"/>
      <c r="SCI420" s="4"/>
      <c r="SCJ420" s="4"/>
      <c r="SCK420" s="4"/>
      <c r="SCL420" s="4"/>
      <c r="SCM420" s="4"/>
      <c r="SCN420" s="4"/>
      <c r="SCO420" s="4"/>
      <c r="SCP420" s="4"/>
      <c r="SCQ420" s="4"/>
      <c r="SCR420" s="4"/>
      <c r="SCS420" s="4"/>
      <c r="SCT420" s="4"/>
      <c r="SCU420" s="4"/>
      <c r="SCV420" s="4"/>
      <c r="SCW420" s="4"/>
      <c r="SCX420" s="4"/>
      <c r="SCY420" s="4"/>
      <c r="SCZ420" s="4"/>
      <c r="SDA420" s="4"/>
      <c r="SDB420" s="4"/>
      <c r="SDC420" s="4"/>
      <c r="SDD420" s="4"/>
      <c r="SDE420" s="4"/>
      <c r="SDF420" s="4"/>
      <c r="SDG420" s="4"/>
      <c r="SDH420" s="4"/>
      <c r="SDI420" s="4"/>
      <c r="SDJ420" s="4"/>
      <c r="SDK420" s="4"/>
      <c r="SDL420" s="4"/>
      <c r="SDM420" s="4"/>
      <c r="SDN420" s="4"/>
      <c r="SDO420" s="4"/>
      <c r="SDP420" s="4"/>
      <c r="SDQ420" s="4"/>
      <c r="SDR420" s="4"/>
      <c r="SDS420" s="4"/>
      <c r="SDT420" s="4"/>
      <c r="SDU420" s="4"/>
      <c r="SDV420" s="4"/>
      <c r="SDW420" s="4"/>
      <c r="SDX420" s="4"/>
      <c r="SDY420" s="4"/>
      <c r="SDZ420" s="4"/>
      <c r="SEA420" s="4"/>
      <c r="SEB420" s="4"/>
      <c r="SEC420" s="4"/>
      <c r="SED420" s="4"/>
      <c r="SEE420" s="4"/>
      <c r="SEF420" s="4"/>
      <c r="SEG420" s="4"/>
      <c r="SEH420" s="4"/>
      <c r="SEI420" s="4"/>
      <c r="SEJ420" s="4"/>
      <c r="SEK420" s="4"/>
      <c r="SEL420" s="4"/>
      <c r="SEM420" s="4"/>
      <c r="SEN420" s="4"/>
      <c r="SEO420" s="4"/>
      <c r="SEP420" s="4"/>
      <c r="SEQ420" s="4"/>
      <c r="SER420" s="4"/>
      <c r="SES420" s="4"/>
      <c r="SET420" s="4"/>
      <c r="SEU420" s="4"/>
      <c r="SEV420" s="4"/>
      <c r="SEW420" s="4"/>
      <c r="SEX420" s="4"/>
      <c r="SEY420" s="4"/>
      <c r="SEZ420" s="4"/>
      <c r="SFA420" s="4"/>
      <c r="SFB420" s="4"/>
      <c r="SFC420" s="4"/>
      <c r="SFD420" s="4"/>
      <c r="SFE420" s="4"/>
      <c r="SFF420" s="4"/>
      <c r="SFG420" s="4"/>
      <c r="SFH420" s="4"/>
      <c r="SFI420" s="4"/>
      <c r="SFJ420" s="4"/>
      <c r="SFK420" s="4"/>
      <c r="SFL420" s="4"/>
      <c r="SFM420" s="4"/>
      <c r="SFN420" s="4"/>
      <c r="SFO420" s="4"/>
      <c r="SFP420" s="4"/>
      <c r="SFQ420" s="4"/>
      <c r="SFR420" s="4"/>
      <c r="SFS420" s="4"/>
      <c r="SFT420" s="4"/>
      <c r="SFU420" s="4"/>
      <c r="SFV420" s="4"/>
      <c r="SFW420" s="4"/>
      <c r="SFX420" s="4"/>
      <c r="SFY420" s="4"/>
      <c r="SFZ420" s="4"/>
      <c r="SGA420" s="4"/>
      <c r="SGB420" s="4"/>
      <c r="SGC420" s="4"/>
      <c r="SGD420" s="4"/>
      <c r="SGE420" s="4"/>
      <c r="SGF420" s="4"/>
      <c r="SGG420" s="4"/>
      <c r="SGH420" s="4"/>
      <c r="SGI420" s="4"/>
      <c r="SGJ420" s="4"/>
      <c r="SGK420" s="4"/>
      <c r="SGL420" s="4"/>
      <c r="SGM420" s="4"/>
      <c r="SGN420" s="4"/>
      <c r="SGO420" s="4"/>
      <c r="SGP420" s="4"/>
      <c r="SGQ420" s="4"/>
      <c r="SGR420" s="4"/>
      <c r="SGS420" s="4"/>
      <c r="SGT420" s="4"/>
      <c r="SGU420" s="4"/>
      <c r="SGV420" s="4"/>
      <c r="SGW420" s="4"/>
      <c r="SGX420" s="4"/>
      <c r="SGY420" s="4"/>
      <c r="SGZ420" s="4"/>
      <c r="SHA420" s="4"/>
      <c r="SHB420" s="4"/>
      <c r="SHC420" s="4"/>
      <c r="SHD420" s="4"/>
      <c r="SHE420" s="4"/>
      <c r="SHF420" s="4"/>
      <c r="SHG420" s="4"/>
      <c r="SHH420" s="4"/>
      <c r="SHI420" s="4"/>
      <c r="SHJ420" s="4"/>
      <c r="SHK420" s="4"/>
      <c r="SHL420" s="4"/>
      <c r="SHM420" s="4"/>
      <c r="SHN420" s="4"/>
      <c r="SHO420" s="4"/>
      <c r="SHP420" s="4"/>
      <c r="SHQ420" s="4"/>
      <c r="SHR420" s="4"/>
      <c r="SHS420" s="4"/>
      <c r="SHT420" s="4"/>
      <c r="SHU420" s="4"/>
      <c r="SHV420" s="4"/>
      <c r="SHW420" s="4"/>
      <c r="SHX420" s="4"/>
      <c r="SHY420" s="4"/>
      <c r="SHZ420" s="4"/>
      <c r="SIA420" s="4"/>
      <c r="SIB420" s="4"/>
      <c r="SIC420" s="4"/>
      <c r="SID420" s="4"/>
      <c r="SIE420" s="4"/>
      <c r="SIF420" s="4"/>
      <c r="SIG420" s="4"/>
      <c r="SIH420" s="4"/>
      <c r="SII420" s="4"/>
      <c r="SIJ420" s="4"/>
      <c r="SIK420" s="4"/>
      <c r="SIL420" s="4"/>
      <c r="SIM420" s="4"/>
      <c r="SIN420" s="4"/>
      <c r="SIO420" s="4"/>
      <c r="SIP420" s="4"/>
      <c r="SIQ420" s="4"/>
      <c r="SIR420" s="4"/>
      <c r="SIS420" s="4"/>
      <c r="SIT420" s="4"/>
      <c r="SIU420" s="4"/>
      <c r="SIV420" s="4"/>
      <c r="SIW420" s="4"/>
      <c r="SIX420" s="4"/>
      <c r="SIY420" s="4"/>
      <c r="SIZ420" s="4"/>
      <c r="SJA420" s="4"/>
      <c r="SJB420" s="4"/>
      <c r="SJC420" s="4"/>
      <c r="SJD420" s="4"/>
      <c r="SJE420" s="4"/>
      <c r="SJF420" s="4"/>
      <c r="SJG420" s="4"/>
      <c r="SJH420" s="4"/>
      <c r="SJI420" s="4"/>
      <c r="SJJ420" s="4"/>
      <c r="SJK420" s="4"/>
      <c r="SJL420" s="4"/>
      <c r="SJM420" s="4"/>
      <c r="SJN420" s="4"/>
      <c r="SJO420" s="4"/>
      <c r="SJP420" s="4"/>
      <c r="SJQ420" s="4"/>
      <c r="SJR420" s="4"/>
      <c r="SJS420" s="4"/>
      <c r="SJT420" s="4"/>
      <c r="SJU420" s="4"/>
      <c r="SJV420" s="4"/>
      <c r="SJW420" s="4"/>
      <c r="SJX420" s="4"/>
      <c r="SJY420" s="4"/>
      <c r="SJZ420" s="4"/>
      <c r="SKA420" s="4"/>
      <c r="SKB420" s="4"/>
      <c r="SKC420" s="4"/>
      <c r="SKD420" s="4"/>
      <c r="SKE420" s="4"/>
      <c r="SKF420" s="4"/>
      <c r="SKG420" s="4"/>
      <c r="SKH420" s="4"/>
      <c r="SKI420" s="4"/>
      <c r="SKJ420" s="4"/>
      <c r="SKK420" s="4"/>
      <c r="SKL420" s="4"/>
      <c r="SKM420" s="4"/>
      <c r="SKN420" s="4"/>
      <c r="SKO420" s="4"/>
      <c r="SKP420" s="4"/>
      <c r="SKQ420" s="4"/>
      <c r="SKR420" s="4"/>
      <c r="SKS420" s="4"/>
      <c r="SKT420" s="4"/>
      <c r="SKU420" s="4"/>
      <c r="SKV420" s="4"/>
      <c r="SKW420" s="4"/>
      <c r="SKX420" s="4"/>
      <c r="SKY420" s="4"/>
      <c r="SKZ420" s="4"/>
      <c r="SLA420" s="4"/>
      <c r="SLB420" s="4"/>
      <c r="SLC420" s="4"/>
      <c r="SLD420" s="4"/>
      <c r="SLE420" s="4"/>
      <c r="SLF420" s="4"/>
      <c r="SLG420" s="4"/>
      <c r="SLH420" s="4"/>
      <c r="SLI420" s="4"/>
      <c r="SLJ420" s="4"/>
      <c r="SLK420" s="4"/>
      <c r="SLL420" s="4"/>
      <c r="SLM420" s="4"/>
      <c r="SLN420" s="4"/>
      <c r="SLO420" s="4"/>
      <c r="SLP420" s="4"/>
      <c r="SLQ420" s="4"/>
      <c r="SLR420" s="4"/>
      <c r="SLS420" s="4"/>
      <c r="SLT420" s="4"/>
      <c r="SLU420" s="4"/>
      <c r="SLV420" s="4"/>
      <c r="SLW420" s="4"/>
      <c r="SLX420" s="4"/>
      <c r="SLY420" s="4"/>
      <c r="SLZ420" s="4"/>
      <c r="SMA420" s="4"/>
      <c r="SMB420" s="4"/>
      <c r="SMC420" s="4"/>
      <c r="SMD420" s="4"/>
      <c r="SME420" s="4"/>
      <c r="SMF420" s="4"/>
      <c r="SMG420" s="4"/>
      <c r="SMH420" s="4"/>
      <c r="SMI420" s="4"/>
      <c r="SMJ420" s="4"/>
      <c r="SMK420" s="4"/>
      <c r="SML420" s="4"/>
      <c r="SMM420" s="4"/>
      <c r="SMN420" s="4"/>
      <c r="SMO420" s="4"/>
      <c r="SMP420" s="4"/>
      <c r="SMQ420" s="4"/>
      <c r="SMR420" s="4"/>
      <c r="SMS420" s="4"/>
      <c r="SMT420" s="4"/>
      <c r="SMU420" s="4"/>
      <c r="SMV420" s="4"/>
      <c r="SMW420" s="4"/>
      <c r="SMX420" s="4"/>
      <c r="SMY420" s="4"/>
      <c r="SMZ420" s="4"/>
      <c r="SNA420" s="4"/>
      <c r="SNB420" s="4"/>
      <c r="SNC420" s="4"/>
      <c r="SND420" s="4"/>
      <c r="SNE420" s="4"/>
      <c r="SNF420" s="4"/>
      <c r="SNG420" s="4"/>
      <c r="SNH420" s="4"/>
      <c r="SNI420" s="4"/>
      <c r="SNJ420" s="4"/>
      <c r="SNK420" s="4"/>
      <c r="SNL420" s="4"/>
      <c r="SNM420" s="4"/>
      <c r="SNN420" s="4"/>
      <c r="SNO420" s="4"/>
      <c r="SNP420" s="4"/>
      <c r="SNQ420" s="4"/>
      <c r="SNR420" s="4"/>
      <c r="SNS420" s="4"/>
      <c r="SNT420" s="4"/>
      <c r="SNU420" s="4"/>
      <c r="SNV420" s="4"/>
      <c r="SNW420" s="4"/>
      <c r="SNX420" s="4"/>
      <c r="SNY420" s="4"/>
      <c r="SNZ420" s="4"/>
      <c r="SOA420" s="4"/>
      <c r="SOB420" s="4"/>
      <c r="SOC420" s="4"/>
      <c r="SOD420" s="4"/>
      <c r="SOE420" s="4"/>
      <c r="SOF420" s="4"/>
      <c r="SOG420" s="4"/>
      <c r="SOH420" s="4"/>
      <c r="SOI420" s="4"/>
      <c r="SOJ420" s="4"/>
      <c r="SOK420" s="4"/>
      <c r="SOL420" s="4"/>
      <c r="SOM420" s="4"/>
      <c r="SON420" s="4"/>
      <c r="SOO420" s="4"/>
      <c r="SOP420" s="4"/>
      <c r="SOQ420" s="4"/>
      <c r="SOR420" s="4"/>
      <c r="SOS420" s="4"/>
      <c r="SOT420" s="4"/>
      <c r="SOU420" s="4"/>
      <c r="SOV420" s="4"/>
      <c r="SOW420" s="4"/>
      <c r="SOX420" s="4"/>
      <c r="SOY420" s="4"/>
      <c r="SOZ420" s="4"/>
      <c r="SPA420" s="4"/>
      <c r="SPB420" s="4"/>
      <c r="SPC420" s="4"/>
      <c r="SPD420" s="4"/>
      <c r="SPE420" s="4"/>
      <c r="SPF420" s="4"/>
      <c r="SPG420" s="4"/>
      <c r="SPH420" s="4"/>
      <c r="SPI420" s="4"/>
      <c r="SPJ420" s="4"/>
      <c r="SPK420" s="4"/>
      <c r="SPL420" s="4"/>
      <c r="SPM420" s="4"/>
      <c r="SPN420" s="4"/>
      <c r="SPO420" s="4"/>
      <c r="SPP420" s="4"/>
      <c r="SPQ420" s="4"/>
      <c r="SPR420" s="4"/>
      <c r="SPS420" s="4"/>
      <c r="SPT420" s="4"/>
      <c r="SPU420" s="4"/>
      <c r="SPV420" s="4"/>
      <c r="SPW420" s="4"/>
      <c r="SPX420" s="4"/>
      <c r="SPY420" s="4"/>
      <c r="SPZ420" s="4"/>
      <c r="SQA420" s="4"/>
      <c r="SQB420" s="4"/>
      <c r="SQC420" s="4"/>
      <c r="SQD420" s="4"/>
      <c r="SQE420" s="4"/>
      <c r="SQF420" s="4"/>
      <c r="SQG420" s="4"/>
      <c r="SQH420" s="4"/>
      <c r="SQI420" s="4"/>
      <c r="SQJ420" s="4"/>
      <c r="SQK420" s="4"/>
      <c r="SQL420" s="4"/>
      <c r="SQM420" s="4"/>
      <c r="SQN420" s="4"/>
      <c r="SQO420" s="4"/>
      <c r="SQP420" s="4"/>
      <c r="SQQ420" s="4"/>
      <c r="SQR420" s="4"/>
      <c r="SQS420" s="4"/>
      <c r="SQT420" s="4"/>
      <c r="SQU420" s="4"/>
      <c r="SQV420" s="4"/>
      <c r="SQW420" s="4"/>
      <c r="SQX420" s="4"/>
      <c r="SQY420" s="4"/>
      <c r="SQZ420" s="4"/>
      <c r="SRA420" s="4"/>
      <c r="SRB420" s="4"/>
      <c r="SRC420" s="4"/>
      <c r="SRD420" s="4"/>
      <c r="SRE420" s="4"/>
      <c r="SRF420" s="4"/>
      <c r="SRG420" s="4"/>
      <c r="SRH420" s="4"/>
      <c r="SRI420" s="4"/>
      <c r="SRJ420" s="4"/>
      <c r="SRK420" s="4"/>
      <c r="SRL420" s="4"/>
      <c r="SRM420" s="4"/>
      <c r="SRN420" s="4"/>
      <c r="SRO420" s="4"/>
      <c r="SRP420" s="4"/>
      <c r="SRQ420" s="4"/>
      <c r="SRR420" s="4"/>
      <c r="SRS420" s="4"/>
      <c r="SRT420" s="4"/>
      <c r="SRU420" s="4"/>
      <c r="SRV420" s="4"/>
      <c r="SRW420" s="4"/>
      <c r="SRX420" s="4"/>
      <c r="SRY420" s="4"/>
      <c r="SRZ420" s="4"/>
      <c r="SSA420" s="4"/>
      <c r="SSB420" s="4"/>
      <c r="SSC420" s="4"/>
      <c r="SSD420" s="4"/>
      <c r="SSE420" s="4"/>
      <c r="SSF420" s="4"/>
      <c r="SSG420" s="4"/>
      <c r="SSH420" s="4"/>
      <c r="SSI420" s="4"/>
      <c r="SSJ420" s="4"/>
      <c r="SSK420" s="4"/>
      <c r="SSL420" s="4"/>
      <c r="SSM420" s="4"/>
      <c r="SSN420" s="4"/>
      <c r="SSO420" s="4"/>
      <c r="SSP420" s="4"/>
      <c r="SSQ420" s="4"/>
      <c r="SSR420" s="4"/>
      <c r="SSS420" s="4"/>
      <c r="SST420" s="4"/>
      <c r="SSU420" s="4"/>
      <c r="SSV420" s="4"/>
      <c r="SSW420" s="4"/>
      <c r="SSX420" s="4"/>
      <c r="SSY420" s="4"/>
      <c r="SSZ420" s="4"/>
      <c r="STA420" s="4"/>
      <c r="STB420" s="4"/>
      <c r="STC420" s="4"/>
      <c r="STD420" s="4"/>
      <c r="STE420" s="4"/>
      <c r="STF420" s="4"/>
      <c r="STG420" s="4"/>
      <c r="STH420" s="4"/>
      <c r="STI420" s="4"/>
      <c r="STJ420" s="4"/>
      <c r="STK420" s="4"/>
      <c r="STL420" s="4"/>
      <c r="STM420" s="4"/>
      <c r="STN420" s="4"/>
      <c r="STO420" s="4"/>
      <c r="STP420" s="4"/>
      <c r="STQ420" s="4"/>
      <c r="STR420" s="4"/>
      <c r="STS420" s="4"/>
      <c r="STT420" s="4"/>
      <c r="STU420" s="4"/>
      <c r="STV420" s="4"/>
      <c r="STW420" s="4"/>
      <c r="STX420" s="4"/>
      <c r="STY420" s="4"/>
      <c r="STZ420" s="4"/>
      <c r="SUA420" s="4"/>
      <c r="SUB420" s="4"/>
      <c r="SUC420" s="4"/>
      <c r="SUD420" s="4"/>
      <c r="SUE420" s="4"/>
      <c r="SUF420" s="4"/>
      <c r="SUG420" s="4"/>
      <c r="SUH420" s="4"/>
      <c r="SUI420" s="4"/>
      <c r="SUJ420" s="4"/>
      <c r="SUK420" s="4"/>
      <c r="SUL420" s="4"/>
      <c r="SUM420" s="4"/>
      <c r="SUN420" s="4"/>
      <c r="SUO420" s="4"/>
      <c r="SUP420" s="4"/>
      <c r="SUQ420" s="4"/>
      <c r="SUR420" s="4"/>
      <c r="SUS420" s="4"/>
      <c r="SUT420" s="4"/>
      <c r="SUU420" s="4"/>
      <c r="SUV420" s="4"/>
      <c r="SUW420" s="4"/>
      <c r="SUX420" s="4"/>
      <c r="SUY420" s="4"/>
      <c r="SUZ420" s="4"/>
      <c r="SVA420" s="4"/>
      <c r="SVB420" s="4"/>
      <c r="SVC420" s="4"/>
      <c r="SVD420" s="4"/>
      <c r="SVE420" s="4"/>
      <c r="SVF420" s="4"/>
      <c r="SVG420" s="4"/>
      <c r="SVH420" s="4"/>
      <c r="SVI420" s="4"/>
      <c r="SVJ420" s="4"/>
      <c r="SVK420" s="4"/>
      <c r="SVL420" s="4"/>
      <c r="SVM420" s="4"/>
      <c r="SVN420" s="4"/>
      <c r="SVO420" s="4"/>
      <c r="SVP420" s="4"/>
      <c r="SVQ420" s="4"/>
      <c r="SVR420" s="4"/>
      <c r="SVS420" s="4"/>
      <c r="SVT420" s="4"/>
      <c r="SVU420" s="4"/>
      <c r="SVV420" s="4"/>
      <c r="SVW420" s="4"/>
      <c r="SVX420" s="4"/>
      <c r="SVY420" s="4"/>
      <c r="SVZ420" s="4"/>
      <c r="SWA420" s="4"/>
      <c r="SWB420" s="4"/>
      <c r="SWC420" s="4"/>
      <c r="SWD420" s="4"/>
      <c r="SWE420" s="4"/>
      <c r="SWF420" s="4"/>
      <c r="SWG420" s="4"/>
      <c r="SWH420" s="4"/>
      <c r="SWI420" s="4"/>
      <c r="SWJ420" s="4"/>
      <c r="SWK420" s="4"/>
      <c r="SWL420" s="4"/>
      <c r="SWM420" s="4"/>
      <c r="SWN420" s="4"/>
      <c r="SWO420" s="4"/>
      <c r="SWP420" s="4"/>
      <c r="SWQ420" s="4"/>
      <c r="SWR420" s="4"/>
      <c r="SWS420" s="4"/>
      <c r="SWT420" s="4"/>
      <c r="SWU420" s="4"/>
      <c r="SWV420" s="4"/>
      <c r="SWW420" s="4"/>
      <c r="SWX420" s="4"/>
      <c r="SWY420" s="4"/>
      <c r="SWZ420" s="4"/>
      <c r="SXA420" s="4"/>
      <c r="SXB420" s="4"/>
      <c r="SXC420" s="4"/>
      <c r="SXD420" s="4"/>
      <c r="SXE420" s="4"/>
      <c r="SXF420" s="4"/>
      <c r="SXG420" s="4"/>
      <c r="SXH420" s="4"/>
      <c r="SXI420" s="4"/>
      <c r="SXJ420" s="4"/>
      <c r="SXK420" s="4"/>
      <c r="SXL420" s="4"/>
      <c r="SXM420" s="4"/>
      <c r="SXN420" s="4"/>
      <c r="SXO420" s="4"/>
      <c r="SXP420" s="4"/>
      <c r="SXQ420" s="4"/>
      <c r="SXR420" s="4"/>
      <c r="SXS420" s="4"/>
      <c r="SXT420" s="4"/>
      <c r="SXU420" s="4"/>
      <c r="SXV420" s="4"/>
      <c r="SXW420" s="4"/>
      <c r="SXX420" s="4"/>
      <c r="SXY420" s="4"/>
      <c r="SXZ420" s="4"/>
      <c r="SYA420" s="4"/>
      <c r="SYB420" s="4"/>
      <c r="SYC420" s="4"/>
      <c r="SYD420" s="4"/>
      <c r="SYE420" s="4"/>
      <c r="SYF420" s="4"/>
      <c r="SYG420" s="4"/>
      <c r="SYH420" s="4"/>
      <c r="SYI420" s="4"/>
      <c r="SYJ420" s="4"/>
      <c r="SYK420" s="4"/>
      <c r="SYL420" s="4"/>
      <c r="SYM420" s="4"/>
      <c r="SYN420" s="4"/>
      <c r="SYO420" s="4"/>
      <c r="SYP420" s="4"/>
      <c r="SYQ420" s="4"/>
      <c r="SYR420" s="4"/>
      <c r="SYS420" s="4"/>
      <c r="SYT420" s="4"/>
      <c r="SYU420" s="4"/>
      <c r="SYV420" s="4"/>
      <c r="SYW420" s="4"/>
      <c r="SYX420" s="4"/>
      <c r="SYY420" s="4"/>
      <c r="SYZ420" s="4"/>
      <c r="SZA420" s="4"/>
      <c r="SZB420" s="4"/>
      <c r="SZC420" s="4"/>
      <c r="SZD420" s="4"/>
      <c r="SZE420" s="4"/>
      <c r="SZF420" s="4"/>
      <c r="SZG420" s="4"/>
      <c r="SZH420" s="4"/>
      <c r="SZI420" s="4"/>
      <c r="SZJ420" s="4"/>
      <c r="SZK420" s="4"/>
      <c r="SZL420" s="4"/>
      <c r="SZM420" s="4"/>
      <c r="SZN420" s="4"/>
      <c r="SZO420" s="4"/>
      <c r="SZP420" s="4"/>
      <c r="SZQ420" s="4"/>
      <c r="SZR420" s="4"/>
      <c r="SZS420" s="4"/>
      <c r="SZT420" s="4"/>
      <c r="SZU420" s="4"/>
      <c r="SZV420" s="4"/>
      <c r="SZW420" s="4"/>
      <c r="SZX420" s="4"/>
      <c r="SZY420" s="4"/>
      <c r="SZZ420" s="4"/>
      <c r="TAA420" s="4"/>
      <c r="TAB420" s="4"/>
      <c r="TAC420" s="4"/>
      <c r="TAD420" s="4"/>
      <c r="TAE420" s="4"/>
      <c r="TAF420" s="4"/>
      <c r="TAG420" s="4"/>
      <c r="TAH420" s="4"/>
      <c r="TAI420" s="4"/>
      <c r="TAJ420" s="4"/>
      <c r="TAK420" s="4"/>
      <c r="TAL420" s="4"/>
      <c r="TAM420" s="4"/>
      <c r="TAN420" s="4"/>
      <c r="TAO420" s="4"/>
      <c r="TAP420" s="4"/>
      <c r="TAQ420" s="4"/>
      <c r="TAR420" s="4"/>
      <c r="TAS420" s="4"/>
      <c r="TAT420" s="4"/>
      <c r="TAU420" s="4"/>
      <c r="TAV420" s="4"/>
      <c r="TAW420" s="4"/>
      <c r="TAX420" s="4"/>
      <c r="TAY420" s="4"/>
      <c r="TAZ420" s="4"/>
      <c r="TBA420" s="4"/>
      <c r="TBB420" s="4"/>
      <c r="TBC420" s="4"/>
      <c r="TBD420" s="4"/>
      <c r="TBE420" s="4"/>
      <c r="TBF420" s="4"/>
      <c r="TBG420" s="4"/>
      <c r="TBH420" s="4"/>
      <c r="TBI420" s="4"/>
      <c r="TBJ420" s="4"/>
      <c r="TBK420" s="4"/>
      <c r="TBL420" s="4"/>
      <c r="TBM420" s="4"/>
      <c r="TBN420" s="4"/>
      <c r="TBO420" s="4"/>
      <c r="TBP420" s="4"/>
      <c r="TBQ420" s="4"/>
      <c r="TBR420" s="4"/>
      <c r="TBS420" s="4"/>
      <c r="TBT420" s="4"/>
      <c r="TBU420" s="4"/>
      <c r="TBV420" s="4"/>
      <c r="TBW420" s="4"/>
      <c r="TBX420" s="4"/>
      <c r="TBY420" s="4"/>
      <c r="TBZ420" s="4"/>
      <c r="TCA420" s="4"/>
      <c r="TCB420" s="4"/>
      <c r="TCC420" s="4"/>
      <c r="TCD420" s="4"/>
      <c r="TCE420" s="4"/>
      <c r="TCF420" s="4"/>
      <c r="TCG420" s="4"/>
      <c r="TCH420" s="4"/>
      <c r="TCI420" s="4"/>
      <c r="TCJ420" s="4"/>
      <c r="TCK420" s="4"/>
      <c r="TCL420" s="4"/>
      <c r="TCM420" s="4"/>
      <c r="TCN420" s="4"/>
      <c r="TCO420" s="4"/>
      <c r="TCP420" s="4"/>
      <c r="TCQ420" s="4"/>
      <c r="TCR420" s="4"/>
      <c r="TCS420" s="4"/>
      <c r="TCT420" s="4"/>
      <c r="TCU420" s="4"/>
      <c r="TCV420" s="4"/>
      <c r="TCW420" s="4"/>
      <c r="TCX420" s="4"/>
      <c r="TCY420" s="4"/>
      <c r="TCZ420" s="4"/>
      <c r="TDA420" s="4"/>
      <c r="TDB420" s="4"/>
      <c r="TDC420" s="4"/>
      <c r="TDD420" s="4"/>
      <c r="TDE420" s="4"/>
      <c r="TDF420" s="4"/>
      <c r="TDG420" s="4"/>
      <c r="TDH420" s="4"/>
      <c r="TDI420" s="4"/>
      <c r="TDJ420" s="4"/>
      <c r="TDK420" s="4"/>
      <c r="TDL420" s="4"/>
      <c r="TDM420" s="4"/>
      <c r="TDN420" s="4"/>
      <c r="TDO420" s="4"/>
      <c r="TDP420" s="4"/>
      <c r="TDQ420" s="4"/>
      <c r="TDR420" s="4"/>
      <c r="TDS420" s="4"/>
      <c r="TDT420" s="4"/>
      <c r="TDU420" s="4"/>
      <c r="TDV420" s="4"/>
      <c r="TDW420" s="4"/>
      <c r="TDX420" s="4"/>
      <c r="TDY420" s="4"/>
      <c r="TDZ420" s="4"/>
      <c r="TEA420" s="4"/>
      <c r="TEB420" s="4"/>
      <c r="TEC420" s="4"/>
      <c r="TED420" s="4"/>
      <c r="TEE420" s="4"/>
      <c r="TEF420" s="4"/>
      <c r="TEG420" s="4"/>
      <c r="TEH420" s="4"/>
      <c r="TEI420" s="4"/>
      <c r="TEJ420" s="4"/>
      <c r="TEK420" s="4"/>
      <c r="TEL420" s="4"/>
      <c r="TEM420" s="4"/>
      <c r="TEN420" s="4"/>
      <c r="TEO420" s="4"/>
      <c r="TEP420" s="4"/>
      <c r="TEQ420" s="4"/>
      <c r="TER420" s="4"/>
      <c r="TES420" s="4"/>
      <c r="TET420" s="4"/>
      <c r="TEU420" s="4"/>
      <c r="TEV420" s="4"/>
      <c r="TEW420" s="4"/>
      <c r="TEX420" s="4"/>
      <c r="TEY420" s="4"/>
      <c r="TEZ420" s="4"/>
      <c r="TFA420" s="4"/>
      <c r="TFB420" s="4"/>
      <c r="TFC420" s="4"/>
      <c r="TFD420" s="4"/>
      <c r="TFE420" s="4"/>
      <c r="TFF420" s="4"/>
      <c r="TFG420" s="4"/>
      <c r="TFH420" s="4"/>
      <c r="TFI420" s="4"/>
      <c r="TFJ420" s="4"/>
      <c r="TFK420" s="4"/>
      <c r="TFL420" s="4"/>
      <c r="TFM420" s="4"/>
      <c r="TFN420" s="4"/>
      <c r="TFO420" s="4"/>
      <c r="TFP420" s="4"/>
      <c r="TFQ420" s="4"/>
      <c r="TFR420" s="4"/>
      <c r="TFS420" s="4"/>
      <c r="TFT420" s="4"/>
      <c r="TFU420" s="4"/>
      <c r="TFV420" s="4"/>
      <c r="TFW420" s="4"/>
      <c r="TFX420" s="4"/>
      <c r="TFY420" s="4"/>
      <c r="TFZ420" s="4"/>
      <c r="TGA420" s="4"/>
      <c r="TGB420" s="4"/>
      <c r="TGC420" s="4"/>
      <c r="TGD420" s="4"/>
      <c r="TGE420" s="4"/>
      <c r="TGF420" s="4"/>
      <c r="TGG420" s="4"/>
      <c r="TGH420" s="4"/>
      <c r="TGI420" s="4"/>
      <c r="TGJ420" s="4"/>
      <c r="TGK420" s="4"/>
      <c r="TGL420" s="4"/>
      <c r="TGM420" s="4"/>
      <c r="TGN420" s="4"/>
      <c r="TGO420" s="4"/>
      <c r="TGP420" s="4"/>
      <c r="TGQ420" s="4"/>
      <c r="TGR420" s="4"/>
      <c r="TGS420" s="4"/>
      <c r="TGT420" s="4"/>
      <c r="TGU420" s="4"/>
      <c r="TGV420" s="4"/>
      <c r="TGW420" s="4"/>
      <c r="TGX420" s="4"/>
      <c r="TGY420" s="4"/>
      <c r="TGZ420" s="4"/>
      <c r="THA420" s="4"/>
      <c r="THB420" s="4"/>
      <c r="THC420" s="4"/>
      <c r="THD420" s="4"/>
      <c r="THE420" s="4"/>
      <c r="THF420" s="4"/>
      <c r="THG420" s="4"/>
      <c r="THH420" s="4"/>
      <c r="THI420" s="4"/>
      <c r="THJ420" s="4"/>
      <c r="THK420" s="4"/>
      <c r="THL420" s="4"/>
      <c r="THM420" s="4"/>
      <c r="THN420" s="4"/>
      <c r="THO420" s="4"/>
      <c r="THP420" s="4"/>
      <c r="THQ420" s="4"/>
      <c r="THR420" s="4"/>
      <c r="THS420" s="4"/>
      <c r="THT420" s="4"/>
      <c r="THU420" s="4"/>
      <c r="THV420" s="4"/>
      <c r="THW420" s="4"/>
      <c r="THX420" s="4"/>
      <c r="THY420" s="4"/>
      <c r="THZ420" s="4"/>
      <c r="TIA420" s="4"/>
      <c r="TIB420" s="4"/>
      <c r="TIC420" s="4"/>
      <c r="TID420" s="4"/>
      <c r="TIE420" s="4"/>
      <c r="TIF420" s="4"/>
      <c r="TIG420" s="4"/>
      <c r="TIH420" s="4"/>
      <c r="TII420" s="4"/>
      <c r="TIJ420" s="4"/>
      <c r="TIK420" s="4"/>
      <c r="TIL420" s="4"/>
      <c r="TIM420" s="4"/>
      <c r="TIN420" s="4"/>
      <c r="TIO420" s="4"/>
      <c r="TIP420" s="4"/>
      <c r="TIQ420" s="4"/>
      <c r="TIR420" s="4"/>
      <c r="TIS420" s="4"/>
      <c r="TIT420" s="4"/>
      <c r="TIU420" s="4"/>
      <c r="TIV420" s="4"/>
      <c r="TIW420" s="4"/>
      <c r="TIX420" s="4"/>
      <c r="TIY420" s="4"/>
      <c r="TIZ420" s="4"/>
      <c r="TJA420" s="4"/>
      <c r="TJB420" s="4"/>
      <c r="TJC420" s="4"/>
      <c r="TJD420" s="4"/>
      <c r="TJE420" s="4"/>
      <c r="TJF420" s="4"/>
      <c r="TJG420" s="4"/>
      <c r="TJH420" s="4"/>
      <c r="TJI420" s="4"/>
      <c r="TJJ420" s="4"/>
      <c r="TJK420" s="4"/>
      <c r="TJL420" s="4"/>
      <c r="TJM420" s="4"/>
      <c r="TJN420" s="4"/>
      <c r="TJO420" s="4"/>
      <c r="TJP420" s="4"/>
      <c r="TJQ420" s="4"/>
      <c r="TJR420" s="4"/>
      <c r="TJS420" s="4"/>
      <c r="TJT420" s="4"/>
      <c r="TJU420" s="4"/>
      <c r="TJV420" s="4"/>
      <c r="TJW420" s="4"/>
      <c r="TJX420" s="4"/>
      <c r="TJY420" s="4"/>
      <c r="TJZ420" s="4"/>
      <c r="TKA420" s="4"/>
      <c r="TKB420" s="4"/>
      <c r="TKC420" s="4"/>
      <c r="TKD420" s="4"/>
      <c r="TKE420" s="4"/>
      <c r="TKF420" s="4"/>
      <c r="TKG420" s="4"/>
      <c r="TKH420" s="4"/>
      <c r="TKI420" s="4"/>
      <c r="TKJ420" s="4"/>
      <c r="TKK420" s="4"/>
      <c r="TKL420" s="4"/>
      <c r="TKM420" s="4"/>
      <c r="TKN420" s="4"/>
      <c r="TKO420" s="4"/>
      <c r="TKP420" s="4"/>
      <c r="TKQ420" s="4"/>
      <c r="TKR420" s="4"/>
      <c r="TKS420" s="4"/>
      <c r="TKT420" s="4"/>
      <c r="TKU420" s="4"/>
      <c r="TKV420" s="4"/>
      <c r="TKW420" s="4"/>
      <c r="TKX420" s="4"/>
      <c r="TKY420" s="4"/>
      <c r="TKZ420" s="4"/>
      <c r="TLA420" s="4"/>
      <c r="TLB420" s="4"/>
      <c r="TLC420" s="4"/>
      <c r="TLD420" s="4"/>
      <c r="TLE420" s="4"/>
      <c r="TLF420" s="4"/>
      <c r="TLG420" s="4"/>
      <c r="TLH420" s="4"/>
      <c r="TLI420" s="4"/>
      <c r="TLJ420" s="4"/>
      <c r="TLK420" s="4"/>
      <c r="TLL420" s="4"/>
      <c r="TLM420" s="4"/>
      <c r="TLN420" s="4"/>
      <c r="TLO420" s="4"/>
      <c r="TLP420" s="4"/>
      <c r="TLQ420" s="4"/>
      <c r="TLR420" s="4"/>
      <c r="TLS420" s="4"/>
      <c r="TLT420" s="4"/>
      <c r="TLU420" s="4"/>
      <c r="TLV420" s="4"/>
      <c r="TLW420" s="4"/>
      <c r="TLX420" s="4"/>
      <c r="TLY420" s="4"/>
      <c r="TLZ420" s="4"/>
      <c r="TMA420" s="4"/>
      <c r="TMB420" s="4"/>
      <c r="TMC420" s="4"/>
      <c r="TMD420" s="4"/>
      <c r="TME420" s="4"/>
      <c r="TMF420" s="4"/>
      <c r="TMG420" s="4"/>
      <c r="TMH420" s="4"/>
      <c r="TMI420" s="4"/>
      <c r="TMJ420" s="4"/>
      <c r="TMK420" s="4"/>
      <c r="TML420" s="4"/>
      <c r="TMM420" s="4"/>
      <c r="TMN420" s="4"/>
      <c r="TMO420" s="4"/>
      <c r="TMP420" s="4"/>
      <c r="TMQ420" s="4"/>
      <c r="TMR420" s="4"/>
      <c r="TMS420" s="4"/>
      <c r="TMT420" s="4"/>
      <c r="TMU420" s="4"/>
      <c r="TMV420" s="4"/>
      <c r="TMW420" s="4"/>
      <c r="TMX420" s="4"/>
      <c r="TMY420" s="4"/>
      <c r="TMZ420" s="4"/>
      <c r="TNA420" s="4"/>
      <c r="TNB420" s="4"/>
      <c r="TNC420" s="4"/>
      <c r="TND420" s="4"/>
      <c r="TNE420" s="4"/>
      <c r="TNF420" s="4"/>
      <c r="TNG420" s="4"/>
      <c r="TNH420" s="4"/>
      <c r="TNI420" s="4"/>
      <c r="TNJ420" s="4"/>
      <c r="TNK420" s="4"/>
      <c r="TNL420" s="4"/>
      <c r="TNM420" s="4"/>
      <c r="TNN420" s="4"/>
      <c r="TNO420" s="4"/>
      <c r="TNP420" s="4"/>
      <c r="TNQ420" s="4"/>
      <c r="TNR420" s="4"/>
      <c r="TNS420" s="4"/>
      <c r="TNT420" s="4"/>
      <c r="TNU420" s="4"/>
      <c r="TNV420" s="4"/>
      <c r="TNW420" s="4"/>
      <c r="TNX420" s="4"/>
      <c r="TNY420" s="4"/>
      <c r="TNZ420" s="4"/>
      <c r="TOA420" s="4"/>
      <c r="TOB420" s="4"/>
      <c r="TOC420" s="4"/>
      <c r="TOD420" s="4"/>
      <c r="TOE420" s="4"/>
      <c r="TOF420" s="4"/>
      <c r="TOG420" s="4"/>
      <c r="TOH420" s="4"/>
      <c r="TOI420" s="4"/>
      <c r="TOJ420" s="4"/>
      <c r="TOK420" s="4"/>
      <c r="TOL420" s="4"/>
      <c r="TOM420" s="4"/>
      <c r="TON420" s="4"/>
      <c r="TOO420" s="4"/>
      <c r="TOP420" s="4"/>
      <c r="TOQ420" s="4"/>
      <c r="TOR420" s="4"/>
      <c r="TOS420" s="4"/>
      <c r="TOT420" s="4"/>
      <c r="TOU420" s="4"/>
      <c r="TOV420" s="4"/>
      <c r="TOW420" s="4"/>
      <c r="TOX420" s="4"/>
      <c r="TOY420" s="4"/>
      <c r="TOZ420" s="4"/>
      <c r="TPA420" s="4"/>
      <c r="TPB420" s="4"/>
      <c r="TPC420" s="4"/>
      <c r="TPD420" s="4"/>
      <c r="TPE420" s="4"/>
      <c r="TPF420" s="4"/>
      <c r="TPG420" s="4"/>
      <c r="TPH420" s="4"/>
      <c r="TPI420" s="4"/>
      <c r="TPJ420" s="4"/>
      <c r="TPK420" s="4"/>
      <c r="TPL420" s="4"/>
      <c r="TPM420" s="4"/>
      <c r="TPN420" s="4"/>
      <c r="TPO420" s="4"/>
      <c r="TPP420" s="4"/>
      <c r="TPQ420" s="4"/>
      <c r="TPR420" s="4"/>
      <c r="TPS420" s="4"/>
      <c r="TPT420" s="4"/>
      <c r="TPU420" s="4"/>
      <c r="TPV420" s="4"/>
      <c r="TPW420" s="4"/>
      <c r="TPX420" s="4"/>
      <c r="TPY420" s="4"/>
      <c r="TPZ420" s="4"/>
      <c r="TQA420" s="4"/>
      <c r="TQB420" s="4"/>
      <c r="TQC420" s="4"/>
      <c r="TQD420" s="4"/>
      <c r="TQE420" s="4"/>
      <c r="TQF420" s="4"/>
      <c r="TQG420" s="4"/>
      <c r="TQH420" s="4"/>
      <c r="TQI420" s="4"/>
      <c r="TQJ420" s="4"/>
      <c r="TQK420" s="4"/>
      <c r="TQL420" s="4"/>
      <c r="TQM420" s="4"/>
      <c r="TQN420" s="4"/>
      <c r="TQO420" s="4"/>
      <c r="TQP420" s="4"/>
      <c r="TQQ420" s="4"/>
      <c r="TQR420" s="4"/>
      <c r="TQS420" s="4"/>
      <c r="TQT420" s="4"/>
      <c r="TQU420" s="4"/>
      <c r="TQV420" s="4"/>
      <c r="TQW420" s="4"/>
      <c r="TQX420" s="4"/>
      <c r="TQY420" s="4"/>
      <c r="TQZ420" s="4"/>
      <c r="TRA420" s="4"/>
      <c r="TRB420" s="4"/>
      <c r="TRC420" s="4"/>
      <c r="TRD420" s="4"/>
      <c r="TRE420" s="4"/>
      <c r="TRF420" s="4"/>
      <c r="TRG420" s="4"/>
      <c r="TRH420" s="4"/>
      <c r="TRI420" s="4"/>
      <c r="TRJ420" s="4"/>
      <c r="TRK420" s="4"/>
      <c r="TRL420" s="4"/>
      <c r="TRM420" s="4"/>
      <c r="TRN420" s="4"/>
      <c r="TRO420" s="4"/>
      <c r="TRP420" s="4"/>
      <c r="TRQ420" s="4"/>
      <c r="TRR420" s="4"/>
      <c r="TRS420" s="4"/>
      <c r="TRT420" s="4"/>
      <c r="TRU420" s="4"/>
      <c r="TRV420" s="4"/>
      <c r="TRW420" s="4"/>
      <c r="TRX420" s="4"/>
      <c r="TRY420" s="4"/>
      <c r="TRZ420" s="4"/>
      <c r="TSA420" s="4"/>
      <c r="TSB420" s="4"/>
      <c r="TSC420" s="4"/>
      <c r="TSD420" s="4"/>
      <c r="TSE420" s="4"/>
      <c r="TSF420" s="4"/>
      <c r="TSG420" s="4"/>
      <c r="TSH420" s="4"/>
      <c r="TSI420" s="4"/>
      <c r="TSJ420" s="4"/>
      <c r="TSK420" s="4"/>
      <c r="TSL420" s="4"/>
      <c r="TSM420" s="4"/>
      <c r="TSN420" s="4"/>
      <c r="TSO420" s="4"/>
      <c r="TSP420" s="4"/>
      <c r="TSQ420" s="4"/>
      <c r="TSR420" s="4"/>
      <c r="TSS420" s="4"/>
      <c r="TST420" s="4"/>
      <c r="TSU420" s="4"/>
      <c r="TSV420" s="4"/>
      <c r="TSW420" s="4"/>
      <c r="TSX420" s="4"/>
      <c r="TSY420" s="4"/>
      <c r="TSZ420" s="4"/>
      <c r="TTA420" s="4"/>
      <c r="TTB420" s="4"/>
      <c r="TTC420" s="4"/>
      <c r="TTD420" s="4"/>
      <c r="TTE420" s="4"/>
      <c r="TTF420" s="4"/>
      <c r="TTG420" s="4"/>
      <c r="TTH420" s="4"/>
      <c r="TTI420" s="4"/>
      <c r="TTJ420" s="4"/>
      <c r="TTK420" s="4"/>
      <c r="TTL420" s="4"/>
      <c r="TTM420" s="4"/>
      <c r="TTN420" s="4"/>
      <c r="TTO420" s="4"/>
      <c r="TTP420" s="4"/>
      <c r="TTQ420" s="4"/>
      <c r="TTR420" s="4"/>
      <c r="TTS420" s="4"/>
      <c r="TTT420" s="4"/>
      <c r="TTU420" s="4"/>
      <c r="TTV420" s="4"/>
      <c r="TTW420" s="4"/>
      <c r="TTX420" s="4"/>
      <c r="TTY420" s="4"/>
      <c r="TTZ420" s="4"/>
      <c r="TUA420" s="4"/>
      <c r="TUB420" s="4"/>
      <c r="TUC420" s="4"/>
      <c r="TUD420" s="4"/>
      <c r="TUE420" s="4"/>
      <c r="TUF420" s="4"/>
      <c r="TUG420" s="4"/>
      <c r="TUH420" s="4"/>
      <c r="TUI420" s="4"/>
      <c r="TUJ420" s="4"/>
      <c r="TUK420" s="4"/>
      <c r="TUL420" s="4"/>
      <c r="TUM420" s="4"/>
      <c r="TUN420" s="4"/>
      <c r="TUO420" s="4"/>
      <c r="TUP420" s="4"/>
      <c r="TUQ420" s="4"/>
      <c r="TUR420" s="4"/>
      <c r="TUS420" s="4"/>
      <c r="TUT420" s="4"/>
      <c r="TUU420" s="4"/>
      <c r="TUV420" s="4"/>
      <c r="TUW420" s="4"/>
      <c r="TUX420" s="4"/>
      <c r="TUY420" s="4"/>
      <c r="TUZ420" s="4"/>
      <c r="TVA420" s="4"/>
      <c r="TVB420" s="4"/>
      <c r="TVC420" s="4"/>
      <c r="TVD420" s="4"/>
      <c r="TVE420" s="4"/>
      <c r="TVF420" s="4"/>
      <c r="TVG420" s="4"/>
      <c r="TVH420" s="4"/>
      <c r="TVI420" s="4"/>
      <c r="TVJ420" s="4"/>
      <c r="TVK420" s="4"/>
      <c r="TVL420" s="4"/>
      <c r="TVM420" s="4"/>
      <c r="TVN420" s="4"/>
      <c r="TVO420" s="4"/>
      <c r="TVP420" s="4"/>
      <c r="TVQ420" s="4"/>
      <c r="TVR420" s="4"/>
      <c r="TVS420" s="4"/>
      <c r="TVT420" s="4"/>
      <c r="TVU420" s="4"/>
      <c r="TVV420" s="4"/>
      <c r="TVW420" s="4"/>
      <c r="TVX420" s="4"/>
      <c r="TVY420" s="4"/>
      <c r="TVZ420" s="4"/>
      <c r="TWA420" s="4"/>
      <c r="TWB420" s="4"/>
      <c r="TWC420" s="4"/>
      <c r="TWD420" s="4"/>
      <c r="TWE420" s="4"/>
      <c r="TWF420" s="4"/>
      <c r="TWG420" s="4"/>
      <c r="TWH420" s="4"/>
      <c r="TWI420" s="4"/>
      <c r="TWJ420" s="4"/>
      <c r="TWK420" s="4"/>
      <c r="TWL420" s="4"/>
      <c r="TWM420" s="4"/>
      <c r="TWN420" s="4"/>
      <c r="TWO420" s="4"/>
      <c r="TWP420" s="4"/>
      <c r="TWQ420" s="4"/>
      <c r="TWR420" s="4"/>
      <c r="TWS420" s="4"/>
      <c r="TWT420" s="4"/>
      <c r="TWU420" s="4"/>
      <c r="TWV420" s="4"/>
      <c r="TWW420" s="4"/>
      <c r="TWX420" s="4"/>
      <c r="TWY420" s="4"/>
      <c r="TWZ420" s="4"/>
      <c r="TXA420" s="4"/>
      <c r="TXB420" s="4"/>
      <c r="TXC420" s="4"/>
      <c r="TXD420" s="4"/>
      <c r="TXE420" s="4"/>
      <c r="TXF420" s="4"/>
      <c r="TXG420" s="4"/>
      <c r="TXH420" s="4"/>
      <c r="TXI420" s="4"/>
      <c r="TXJ420" s="4"/>
      <c r="TXK420" s="4"/>
      <c r="TXL420" s="4"/>
      <c r="TXM420" s="4"/>
      <c r="TXN420" s="4"/>
      <c r="TXO420" s="4"/>
      <c r="TXP420" s="4"/>
      <c r="TXQ420" s="4"/>
      <c r="TXR420" s="4"/>
      <c r="TXS420" s="4"/>
      <c r="TXT420" s="4"/>
      <c r="TXU420" s="4"/>
      <c r="TXV420" s="4"/>
      <c r="TXW420" s="4"/>
      <c r="TXX420" s="4"/>
      <c r="TXY420" s="4"/>
      <c r="TXZ420" s="4"/>
      <c r="TYA420" s="4"/>
      <c r="TYB420" s="4"/>
      <c r="TYC420" s="4"/>
      <c r="TYD420" s="4"/>
      <c r="TYE420" s="4"/>
      <c r="TYF420" s="4"/>
      <c r="TYG420" s="4"/>
      <c r="TYH420" s="4"/>
      <c r="TYI420" s="4"/>
      <c r="TYJ420" s="4"/>
      <c r="TYK420" s="4"/>
      <c r="TYL420" s="4"/>
      <c r="TYM420" s="4"/>
      <c r="TYN420" s="4"/>
      <c r="TYO420" s="4"/>
      <c r="TYP420" s="4"/>
      <c r="TYQ420" s="4"/>
      <c r="TYR420" s="4"/>
      <c r="TYS420" s="4"/>
      <c r="TYT420" s="4"/>
      <c r="TYU420" s="4"/>
      <c r="TYV420" s="4"/>
      <c r="TYW420" s="4"/>
      <c r="TYX420" s="4"/>
      <c r="TYY420" s="4"/>
      <c r="TYZ420" s="4"/>
      <c r="TZA420" s="4"/>
      <c r="TZB420" s="4"/>
      <c r="TZC420" s="4"/>
      <c r="TZD420" s="4"/>
      <c r="TZE420" s="4"/>
      <c r="TZF420" s="4"/>
      <c r="TZG420" s="4"/>
      <c r="TZH420" s="4"/>
      <c r="TZI420" s="4"/>
      <c r="TZJ420" s="4"/>
      <c r="TZK420" s="4"/>
      <c r="TZL420" s="4"/>
      <c r="TZM420" s="4"/>
      <c r="TZN420" s="4"/>
      <c r="TZO420" s="4"/>
      <c r="TZP420" s="4"/>
      <c r="TZQ420" s="4"/>
      <c r="TZR420" s="4"/>
      <c r="TZS420" s="4"/>
      <c r="TZT420" s="4"/>
      <c r="TZU420" s="4"/>
      <c r="TZV420" s="4"/>
      <c r="TZW420" s="4"/>
      <c r="TZX420" s="4"/>
      <c r="TZY420" s="4"/>
      <c r="TZZ420" s="4"/>
      <c r="UAA420" s="4"/>
      <c r="UAB420" s="4"/>
      <c r="UAC420" s="4"/>
      <c r="UAD420" s="4"/>
      <c r="UAE420" s="4"/>
      <c r="UAF420" s="4"/>
      <c r="UAG420" s="4"/>
      <c r="UAH420" s="4"/>
      <c r="UAI420" s="4"/>
      <c r="UAJ420" s="4"/>
      <c r="UAK420" s="4"/>
      <c r="UAL420" s="4"/>
      <c r="UAM420" s="4"/>
      <c r="UAN420" s="4"/>
      <c r="UAO420" s="4"/>
      <c r="UAP420" s="4"/>
      <c r="UAQ420" s="4"/>
      <c r="UAR420" s="4"/>
      <c r="UAS420" s="4"/>
      <c r="UAT420" s="4"/>
      <c r="UAU420" s="4"/>
      <c r="UAV420" s="4"/>
      <c r="UAW420" s="4"/>
      <c r="UAX420" s="4"/>
      <c r="UAY420" s="4"/>
      <c r="UAZ420" s="4"/>
      <c r="UBA420" s="4"/>
      <c r="UBB420" s="4"/>
      <c r="UBC420" s="4"/>
      <c r="UBD420" s="4"/>
      <c r="UBE420" s="4"/>
      <c r="UBF420" s="4"/>
      <c r="UBG420" s="4"/>
      <c r="UBH420" s="4"/>
      <c r="UBI420" s="4"/>
      <c r="UBJ420" s="4"/>
      <c r="UBK420" s="4"/>
      <c r="UBL420" s="4"/>
      <c r="UBM420" s="4"/>
      <c r="UBN420" s="4"/>
      <c r="UBO420" s="4"/>
      <c r="UBP420" s="4"/>
      <c r="UBQ420" s="4"/>
      <c r="UBR420" s="4"/>
      <c r="UBS420" s="4"/>
      <c r="UBT420" s="4"/>
      <c r="UBU420" s="4"/>
      <c r="UBV420" s="4"/>
      <c r="UBW420" s="4"/>
      <c r="UBX420" s="4"/>
      <c r="UBY420" s="4"/>
      <c r="UBZ420" s="4"/>
      <c r="UCA420" s="4"/>
      <c r="UCB420" s="4"/>
      <c r="UCC420" s="4"/>
      <c r="UCD420" s="4"/>
      <c r="UCE420" s="4"/>
      <c r="UCF420" s="4"/>
      <c r="UCG420" s="4"/>
      <c r="UCH420" s="4"/>
      <c r="UCI420" s="4"/>
      <c r="UCJ420" s="4"/>
      <c r="UCK420" s="4"/>
      <c r="UCL420" s="4"/>
      <c r="UCM420" s="4"/>
      <c r="UCN420" s="4"/>
      <c r="UCO420" s="4"/>
      <c r="UCP420" s="4"/>
      <c r="UCQ420" s="4"/>
      <c r="UCR420" s="4"/>
      <c r="UCS420" s="4"/>
      <c r="UCT420" s="4"/>
      <c r="UCU420" s="4"/>
      <c r="UCV420" s="4"/>
      <c r="UCW420" s="4"/>
      <c r="UCX420" s="4"/>
      <c r="UCY420" s="4"/>
      <c r="UCZ420" s="4"/>
      <c r="UDA420" s="4"/>
      <c r="UDB420" s="4"/>
      <c r="UDC420" s="4"/>
      <c r="UDD420" s="4"/>
      <c r="UDE420" s="4"/>
      <c r="UDF420" s="4"/>
      <c r="UDG420" s="4"/>
      <c r="UDH420" s="4"/>
      <c r="UDI420" s="4"/>
      <c r="UDJ420" s="4"/>
      <c r="UDK420" s="4"/>
      <c r="UDL420" s="4"/>
      <c r="UDM420" s="4"/>
      <c r="UDN420" s="4"/>
      <c r="UDO420" s="4"/>
      <c r="UDP420" s="4"/>
      <c r="UDQ420" s="4"/>
      <c r="UDR420" s="4"/>
      <c r="UDS420" s="4"/>
      <c r="UDT420" s="4"/>
      <c r="UDU420" s="4"/>
      <c r="UDV420" s="4"/>
      <c r="UDW420" s="4"/>
      <c r="UDX420" s="4"/>
      <c r="UDY420" s="4"/>
      <c r="UDZ420" s="4"/>
      <c r="UEA420" s="4"/>
      <c r="UEB420" s="4"/>
      <c r="UEC420" s="4"/>
      <c r="UED420" s="4"/>
      <c r="UEE420" s="4"/>
      <c r="UEF420" s="4"/>
      <c r="UEG420" s="4"/>
      <c r="UEH420" s="4"/>
      <c r="UEI420" s="4"/>
      <c r="UEJ420" s="4"/>
      <c r="UEK420" s="4"/>
      <c r="UEL420" s="4"/>
      <c r="UEM420" s="4"/>
      <c r="UEN420" s="4"/>
      <c r="UEO420" s="4"/>
      <c r="UEP420" s="4"/>
      <c r="UEQ420" s="4"/>
      <c r="UER420" s="4"/>
      <c r="UES420" s="4"/>
      <c r="UET420" s="4"/>
      <c r="UEU420" s="4"/>
      <c r="UEV420" s="4"/>
      <c r="UEW420" s="4"/>
      <c r="UEX420" s="4"/>
      <c r="UEY420" s="4"/>
      <c r="UEZ420" s="4"/>
      <c r="UFA420" s="4"/>
      <c r="UFB420" s="4"/>
      <c r="UFC420" s="4"/>
      <c r="UFD420" s="4"/>
      <c r="UFE420" s="4"/>
      <c r="UFF420" s="4"/>
      <c r="UFG420" s="4"/>
      <c r="UFH420" s="4"/>
      <c r="UFI420" s="4"/>
      <c r="UFJ420" s="4"/>
      <c r="UFK420" s="4"/>
      <c r="UFL420" s="4"/>
      <c r="UFM420" s="4"/>
      <c r="UFN420" s="4"/>
      <c r="UFO420" s="4"/>
      <c r="UFP420" s="4"/>
      <c r="UFQ420" s="4"/>
      <c r="UFR420" s="4"/>
      <c r="UFS420" s="4"/>
      <c r="UFT420" s="4"/>
      <c r="UFU420" s="4"/>
      <c r="UFV420" s="4"/>
      <c r="UFW420" s="4"/>
      <c r="UFX420" s="4"/>
      <c r="UFY420" s="4"/>
      <c r="UFZ420" s="4"/>
      <c r="UGA420" s="4"/>
      <c r="UGB420" s="4"/>
      <c r="UGC420" s="4"/>
      <c r="UGD420" s="4"/>
      <c r="UGE420" s="4"/>
      <c r="UGF420" s="4"/>
      <c r="UGG420" s="4"/>
      <c r="UGH420" s="4"/>
      <c r="UGI420" s="4"/>
      <c r="UGJ420" s="4"/>
      <c r="UGK420" s="4"/>
      <c r="UGL420" s="4"/>
      <c r="UGM420" s="4"/>
      <c r="UGN420" s="4"/>
      <c r="UGO420" s="4"/>
      <c r="UGP420" s="4"/>
      <c r="UGQ420" s="4"/>
      <c r="UGR420" s="4"/>
      <c r="UGS420" s="4"/>
      <c r="UGT420" s="4"/>
      <c r="UGU420" s="4"/>
      <c r="UGV420" s="4"/>
      <c r="UGW420" s="4"/>
      <c r="UGX420" s="4"/>
      <c r="UGY420" s="4"/>
      <c r="UGZ420" s="4"/>
      <c r="UHA420" s="4"/>
      <c r="UHB420" s="4"/>
      <c r="UHC420" s="4"/>
      <c r="UHD420" s="4"/>
      <c r="UHE420" s="4"/>
      <c r="UHF420" s="4"/>
      <c r="UHG420" s="4"/>
      <c r="UHH420" s="4"/>
      <c r="UHI420" s="4"/>
      <c r="UHJ420" s="4"/>
      <c r="UHK420" s="4"/>
      <c r="UHL420" s="4"/>
      <c r="UHM420" s="4"/>
      <c r="UHN420" s="4"/>
      <c r="UHO420" s="4"/>
      <c r="UHP420" s="4"/>
      <c r="UHQ420" s="4"/>
      <c r="UHR420" s="4"/>
      <c r="UHS420" s="4"/>
      <c r="UHT420" s="4"/>
      <c r="UHU420" s="4"/>
      <c r="UHV420" s="4"/>
      <c r="UHW420" s="4"/>
      <c r="UHX420" s="4"/>
      <c r="UHY420" s="4"/>
      <c r="UHZ420" s="4"/>
      <c r="UIA420" s="4"/>
      <c r="UIB420" s="4"/>
      <c r="UIC420" s="4"/>
      <c r="UID420" s="4"/>
      <c r="UIE420" s="4"/>
      <c r="UIF420" s="4"/>
      <c r="UIG420" s="4"/>
      <c r="UIH420" s="4"/>
      <c r="UII420" s="4"/>
      <c r="UIJ420" s="4"/>
      <c r="UIK420" s="4"/>
      <c r="UIL420" s="4"/>
      <c r="UIM420" s="4"/>
      <c r="UIN420" s="4"/>
      <c r="UIO420" s="4"/>
      <c r="UIP420" s="4"/>
      <c r="UIQ420" s="4"/>
      <c r="UIR420" s="4"/>
      <c r="UIS420" s="4"/>
      <c r="UIT420" s="4"/>
      <c r="UIU420" s="4"/>
      <c r="UIV420" s="4"/>
      <c r="UIW420" s="4"/>
      <c r="UIX420" s="4"/>
      <c r="UIY420" s="4"/>
      <c r="UIZ420" s="4"/>
      <c r="UJA420" s="4"/>
      <c r="UJB420" s="4"/>
      <c r="UJC420" s="4"/>
      <c r="UJD420" s="4"/>
      <c r="UJE420" s="4"/>
      <c r="UJF420" s="4"/>
      <c r="UJG420" s="4"/>
      <c r="UJH420" s="4"/>
      <c r="UJI420" s="4"/>
      <c r="UJJ420" s="4"/>
      <c r="UJK420" s="4"/>
      <c r="UJL420" s="4"/>
      <c r="UJM420" s="4"/>
      <c r="UJN420" s="4"/>
      <c r="UJO420" s="4"/>
      <c r="UJP420" s="4"/>
      <c r="UJQ420" s="4"/>
      <c r="UJR420" s="4"/>
      <c r="UJS420" s="4"/>
      <c r="UJT420" s="4"/>
      <c r="UJU420" s="4"/>
      <c r="UJV420" s="4"/>
      <c r="UJW420" s="4"/>
      <c r="UJX420" s="4"/>
      <c r="UJY420" s="4"/>
      <c r="UJZ420" s="4"/>
      <c r="UKA420" s="4"/>
      <c r="UKB420" s="4"/>
      <c r="UKC420" s="4"/>
      <c r="UKD420" s="4"/>
      <c r="UKE420" s="4"/>
      <c r="UKF420" s="4"/>
      <c r="UKG420" s="4"/>
      <c r="UKH420" s="4"/>
      <c r="UKI420" s="4"/>
      <c r="UKJ420" s="4"/>
      <c r="UKK420" s="4"/>
      <c r="UKL420" s="4"/>
      <c r="UKM420" s="4"/>
      <c r="UKN420" s="4"/>
      <c r="UKO420" s="4"/>
      <c r="UKP420" s="4"/>
      <c r="UKQ420" s="4"/>
      <c r="UKR420" s="4"/>
      <c r="UKS420" s="4"/>
      <c r="UKT420" s="4"/>
      <c r="UKU420" s="4"/>
      <c r="UKV420" s="4"/>
      <c r="UKW420" s="4"/>
      <c r="UKX420" s="4"/>
      <c r="UKY420" s="4"/>
      <c r="UKZ420" s="4"/>
      <c r="ULA420" s="4"/>
      <c r="ULB420" s="4"/>
      <c r="ULC420" s="4"/>
      <c r="ULD420" s="4"/>
      <c r="ULE420" s="4"/>
      <c r="ULF420" s="4"/>
      <c r="ULG420" s="4"/>
      <c r="ULH420" s="4"/>
      <c r="ULI420" s="4"/>
      <c r="ULJ420" s="4"/>
      <c r="ULK420" s="4"/>
      <c r="ULL420" s="4"/>
      <c r="ULM420" s="4"/>
      <c r="ULN420" s="4"/>
      <c r="ULO420" s="4"/>
      <c r="ULP420" s="4"/>
      <c r="ULQ420" s="4"/>
      <c r="ULR420" s="4"/>
      <c r="ULS420" s="4"/>
      <c r="ULT420" s="4"/>
      <c r="ULU420" s="4"/>
      <c r="ULV420" s="4"/>
      <c r="ULW420" s="4"/>
      <c r="ULX420" s="4"/>
      <c r="ULY420" s="4"/>
      <c r="ULZ420" s="4"/>
      <c r="UMA420" s="4"/>
      <c r="UMB420" s="4"/>
      <c r="UMC420" s="4"/>
      <c r="UMD420" s="4"/>
      <c r="UME420" s="4"/>
      <c r="UMF420" s="4"/>
      <c r="UMG420" s="4"/>
      <c r="UMH420" s="4"/>
      <c r="UMI420" s="4"/>
      <c r="UMJ420" s="4"/>
      <c r="UMK420" s="4"/>
      <c r="UML420" s="4"/>
      <c r="UMM420" s="4"/>
      <c r="UMN420" s="4"/>
      <c r="UMO420" s="4"/>
      <c r="UMP420" s="4"/>
      <c r="UMQ420" s="4"/>
      <c r="UMR420" s="4"/>
      <c r="UMS420" s="4"/>
      <c r="UMT420" s="4"/>
      <c r="UMU420" s="4"/>
      <c r="UMV420" s="4"/>
      <c r="UMW420" s="4"/>
      <c r="UMX420" s="4"/>
      <c r="UMY420" s="4"/>
      <c r="UMZ420" s="4"/>
      <c r="UNA420" s="4"/>
      <c r="UNB420" s="4"/>
      <c r="UNC420" s="4"/>
      <c r="UND420" s="4"/>
      <c r="UNE420" s="4"/>
      <c r="UNF420" s="4"/>
      <c r="UNG420" s="4"/>
      <c r="UNH420" s="4"/>
      <c r="UNI420" s="4"/>
      <c r="UNJ420" s="4"/>
      <c r="UNK420" s="4"/>
      <c r="UNL420" s="4"/>
      <c r="UNM420" s="4"/>
      <c r="UNN420" s="4"/>
      <c r="UNO420" s="4"/>
      <c r="UNP420" s="4"/>
      <c r="UNQ420" s="4"/>
      <c r="UNR420" s="4"/>
      <c r="UNS420" s="4"/>
      <c r="UNT420" s="4"/>
      <c r="UNU420" s="4"/>
      <c r="UNV420" s="4"/>
      <c r="UNW420" s="4"/>
      <c r="UNX420" s="4"/>
      <c r="UNY420" s="4"/>
      <c r="UNZ420" s="4"/>
      <c r="UOA420" s="4"/>
      <c r="UOB420" s="4"/>
      <c r="UOC420" s="4"/>
      <c r="UOD420" s="4"/>
      <c r="UOE420" s="4"/>
      <c r="UOF420" s="4"/>
      <c r="UOG420" s="4"/>
      <c r="UOH420" s="4"/>
      <c r="UOI420" s="4"/>
      <c r="UOJ420" s="4"/>
      <c r="UOK420" s="4"/>
      <c r="UOL420" s="4"/>
      <c r="UOM420" s="4"/>
      <c r="UON420" s="4"/>
      <c r="UOO420" s="4"/>
      <c r="UOP420" s="4"/>
      <c r="UOQ420" s="4"/>
      <c r="UOR420" s="4"/>
      <c r="UOS420" s="4"/>
      <c r="UOT420" s="4"/>
      <c r="UOU420" s="4"/>
      <c r="UOV420" s="4"/>
      <c r="UOW420" s="4"/>
      <c r="UOX420" s="4"/>
      <c r="UOY420" s="4"/>
      <c r="UOZ420" s="4"/>
      <c r="UPA420" s="4"/>
      <c r="UPB420" s="4"/>
      <c r="UPC420" s="4"/>
      <c r="UPD420" s="4"/>
      <c r="UPE420" s="4"/>
      <c r="UPF420" s="4"/>
      <c r="UPG420" s="4"/>
      <c r="UPH420" s="4"/>
      <c r="UPI420" s="4"/>
      <c r="UPJ420" s="4"/>
      <c r="UPK420" s="4"/>
      <c r="UPL420" s="4"/>
      <c r="UPM420" s="4"/>
      <c r="UPN420" s="4"/>
      <c r="UPO420" s="4"/>
      <c r="UPP420" s="4"/>
      <c r="UPQ420" s="4"/>
      <c r="UPR420" s="4"/>
      <c r="UPS420" s="4"/>
      <c r="UPT420" s="4"/>
      <c r="UPU420" s="4"/>
      <c r="UPV420" s="4"/>
      <c r="UPW420" s="4"/>
      <c r="UPX420" s="4"/>
      <c r="UPY420" s="4"/>
      <c r="UPZ420" s="4"/>
      <c r="UQA420" s="4"/>
      <c r="UQB420" s="4"/>
      <c r="UQC420" s="4"/>
      <c r="UQD420" s="4"/>
      <c r="UQE420" s="4"/>
      <c r="UQF420" s="4"/>
      <c r="UQG420" s="4"/>
      <c r="UQH420" s="4"/>
      <c r="UQI420" s="4"/>
      <c r="UQJ420" s="4"/>
      <c r="UQK420" s="4"/>
      <c r="UQL420" s="4"/>
      <c r="UQM420" s="4"/>
      <c r="UQN420" s="4"/>
      <c r="UQO420" s="4"/>
      <c r="UQP420" s="4"/>
      <c r="UQQ420" s="4"/>
      <c r="UQR420" s="4"/>
      <c r="UQS420" s="4"/>
      <c r="UQT420" s="4"/>
      <c r="UQU420" s="4"/>
      <c r="UQV420" s="4"/>
      <c r="UQW420" s="4"/>
      <c r="UQX420" s="4"/>
      <c r="UQY420" s="4"/>
      <c r="UQZ420" s="4"/>
      <c r="URA420" s="4"/>
      <c r="URB420" s="4"/>
      <c r="URC420" s="4"/>
      <c r="URD420" s="4"/>
      <c r="URE420" s="4"/>
      <c r="URF420" s="4"/>
      <c r="URG420" s="4"/>
      <c r="URH420" s="4"/>
      <c r="URI420" s="4"/>
      <c r="URJ420" s="4"/>
      <c r="URK420" s="4"/>
      <c r="URL420" s="4"/>
      <c r="URM420" s="4"/>
      <c r="URN420" s="4"/>
      <c r="URO420" s="4"/>
      <c r="URP420" s="4"/>
      <c r="URQ420" s="4"/>
      <c r="URR420" s="4"/>
      <c r="URS420" s="4"/>
      <c r="URT420" s="4"/>
      <c r="URU420" s="4"/>
      <c r="URV420" s="4"/>
      <c r="URW420" s="4"/>
      <c r="URX420" s="4"/>
      <c r="URY420" s="4"/>
      <c r="URZ420" s="4"/>
      <c r="USA420" s="4"/>
      <c r="USB420" s="4"/>
      <c r="USC420" s="4"/>
      <c r="USD420" s="4"/>
      <c r="USE420" s="4"/>
      <c r="USF420" s="4"/>
      <c r="USG420" s="4"/>
      <c r="USH420" s="4"/>
      <c r="USI420" s="4"/>
      <c r="USJ420" s="4"/>
      <c r="USK420" s="4"/>
      <c r="USL420" s="4"/>
      <c r="USM420" s="4"/>
      <c r="USN420" s="4"/>
      <c r="USO420" s="4"/>
      <c r="USP420" s="4"/>
      <c r="USQ420" s="4"/>
      <c r="USR420" s="4"/>
      <c r="USS420" s="4"/>
      <c r="UST420" s="4"/>
      <c r="USU420" s="4"/>
      <c r="USV420" s="4"/>
      <c r="USW420" s="4"/>
      <c r="USX420" s="4"/>
      <c r="USY420" s="4"/>
      <c r="USZ420" s="4"/>
      <c r="UTA420" s="4"/>
      <c r="UTB420" s="4"/>
      <c r="UTC420" s="4"/>
      <c r="UTD420" s="4"/>
      <c r="UTE420" s="4"/>
      <c r="UTF420" s="4"/>
      <c r="UTG420" s="4"/>
      <c r="UTH420" s="4"/>
      <c r="UTI420" s="4"/>
      <c r="UTJ420" s="4"/>
      <c r="UTK420" s="4"/>
      <c r="UTL420" s="4"/>
      <c r="UTM420" s="4"/>
      <c r="UTN420" s="4"/>
      <c r="UTO420" s="4"/>
      <c r="UTP420" s="4"/>
      <c r="UTQ420" s="4"/>
      <c r="UTR420" s="4"/>
      <c r="UTS420" s="4"/>
      <c r="UTT420" s="4"/>
      <c r="UTU420" s="4"/>
      <c r="UTV420" s="4"/>
      <c r="UTW420" s="4"/>
      <c r="UTX420" s="4"/>
      <c r="UTY420" s="4"/>
      <c r="UTZ420" s="4"/>
      <c r="UUA420" s="4"/>
      <c r="UUB420" s="4"/>
      <c r="UUC420" s="4"/>
      <c r="UUD420" s="4"/>
      <c r="UUE420" s="4"/>
      <c r="UUF420" s="4"/>
      <c r="UUG420" s="4"/>
      <c r="UUH420" s="4"/>
      <c r="UUI420" s="4"/>
      <c r="UUJ420" s="4"/>
      <c r="UUK420" s="4"/>
      <c r="UUL420" s="4"/>
      <c r="UUM420" s="4"/>
      <c r="UUN420" s="4"/>
      <c r="UUO420" s="4"/>
      <c r="UUP420" s="4"/>
      <c r="UUQ420" s="4"/>
      <c r="UUR420" s="4"/>
      <c r="UUS420" s="4"/>
      <c r="UUT420" s="4"/>
      <c r="UUU420" s="4"/>
      <c r="UUV420" s="4"/>
      <c r="UUW420" s="4"/>
      <c r="UUX420" s="4"/>
      <c r="UUY420" s="4"/>
      <c r="UUZ420" s="4"/>
      <c r="UVA420" s="4"/>
      <c r="UVB420" s="4"/>
      <c r="UVC420" s="4"/>
      <c r="UVD420" s="4"/>
      <c r="UVE420" s="4"/>
      <c r="UVF420" s="4"/>
      <c r="UVG420" s="4"/>
      <c r="UVH420" s="4"/>
      <c r="UVI420" s="4"/>
      <c r="UVJ420" s="4"/>
      <c r="UVK420" s="4"/>
      <c r="UVL420" s="4"/>
      <c r="UVM420" s="4"/>
      <c r="UVN420" s="4"/>
      <c r="UVO420" s="4"/>
      <c r="UVP420" s="4"/>
      <c r="UVQ420" s="4"/>
      <c r="UVR420" s="4"/>
      <c r="UVS420" s="4"/>
      <c r="UVT420" s="4"/>
      <c r="UVU420" s="4"/>
      <c r="UVV420" s="4"/>
      <c r="UVW420" s="4"/>
      <c r="UVX420" s="4"/>
      <c r="UVY420" s="4"/>
      <c r="UVZ420" s="4"/>
      <c r="UWA420" s="4"/>
      <c r="UWB420" s="4"/>
      <c r="UWC420" s="4"/>
      <c r="UWD420" s="4"/>
      <c r="UWE420" s="4"/>
      <c r="UWF420" s="4"/>
      <c r="UWG420" s="4"/>
      <c r="UWH420" s="4"/>
      <c r="UWI420" s="4"/>
      <c r="UWJ420" s="4"/>
      <c r="UWK420" s="4"/>
      <c r="UWL420" s="4"/>
      <c r="UWM420" s="4"/>
      <c r="UWN420" s="4"/>
      <c r="UWO420" s="4"/>
      <c r="UWP420" s="4"/>
      <c r="UWQ420" s="4"/>
      <c r="UWR420" s="4"/>
      <c r="UWS420" s="4"/>
      <c r="UWT420" s="4"/>
      <c r="UWU420" s="4"/>
      <c r="UWV420" s="4"/>
      <c r="UWW420" s="4"/>
      <c r="UWX420" s="4"/>
      <c r="UWY420" s="4"/>
      <c r="UWZ420" s="4"/>
      <c r="UXA420" s="4"/>
      <c r="UXB420" s="4"/>
      <c r="UXC420" s="4"/>
      <c r="UXD420" s="4"/>
      <c r="UXE420" s="4"/>
      <c r="UXF420" s="4"/>
      <c r="UXG420" s="4"/>
      <c r="UXH420" s="4"/>
      <c r="UXI420" s="4"/>
      <c r="UXJ420" s="4"/>
      <c r="UXK420" s="4"/>
      <c r="UXL420" s="4"/>
      <c r="UXM420" s="4"/>
      <c r="UXN420" s="4"/>
      <c r="UXO420" s="4"/>
      <c r="UXP420" s="4"/>
      <c r="UXQ420" s="4"/>
      <c r="UXR420" s="4"/>
      <c r="UXS420" s="4"/>
      <c r="UXT420" s="4"/>
      <c r="UXU420" s="4"/>
      <c r="UXV420" s="4"/>
      <c r="UXW420" s="4"/>
      <c r="UXX420" s="4"/>
      <c r="UXY420" s="4"/>
      <c r="UXZ420" s="4"/>
      <c r="UYA420" s="4"/>
      <c r="UYB420" s="4"/>
      <c r="UYC420" s="4"/>
      <c r="UYD420" s="4"/>
      <c r="UYE420" s="4"/>
      <c r="UYF420" s="4"/>
      <c r="UYG420" s="4"/>
      <c r="UYH420" s="4"/>
      <c r="UYI420" s="4"/>
      <c r="UYJ420" s="4"/>
      <c r="UYK420" s="4"/>
      <c r="UYL420" s="4"/>
      <c r="UYM420" s="4"/>
      <c r="UYN420" s="4"/>
      <c r="UYO420" s="4"/>
      <c r="UYP420" s="4"/>
      <c r="UYQ420" s="4"/>
      <c r="UYR420" s="4"/>
      <c r="UYS420" s="4"/>
      <c r="UYT420" s="4"/>
      <c r="UYU420" s="4"/>
      <c r="UYV420" s="4"/>
      <c r="UYW420" s="4"/>
      <c r="UYX420" s="4"/>
      <c r="UYY420" s="4"/>
      <c r="UYZ420" s="4"/>
      <c r="UZA420" s="4"/>
      <c r="UZB420" s="4"/>
      <c r="UZC420" s="4"/>
      <c r="UZD420" s="4"/>
      <c r="UZE420" s="4"/>
      <c r="UZF420" s="4"/>
      <c r="UZG420" s="4"/>
      <c r="UZH420" s="4"/>
      <c r="UZI420" s="4"/>
      <c r="UZJ420" s="4"/>
      <c r="UZK420" s="4"/>
      <c r="UZL420" s="4"/>
      <c r="UZM420" s="4"/>
      <c r="UZN420" s="4"/>
      <c r="UZO420" s="4"/>
      <c r="UZP420" s="4"/>
      <c r="UZQ420" s="4"/>
      <c r="UZR420" s="4"/>
      <c r="UZS420" s="4"/>
      <c r="UZT420" s="4"/>
      <c r="UZU420" s="4"/>
      <c r="UZV420" s="4"/>
      <c r="UZW420" s="4"/>
      <c r="UZX420" s="4"/>
      <c r="UZY420" s="4"/>
      <c r="UZZ420" s="4"/>
      <c r="VAA420" s="4"/>
      <c r="VAB420" s="4"/>
      <c r="VAC420" s="4"/>
      <c r="VAD420" s="4"/>
      <c r="VAE420" s="4"/>
      <c r="VAF420" s="4"/>
      <c r="VAG420" s="4"/>
      <c r="VAH420" s="4"/>
      <c r="VAI420" s="4"/>
      <c r="VAJ420" s="4"/>
      <c r="VAK420" s="4"/>
      <c r="VAL420" s="4"/>
      <c r="VAM420" s="4"/>
      <c r="VAN420" s="4"/>
      <c r="VAO420" s="4"/>
      <c r="VAP420" s="4"/>
      <c r="VAQ420" s="4"/>
      <c r="VAR420" s="4"/>
      <c r="VAS420" s="4"/>
      <c r="VAT420" s="4"/>
      <c r="VAU420" s="4"/>
      <c r="VAV420" s="4"/>
      <c r="VAW420" s="4"/>
      <c r="VAX420" s="4"/>
      <c r="VAY420" s="4"/>
      <c r="VAZ420" s="4"/>
      <c r="VBA420" s="4"/>
      <c r="VBB420" s="4"/>
      <c r="VBC420" s="4"/>
      <c r="VBD420" s="4"/>
      <c r="VBE420" s="4"/>
      <c r="VBF420" s="4"/>
      <c r="VBG420" s="4"/>
      <c r="VBH420" s="4"/>
      <c r="VBI420" s="4"/>
      <c r="VBJ420" s="4"/>
      <c r="VBK420" s="4"/>
      <c r="VBL420" s="4"/>
      <c r="VBM420" s="4"/>
      <c r="VBN420" s="4"/>
      <c r="VBO420" s="4"/>
      <c r="VBP420" s="4"/>
      <c r="VBQ420" s="4"/>
      <c r="VBR420" s="4"/>
      <c r="VBS420" s="4"/>
      <c r="VBT420" s="4"/>
      <c r="VBU420" s="4"/>
      <c r="VBV420" s="4"/>
      <c r="VBW420" s="4"/>
      <c r="VBX420" s="4"/>
      <c r="VBY420" s="4"/>
      <c r="VBZ420" s="4"/>
      <c r="VCA420" s="4"/>
      <c r="VCB420" s="4"/>
      <c r="VCC420" s="4"/>
      <c r="VCD420" s="4"/>
      <c r="VCE420" s="4"/>
      <c r="VCF420" s="4"/>
      <c r="VCG420" s="4"/>
      <c r="VCH420" s="4"/>
      <c r="VCI420" s="4"/>
      <c r="VCJ420" s="4"/>
      <c r="VCK420" s="4"/>
      <c r="VCL420" s="4"/>
      <c r="VCM420" s="4"/>
      <c r="VCN420" s="4"/>
      <c r="VCO420" s="4"/>
      <c r="VCP420" s="4"/>
      <c r="VCQ420" s="4"/>
      <c r="VCR420" s="4"/>
      <c r="VCS420" s="4"/>
      <c r="VCT420" s="4"/>
      <c r="VCU420" s="4"/>
      <c r="VCV420" s="4"/>
      <c r="VCW420" s="4"/>
      <c r="VCX420" s="4"/>
      <c r="VCY420" s="4"/>
      <c r="VCZ420" s="4"/>
      <c r="VDA420" s="4"/>
      <c r="VDB420" s="4"/>
      <c r="VDC420" s="4"/>
      <c r="VDD420" s="4"/>
      <c r="VDE420" s="4"/>
      <c r="VDF420" s="4"/>
      <c r="VDG420" s="4"/>
      <c r="VDH420" s="4"/>
      <c r="VDI420" s="4"/>
      <c r="VDJ420" s="4"/>
      <c r="VDK420" s="4"/>
      <c r="VDL420" s="4"/>
      <c r="VDM420" s="4"/>
      <c r="VDN420" s="4"/>
      <c r="VDO420" s="4"/>
      <c r="VDP420" s="4"/>
      <c r="VDQ420" s="4"/>
      <c r="VDR420" s="4"/>
      <c r="VDS420" s="4"/>
      <c r="VDT420" s="4"/>
      <c r="VDU420" s="4"/>
      <c r="VDV420" s="4"/>
      <c r="VDW420" s="4"/>
      <c r="VDX420" s="4"/>
      <c r="VDY420" s="4"/>
      <c r="VDZ420" s="4"/>
      <c r="VEA420" s="4"/>
      <c r="VEB420" s="4"/>
      <c r="VEC420" s="4"/>
      <c r="VED420" s="4"/>
      <c r="VEE420" s="4"/>
      <c r="VEF420" s="4"/>
      <c r="VEG420" s="4"/>
      <c r="VEH420" s="4"/>
      <c r="VEI420" s="4"/>
      <c r="VEJ420" s="4"/>
      <c r="VEK420" s="4"/>
      <c r="VEL420" s="4"/>
      <c r="VEM420" s="4"/>
      <c r="VEN420" s="4"/>
      <c r="VEO420" s="4"/>
      <c r="VEP420" s="4"/>
      <c r="VEQ420" s="4"/>
      <c r="VER420" s="4"/>
      <c r="VES420" s="4"/>
      <c r="VET420" s="4"/>
      <c r="VEU420" s="4"/>
      <c r="VEV420" s="4"/>
      <c r="VEW420" s="4"/>
      <c r="VEX420" s="4"/>
      <c r="VEY420" s="4"/>
      <c r="VEZ420" s="4"/>
      <c r="VFA420" s="4"/>
      <c r="VFB420" s="4"/>
      <c r="VFC420" s="4"/>
      <c r="VFD420" s="4"/>
      <c r="VFE420" s="4"/>
      <c r="VFF420" s="4"/>
      <c r="VFG420" s="4"/>
      <c r="VFH420" s="4"/>
      <c r="VFI420" s="4"/>
      <c r="VFJ420" s="4"/>
      <c r="VFK420" s="4"/>
      <c r="VFL420" s="4"/>
      <c r="VFM420" s="4"/>
      <c r="VFN420" s="4"/>
      <c r="VFO420" s="4"/>
      <c r="VFP420" s="4"/>
      <c r="VFQ420" s="4"/>
      <c r="VFR420" s="4"/>
      <c r="VFS420" s="4"/>
      <c r="VFT420" s="4"/>
      <c r="VFU420" s="4"/>
      <c r="VFV420" s="4"/>
      <c r="VFW420" s="4"/>
      <c r="VFX420" s="4"/>
      <c r="VFY420" s="4"/>
      <c r="VFZ420" s="4"/>
      <c r="VGA420" s="4"/>
      <c r="VGB420" s="4"/>
      <c r="VGC420" s="4"/>
      <c r="VGD420" s="4"/>
      <c r="VGE420" s="4"/>
      <c r="VGF420" s="4"/>
      <c r="VGG420" s="4"/>
      <c r="VGH420" s="4"/>
      <c r="VGI420" s="4"/>
      <c r="VGJ420" s="4"/>
      <c r="VGK420" s="4"/>
      <c r="VGL420" s="4"/>
      <c r="VGM420" s="4"/>
      <c r="VGN420" s="4"/>
      <c r="VGO420" s="4"/>
      <c r="VGP420" s="4"/>
      <c r="VGQ420" s="4"/>
      <c r="VGR420" s="4"/>
      <c r="VGS420" s="4"/>
      <c r="VGT420" s="4"/>
      <c r="VGU420" s="4"/>
      <c r="VGV420" s="4"/>
      <c r="VGW420" s="4"/>
      <c r="VGX420" s="4"/>
      <c r="VGY420" s="4"/>
      <c r="VGZ420" s="4"/>
      <c r="VHA420" s="4"/>
      <c r="VHB420" s="4"/>
      <c r="VHC420" s="4"/>
      <c r="VHD420" s="4"/>
      <c r="VHE420" s="4"/>
      <c r="VHF420" s="4"/>
      <c r="VHG420" s="4"/>
      <c r="VHH420" s="4"/>
      <c r="VHI420" s="4"/>
      <c r="VHJ420" s="4"/>
      <c r="VHK420" s="4"/>
      <c r="VHL420" s="4"/>
      <c r="VHM420" s="4"/>
      <c r="VHN420" s="4"/>
      <c r="VHO420" s="4"/>
      <c r="VHP420" s="4"/>
      <c r="VHQ420" s="4"/>
      <c r="VHR420" s="4"/>
      <c r="VHS420" s="4"/>
      <c r="VHT420" s="4"/>
      <c r="VHU420" s="4"/>
      <c r="VHV420" s="4"/>
      <c r="VHW420" s="4"/>
      <c r="VHX420" s="4"/>
      <c r="VHY420" s="4"/>
      <c r="VHZ420" s="4"/>
      <c r="VIA420" s="4"/>
      <c r="VIB420" s="4"/>
      <c r="VIC420" s="4"/>
      <c r="VID420" s="4"/>
      <c r="VIE420" s="4"/>
      <c r="VIF420" s="4"/>
      <c r="VIG420" s="4"/>
      <c r="VIH420" s="4"/>
      <c r="VII420" s="4"/>
      <c r="VIJ420" s="4"/>
      <c r="VIK420" s="4"/>
      <c r="VIL420" s="4"/>
      <c r="VIM420" s="4"/>
      <c r="VIN420" s="4"/>
      <c r="VIO420" s="4"/>
      <c r="VIP420" s="4"/>
      <c r="VIQ420" s="4"/>
      <c r="VIR420" s="4"/>
      <c r="VIS420" s="4"/>
      <c r="VIT420" s="4"/>
      <c r="VIU420" s="4"/>
      <c r="VIV420" s="4"/>
      <c r="VIW420" s="4"/>
      <c r="VIX420" s="4"/>
      <c r="VIY420" s="4"/>
      <c r="VIZ420" s="4"/>
      <c r="VJA420" s="4"/>
      <c r="VJB420" s="4"/>
      <c r="VJC420" s="4"/>
      <c r="VJD420" s="4"/>
      <c r="VJE420" s="4"/>
      <c r="VJF420" s="4"/>
      <c r="VJG420" s="4"/>
      <c r="VJH420" s="4"/>
      <c r="VJI420" s="4"/>
      <c r="VJJ420" s="4"/>
      <c r="VJK420" s="4"/>
      <c r="VJL420" s="4"/>
      <c r="VJM420" s="4"/>
      <c r="VJN420" s="4"/>
      <c r="VJO420" s="4"/>
      <c r="VJP420" s="4"/>
      <c r="VJQ420" s="4"/>
      <c r="VJR420" s="4"/>
      <c r="VJS420" s="4"/>
      <c r="VJT420" s="4"/>
      <c r="VJU420" s="4"/>
      <c r="VJV420" s="4"/>
      <c r="VJW420" s="4"/>
      <c r="VJX420" s="4"/>
      <c r="VJY420" s="4"/>
      <c r="VJZ420" s="4"/>
      <c r="VKA420" s="4"/>
      <c r="VKB420" s="4"/>
      <c r="VKC420" s="4"/>
      <c r="VKD420" s="4"/>
      <c r="VKE420" s="4"/>
      <c r="VKF420" s="4"/>
      <c r="VKG420" s="4"/>
      <c r="VKH420" s="4"/>
      <c r="VKI420" s="4"/>
      <c r="VKJ420" s="4"/>
      <c r="VKK420" s="4"/>
      <c r="VKL420" s="4"/>
      <c r="VKM420" s="4"/>
      <c r="VKN420" s="4"/>
      <c r="VKO420" s="4"/>
      <c r="VKP420" s="4"/>
      <c r="VKQ420" s="4"/>
      <c r="VKR420" s="4"/>
      <c r="VKS420" s="4"/>
      <c r="VKT420" s="4"/>
      <c r="VKU420" s="4"/>
      <c r="VKV420" s="4"/>
      <c r="VKW420" s="4"/>
      <c r="VKX420" s="4"/>
      <c r="VKY420" s="4"/>
      <c r="VKZ420" s="4"/>
      <c r="VLA420" s="4"/>
      <c r="VLB420" s="4"/>
      <c r="VLC420" s="4"/>
      <c r="VLD420" s="4"/>
      <c r="VLE420" s="4"/>
      <c r="VLF420" s="4"/>
      <c r="VLG420" s="4"/>
      <c r="VLH420" s="4"/>
      <c r="VLI420" s="4"/>
      <c r="VLJ420" s="4"/>
      <c r="VLK420" s="4"/>
      <c r="VLL420" s="4"/>
      <c r="VLM420" s="4"/>
      <c r="VLN420" s="4"/>
      <c r="VLO420" s="4"/>
      <c r="VLP420" s="4"/>
      <c r="VLQ420" s="4"/>
      <c r="VLR420" s="4"/>
      <c r="VLS420" s="4"/>
      <c r="VLT420" s="4"/>
      <c r="VLU420" s="4"/>
      <c r="VLV420" s="4"/>
      <c r="VLW420" s="4"/>
      <c r="VLX420" s="4"/>
      <c r="VLY420" s="4"/>
      <c r="VLZ420" s="4"/>
      <c r="VMA420" s="4"/>
      <c r="VMB420" s="4"/>
      <c r="VMC420" s="4"/>
      <c r="VMD420" s="4"/>
      <c r="VME420" s="4"/>
      <c r="VMF420" s="4"/>
      <c r="VMG420" s="4"/>
      <c r="VMH420" s="4"/>
      <c r="VMI420" s="4"/>
      <c r="VMJ420" s="4"/>
      <c r="VMK420" s="4"/>
      <c r="VML420" s="4"/>
      <c r="VMM420" s="4"/>
      <c r="VMN420" s="4"/>
      <c r="VMO420" s="4"/>
      <c r="VMP420" s="4"/>
      <c r="VMQ420" s="4"/>
      <c r="VMR420" s="4"/>
      <c r="VMS420" s="4"/>
      <c r="VMT420" s="4"/>
      <c r="VMU420" s="4"/>
      <c r="VMV420" s="4"/>
      <c r="VMW420" s="4"/>
      <c r="VMX420" s="4"/>
      <c r="VMY420" s="4"/>
      <c r="VMZ420" s="4"/>
      <c r="VNA420" s="4"/>
      <c r="VNB420" s="4"/>
      <c r="VNC420" s="4"/>
      <c r="VND420" s="4"/>
      <c r="VNE420" s="4"/>
      <c r="VNF420" s="4"/>
      <c r="VNG420" s="4"/>
      <c r="VNH420" s="4"/>
      <c r="VNI420" s="4"/>
      <c r="VNJ420" s="4"/>
      <c r="VNK420" s="4"/>
      <c r="VNL420" s="4"/>
      <c r="VNM420" s="4"/>
      <c r="VNN420" s="4"/>
      <c r="VNO420" s="4"/>
      <c r="VNP420" s="4"/>
      <c r="VNQ420" s="4"/>
      <c r="VNR420" s="4"/>
      <c r="VNS420" s="4"/>
      <c r="VNT420" s="4"/>
      <c r="VNU420" s="4"/>
      <c r="VNV420" s="4"/>
      <c r="VNW420" s="4"/>
      <c r="VNX420" s="4"/>
      <c r="VNY420" s="4"/>
      <c r="VNZ420" s="4"/>
      <c r="VOA420" s="4"/>
      <c r="VOB420" s="4"/>
      <c r="VOC420" s="4"/>
      <c r="VOD420" s="4"/>
      <c r="VOE420" s="4"/>
      <c r="VOF420" s="4"/>
      <c r="VOG420" s="4"/>
      <c r="VOH420" s="4"/>
      <c r="VOI420" s="4"/>
      <c r="VOJ420" s="4"/>
      <c r="VOK420" s="4"/>
      <c r="VOL420" s="4"/>
      <c r="VOM420" s="4"/>
      <c r="VON420" s="4"/>
      <c r="VOO420" s="4"/>
      <c r="VOP420" s="4"/>
      <c r="VOQ420" s="4"/>
      <c r="VOR420" s="4"/>
      <c r="VOS420" s="4"/>
      <c r="VOT420" s="4"/>
      <c r="VOU420" s="4"/>
      <c r="VOV420" s="4"/>
      <c r="VOW420" s="4"/>
      <c r="VOX420" s="4"/>
      <c r="VOY420" s="4"/>
      <c r="VOZ420" s="4"/>
      <c r="VPA420" s="4"/>
      <c r="VPB420" s="4"/>
      <c r="VPC420" s="4"/>
      <c r="VPD420" s="4"/>
      <c r="VPE420" s="4"/>
      <c r="VPF420" s="4"/>
      <c r="VPG420" s="4"/>
      <c r="VPH420" s="4"/>
      <c r="VPI420" s="4"/>
      <c r="VPJ420" s="4"/>
      <c r="VPK420" s="4"/>
      <c r="VPL420" s="4"/>
      <c r="VPM420" s="4"/>
      <c r="VPN420" s="4"/>
      <c r="VPO420" s="4"/>
      <c r="VPP420" s="4"/>
      <c r="VPQ420" s="4"/>
      <c r="VPR420" s="4"/>
      <c r="VPS420" s="4"/>
      <c r="VPT420" s="4"/>
      <c r="VPU420" s="4"/>
      <c r="VPV420" s="4"/>
      <c r="VPW420" s="4"/>
      <c r="VPX420" s="4"/>
      <c r="VPY420" s="4"/>
      <c r="VPZ420" s="4"/>
      <c r="VQA420" s="4"/>
      <c r="VQB420" s="4"/>
      <c r="VQC420" s="4"/>
      <c r="VQD420" s="4"/>
      <c r="VQE420" s="4"/>
      <c r="VQF420" s="4"/>
      <c r="VQG420" s="4"/>
      <c r="VQH420" s="4"/>
      <c r="VQI420" s="4"/>
      <c r="VQJ420" s="4"/>
      <c r="VQK420" s="4"/>
      <c r="VQL420" s="4"/>
      <c r="VQM420" s="4"/>
      <c r="VQN420" s="4"/>
      <c r="VQO420" s="4"/>
      <c r="VQP420" s="4"/>
      <c r="VQQ420" s="4"/>
      <c r="VQR420" s="4"/>
      <c r="VQS420" s="4"/>
      <c r="VQT420" s="4"/>
      <c r="VQU420" s="4"/>
      <c r="VQV420" s="4"/>
      <c r="VQW420" s="4"/>
      <c r="VQX420" s="4"/>
      <c r="VQY420" s="4"/>
      <c r="VQZ420" s="4"/>
      <c r="VRA420" s="4"/>
      <c r="VRB420" s="4"/>
      <c r="VRC420" s="4"/>
      <c r="VRD420" s="4"/>
      <c r="VRE420" s="4"/>
      <c r="VRF420" s="4"/>
      <c r="VRG420" s="4"/>
      <c r="VRH420" s="4"/>
      <c r="VRI420" s="4"/>
      <c r="VRJ420" s="4"/>
      <c r="VRK420" s="4"/>
      <c r="VRL420" s="4"/>
      <c r="VRM420" s="4"/>
      <c r="VRN420" s="4"/>
      <c r="VRO420" s="4"/>
      <c r="VRP420" s="4"/>
      <c r="VRQ420" s="4"/>
      <c r="VRR420" s="4"/>
      <c r="VRS420" s="4"/>
      <c r="VRT420" s="4"/>
      <c r="VRU420" s="4"/>
      <c r="VRV420" s="4"/>
      <c r="VRW420" s="4"/>
      <c r="VRX420" s="4"/>
      <c r="VRY420" s="4"/>
      <c r="VRZ420" s="4"/>
      <c r="VSA420" s="4"/>
      <c r="VSB420" s="4"/>
      <c r="VSC420" s="4"/>
      <c r="VSD420" s="4"/>
      <c r="VSE420" s="4"/>
      <c r="VSF420" s="4"/>
      <c r="VSG420" s="4"/>
      <c r="VSH420" s="4"/>
      <c r="VSI420" s="4"/>
      <c r="VSJ420" s="4"/>
      <c r="VSK420" s="4"/>
      <c r="VSL420" s="4"/>
      <c r="VSM420" s="4"/>
      <c r="VSN420" s="4"/>
      <c r="VSO420" s="4"/>
      <c r="VSP420" s="4"/>
      <c r="VSQ420" s="4"/>
      <c r="VSR420" s="4"/>
      <c r="VSS420" s="4"/>
      <c r="VST420" s="4"/>
      <c r="VSU420" s="4"/>
      <c r="VSV420" s="4"/>
      <c r="VSW420" s="4"/>
      <c r="VSX420" s="4"/>
      <c r="VSY420" s="4"/>
      <c r="VSZ420" s="4"/>
      <c r="VTA420" s="4"/>
      <c r="VTB420" s="4"/>
      <c r="VTC420" s="4"/>
      <c r="VTD420" s="4"/>
      <c r="VTE420" s="4"/>
      <c r="VTF420" s="4"/>
      <c r="VTG420" s="4"/>
      <c r="VTH420" s="4"/>
      <c r="VTI420" s="4"/>
      <c r="VTJ420" s="4"/>
      <c r="VTK420" s="4"/>
      <c r="VTL420" s="4"/>
      <c r="VTM420" s="4"/>
      <c r="VTN420" s="4"/>
      <c r="VTO420" s="4"/>
      <c r="VTP420" s="4"/>
      <c r="VTQ420" s="4"/>
      <c r="VTR420" s="4"/>
      <c r="VTS420" s="4"/>
      <c r="VTT420" s="4"/>
      <c r="VTU420" s="4"/>
      <c r="VTV420" s="4"/>
      <c r="VTW420" s="4"/>
      <c r="VTX420" s="4"/>
      <c r="VTY420" s="4"/>
      <c r="VTZ420" s="4"/>
      <c r="VUA420" s="4"/>
      <c r="VUB420" s="4"/>
      <c r="VUC420" s="4"/>
      <c r="VUD420" s="4"/>
      <c r="VUE420" s="4"/>
      <c r="VUF420" s="4"/>
      <c r="VUG420" s="4"/>
      <c r="VUH420" s="4"/>
      <c r="VUI420" s="4"/>
      <c r="VUJ420" s="4"/>
      <c r="VUK420" s="4"/>
      <c r="VUL420" s="4"/>
      <c r="VUM420" s="4"/>
      <c r="VUN420" s="4"/>
      <c r="VUO420" s="4"/>
      <c r="VUP420" s="4"/>
      <c r="VUQ420" s="4"/>
      <c r="VUR420" s="4"/>
      <c r="VUS420" s="4"/>
      <c r="VUT420" s="4"/>
      <c r="VUU420" s="4"/>
      <c r="VUV420" s="4"/>
      <c r="VUW420" s="4"/>
      <c r="VUX420" s="4"/>
      <c r="VUY420" s="4"/>
      <c r="VUZ420" s="4"/>
      <c r="VVA420" s="4"/>
      <c r="VVB420" s="4"/>
      <c r="VVC420" s="4"/>
      <c r="VVD420" s="4"/>
      <c r="VVE420" s="4"/>
      <c r="VVF420" s="4"/>
      <c r="VVG420" s="4"/>
      <c r="VVH420" s="4"/>
      <c r="VVI420" s="4"/>
      <c r="VVJ420" s="4"/>
      <c r="VVK420" s="4"/>
      <c r="VVL420" s="4"/>
      <c r="VVM420" s="4"/>
      <c r="VVN420" s="4"/>
      <c r="VVO420" s="4"/>
      <c r="VVP420" s="4"/>
      <c r="VVQ420" s="4"/>
      <c r="VVR420" s="4"/>
      <c r="VVS420" s="4"/>
      <c r="VVT420" s="4"/>
      <c r="VVU420" s="4"/>
      <c r="VVV420" s="4"/>
      <c r="VVW420" s="4"/>
      <c r="VVX420" s="4"/>
      <c r="VVY420" s="4"/>
      <c r="VVZ420" s="4"/>
      <c r="VWA420" s="4"/>
      <c r="VWB420" s="4"/>
      <c r="VWC420" s="4"/>
      <c r="VWD420" s="4"/>
      <c r="VWE420" s="4"/>
      <c r="VWF420" s="4"/>
      <c r="VWG420" s="4"/>
      <c r="VWH420" s="4"/>
      <c r="VWI420" s="4"/>
      <c r="VWJ420" s="4"/>
      <c r="VWK420" s="4"/>
      <c r="VWL420" s="4"/>
      <c r="VWM420" s="4"/>
      <c r="VWN420" s="4"/>
      <c r="VWO420" s="4"/>
      <c r="VWP420" s="4"/>
      <c r="VWQ420" s="4"/>
      <c r="VWR420" s="4"/>
      <c r="VWS420" s="4"/>
      <c r="VWT420" s="4"/>
      <c r="VWU420" s="4"/>
      <c r="VWV420" s="4"/>
      <c r="VWW420" s="4"/>
      <c r="VWX420" s="4"/>
      <c r="VWY420" s="4"/>
      <c r="VWZ420" s="4"/>
      <c r="VXA420" s="4"/>
      <c r="VXB420" s="4"/>
      <c r="VXC420" s="4"/>
      <c r="VXD420" s="4"/>
      <c r="VXE420" s="4"/>
      <c r="VXF420" s="4"/>
      <c r="VXG420" s="4"/>
      <c r="VXH420" s="4"/>
      <c r="VXI420" s="4"/>
      <c r="VXJ420" s="4"/>
      <c r="VXK420" s="4"/>
      <c r="VXL420" s="4"/>
      <c r="VXM420" s="4"/>
      <c r="VXN420" s="4"/>
      <c r="VXO420" s="4"/>
      <c r="VXP420" s="4"/>
      <c r="VXQ420" s="4"/>
      <c r="VXR420" s="4"/>
      <c r="VXS420" s="4"/>
      <c r="VXT420" s="4"/>
      <c r="VXU420" s="4"/>
      <c r="VXV420" s="4"/>
      <c r="VXW420" s="4"/>
      <c r="VXX420" s="4"/>
      <c r="VXY420" s="4"/>
      <c r="VXZ420" s="4"/>
      <c r="VYA420" s="4"/>
      <c r="VYB420" s="4"/>
      <c r="VYC420" s="4"/>
      <c r="VYD420" s="4"/>
      <c r="VYE420" s="4"/>
      <c r="VYF420" s="4"/>
      <c r="VYG420" s="4"/>
      <c r="VYH420" s="4"/>
      <c r="VYI420" s="4"/>
      <c r="VYJ420" s="4"/>
      <c r="VYK420" s="4"/>
      <c r="VYL420" s="4"/>
      <c r="VYM420" s="4"/>
      <c r="VYN420" s="4"/>
      <c r="VYO420" s="4"/>
      <c r="VYP420" s="4"/>
      <c r="VYQ420" s="4"/>
      <c r="VYR420" s="4"/>
      <c r="VYS420" s="4"/>
      <c r="VYT420" s="4"/>
      <c r="VYU420" s="4"/>
      <c r="VYV420" s="4"/>
      <c r="VYW420" s="4"/>
      <c r="VYX420" s="4"/>
      <c r="VYY420" s="4"/>
      <c r="VYZ420" s="4"/>
      <c r="VZA420" s="4"/>
      <c r="VZB420" s="4"/>
      <c r="VZC420" s="4"/>
      <c r="VZD420" s="4"/>
      <c r="VZE420" s="4"/>
      <c r="VZF420" s="4"/>
      <c r="VZG420" s="4"/>
      <c r="VZH420" s="4"/>
      <c r="VZI420" s="4"/>
      <c r="VZJ420" s="4"/>
      <c r="VZK420" s="4"/>
      <c r="VZL420" s="4"/>
      <c r="VZM420" s="4"/>
      <c r="VZN420" s="4"/>
      <c r="VZO420" s="4"/>
      <c r="VZP420" s="4"/>
      <c r="VZQ420" s="4"/>
      <c r="VZR420" s="4"/>
      <c r="VZS420" s="4"/>
      <c r="VZT420" s="4"/>
      <c r="VZU420" s="4"/>
      <c r="VZV420" s="4"/>
      <c r="VZW420" s="4"/>
      <c r="VZX420" s="4"/>
      <c r="VZY420" s="4"/>
      <c r="VZZ420" s="4"/>
      <c r="WAA420" s="4"/>
      <c r="WAB420" s="4"/>
      <c r="WAC420" s="4"/>
      <c r="WAD420" s="4"/>
      <c r="WAE420" s="4"/>
      <c r="WAF420" s="4"/>
      <c r="WAG420" s="4"/>
      <c r="WAH420" s="4"/>
      <c r="WAI420" s="4"/>
      <c r="WAJ420" s="4"/>
      <c r="WAK420" s="4"/>
      <c r="WAL420" s="4"/>
      <c r="WAM420" s="4"/>
      <c r="WAN420" s="4"/>
      <c r="WAO420" s="4"/>
      <c r="WAP420" s="4"/>
      <c r="WAQ420" s="4"/>
      <c r="WAR420" s="4"/>
      <c r="WAS420" s="4"/>
      <c r="WAT420" s="4"/>
      <c r="WAU420" s="4"/>
      <c r="WAV420" s="4"/>
      <c r="WAW420" s="4"/>
      <c r="WAX420" s="4"/>
      <c r="WAY420" s="4"/>
      <c r="WAZ420" s="4"/>
      <c r="WBA420" s="4"/>
      <c r="WBB420" s="4"/>
      <c r="WBC420" s="4"/>
      <c r="WBD420" s="4"/>
      <c r="WBE420" s="4"/>
      <c r="WBF420" s="4"/>
      <c r="WBG420" s="4"/>
      <c r="WBH420" s="4"/>
      <c r="WBI420" s="4"/>
      <c r="WBJ420" s="4"/>
      <c r="WBK420" s="4"/>
      <c r="WBL420" s="4"/>
      <c r="WBM420" s="4"/>
      <c r="WBN420" s="4"/>
      <c r="WBO420" s="4"/>
      <c r="WBP420" s="4"/>
      <c r="WBQ420" s="4"/>
      <c r="WBR420" s="4"/>
      <c r="WBS420" s="4"/>
      <c r="WBT420" s="4"/>
      <c r="WBU420" s="4"/>
      <c r="WBV420" s="4"/>
      <c r="WBW420" s="4"/>
      <c r="WBX420" s="4"/>
      <c r="WBY420" s="4"/>
      <c r="WBZ420" s="4"/>
      <c r="WCA420" s="4"/>
      <c r="WCB420" s="4"/>
      <c r="WCC420" s="4"/>
      <c r="WCD420" s="4"/>
      <c r="WCE420" s="4"/>
      <c r="WCF420" s="4"/>
      <c r="WCG420" s="4"/>
      <c r="WCH420" s="4"/>
      <c r="WCI420" s="4"/>
      <c r="WCJ420" s="4"/>
      <c r="WCK420" s="4"/>
      <c r="WCL420" s="4"/>
      <c r="WCM420" s="4"/>
      <c r="WCN420" s="4"/>
      <c r="WCO420" s="4"/>
      <c r="WCP420" s="4"/>
      <c r="WCQ420" s="4"/>
      <c r="WCR420" s="4"/>
      <c r="WCS420" s="4"/>
      <c r="WCT420" s="4"/>
      <c r="WCU420" s="4"/>
      <c r="WCV420" s="4"/>
      <c r="WCW420" s="4"/>
      <c r="WCX420" s="4"/>
      <c r="WCY420" s="4"/>
      <c r="WCZ420" s="4"/>
      <c r="WDA420" s="4"/>
      <c r="WDB420" s="4"/>
      <c r="WDC420" s="4"/>
      <c r="WDD420" s="4"/>
      <c r="WDE420" s="4"/>
      <c r="WDF420" s="4"/>
      <c r="WDG420" s="4"/>
      <c r="WDH420" s="4"/>
      <c r="WDI420" s="4"/>
      <c r="WDJ420" s="4"/>
      <c r="WDK420" s="4"/>
      <c r="WDL420" s="4"/>
      <c r="WDM420" s="4"/>
      <c r="WDN420" s="4"/>
      <c r="WDO420" s="4"/>
      <c r="WDP420" s="4"/>
      <c r="WDQ420" s="4"/>
      <c r="WDR420" s="4"/>
      <c r="WDS420" s="4"/>
      <c r="WDT420" s="4"/>
      <c r="WDU420" s="4"/>
      <c r="WDV420" s="4"/>
      <c r="WDW420" s="4"/>
      <c r="WDX420" s="4"/>
      <c r="WDY420" s="4"/>
      <c r="WDZ420" s="4"/>
      <c r="WEA420" s="4"/>
      <c r="WEB420" s="4"/>
      <c r="WEC420" s="4"/>
      <c r="WED420" s="4"/>
      <c r="WEE420" s="4"/>
      <c r="WEF420" s="4"/>
      <c r="WEG420" s="4"/>
      <c r="WEH420" s="4"/>
      <c r="WEI420" s="4"/>
      <c r="WEJ420" s="4"/>
      <c r="WEK420" s="4"/>
      <c r="WEL420" s="4"/>
      <c r="WEM420" s="4"/>
      <c r="WEN420" s="4"/>
      <c r="WEO420" s="4"/>
      <c r="WEP420" s="4"/>
      <c r="WEQ420" s="4"/>
      <c r="WER420" s="4"/>
      <c r="WES420" s="4"/>
      <c r="WET420" s="4"/>
      <c r="WEU420" s="4"/>
      <c r="WEV420" s="4"/>
      <c r="WEW420" s="4"/>
      <c r="WEX420" s="4"/>
      <c r="WEY420" s="4"/>
      <c r="WEZ420" s="4"/>
      <c r="WFA420" s="4"/>
      <c r="WFB420" s="4"/>
      <c r="WFC420" s="4"/>
      <c r="WFD420" s="4"/>
      <c r="WFE420" s="4"/>
      <c r="WFF420" s="4"/>
      <c r="WFG420" s="4"/>
      <c r="WFH420" s="4"/>
      <c r="WFI420" s="4"/>
      <c r="WFJ420" s="4"/>
      <c r="WFK420" s="4"/>
      <c r="WFL420" s="4"/>
      <c r="WFM420" s="4"/>
      <c r="WFN420" s="4"/>
      <c r="WFO420" s="4"/>
      <c r="WFP420" s="4"/>
      <c r="WFQ420" s="4"/>
      <c r="WFR420" s="4"/>
      <c r="WFS420" s="4"/>
      <c r="WFT420" s="4"/>
      <c r="WFU420" s="4"/>
      <c r="WFV420" s="4"/>
      <c r="WFW420" s="4"/>
      <c r="WFX420" s="4"/>
      <c r="WFY420" s="4"/>
      <c r="WFZ420" s="4"/>
      <c r="WGA420" s="4"/>
      <c r="WGB420" s="4"/>
      <c r="WGC420" s="4"/>
      <c r="WGD420" s="4"/>
      <c r="WGE420" s="4"/>
      <c r="WGF420" s="4"/>
      <c r="WGG420" s="4"/>
      <c r="WGH420" s="4"/>
      <c r="WGI420" s="4"/>
      <c r="WGJ420" s="4"/>
      <c r="WGK420" s="4"/>
      <c r="WGL420" s="4"/>
      <c r="WGM420" s="4"/>
      <c r="WGN420" s="4"/>
      <c r="WGO420" s="4"/>
      <c r="WGP420" s="4"/>
      <c r="WGQ420" s="4"/>
      <c r="WGR420" s="4"/>
      <c r="WGS420" s="4"/>
      <c r="WGT420" s="4"/>
      <c r="WGU420" s="4"/>
      <c r="WGV420" s="4"/>
      <c r="WGW420" s="4"/>
      <c r="WGX420" s="4"/>
      <c r="WGY420" s="4"/>
      <c r="WGZ420" s="4"/>
      <c r="WHA420" s="4"/>
      <c r="WHB420" s="4"/>
      <c r="WHC420" s="4"/>
      <c r="WHD420" s="4"/>
      <c r="WHE420" s="4"/>
      <c r="WHF420" s="4"/>
      <c r="WHG420" s="4"/>
      <c r="WHH420" s="4"/>
      <c r="WHI420" s="4"/>
      <c r="WHJ420" s="4"/>
      <c r="WHK420" s="4"/>
      <c r="WHL420" s="4"/>
      <c r="WHM420" s="4"/>
      <c r="WHN420" s="4"/>
      <c r="WHO420" s="4"/>
      <c r="WHP420" s="4"/>
      <c r="WHQ420" s="4"/>
      <c r="WHR420" s="4"/>
      <c r="WHS420" s="4"/>
      <c r="WHT420" s="4"/>
      <c r="WHU420" s="4"/>
      <c r="WHV420" s="4"/>
      <c r="WHW420" s="4"/>
      <c r="WHX420" s="4"/>
      <c r="WHY420" s="4"/>
      <c r="WHZ420" s="4"/>
      <c r="WIA420" s="4"/>
      <c r="WIB420" s="4"/>
      <c r="WIC420" s="4"/>
      <c r="WID420" s="4"/>
      <c r="WIE420" s="4"/>
      <c r="WIF420" s="4"/>
      <c r="WIG420" s="4"/>
      <c r="WIH420" s="4"/>
      <c r="WII420" s="4"/>
      <c r="WIJ420" s="4"/>
      <c r="WIK420" s="4"/>
      <c r="WIL420" s="4"/>
      <c r="WIM420" s="4"/>
      <c r="WIN420" s="4"/>
      <c r="WIO420" s="4"/>
      <c r="WIP420" s="4"/>
      <c r="WIQ420" s="4"/>
      <c r="WIR420" s="4"/>
      <c r="WIS420" s="4"/>
      <c r="WIT420" s="4"/>
      <c r="WIU420" s="4"/>
      <c r="WIV420" s="4"/>
      <c r="WIW420" s="4"/>
      <c r="WIX420" s="4"/>
      <c r="WIY420" s="4"/>
      <c r="WIZ420" s="4"/>
      <c r="WJA420" s="4"/>
      <c r="WJB420" s="4"/>
      <c r="WJC420" s="4"/>
      <c r="WJD420" s="4"/>
      <c r="WJE420" s="4"/>
      <c r="WJF420" s="4"/>
      <c r="WJG420" s="4"/>
      <c r="WJH420" s="4"/>
      <c r="WJI420" s="4"/>
      <c r="WJJ420" s="4"/>
      <c r="WJK420" s="4"/>
      <c r="WJL420" s="4"/>
      <c r="WJM420" s="4"/>
      <c r="WJN420" s="4"/>
      <c r="WJO420" s="4"/>
      <c r="WJP420" s="4"/>
      <c r="WJQ420" s="4"/>
      <c r="WJR420" s="4"/>
      <c r="WJS420" s="4"/>
      <c r="WJT420" s="4"/>
      <c r="WJU420" s="4"/>
      <c r="WJV420" s="4"/>
      <c r="WJW420" s="4"/>
      <c r="WJX420" s="4"/>
      <c r="WJY420" s="4"/>
      <c r="WJZ420" s="4"/>
      <c r="WKA420" s="4"/>
      <c r="WKB420" s="4"/>
      <c r="WKC420" s="4"/>
      <c r="WKD420" s="4"/>
      <c r="WKE420" s="4"/>
      <c r="WKF420" s="4"/>
      <c r="WKG420" s="4"/>
      <c r="WKH420" s="4"/>
      <c r="WKI420" s="4"/>
      <c r="WKJ420" s="4"/>
      <c r="WKK420" s="4"/>
      <c r="WKL420" s="4"/>
      <c r="WKM420" s="4"/>
      <c r="WKN420" s="4"/>
      <c r="WKO420" s="4"/>
      <c r="WKP420" s="4"/>
      <c r="WKQ420" s="4"/>
      <c r="WKR420" s="4"/>
      <c r="WKS420" s="4"/>
      <c r="WKT420" s="4"/>
      <c r="WKU420" s="4"/>
      <c r="WKV420" s="4"/>
      <c r="WKW420" s="4"/>
      <c r="WKX420" s="4"/>
      <c r="WKY420" s="4"/>
      <c r="WKZ420" s="4"/>
      <c r="WLA420" s="4"/>
      <c r="WLB420" s="4"/>
      <c r="WLC420" s="4"/>
      <c r="WLD420" s="4"/>
      <c r="WLE420" s="4"/>
      <c r="WLF420" s="4"/>
      <c r="WLG420" s="4"/>
      <c r="WLH420" s="4"/>
      <c r="WLI420" s="4"/>
      <c r="WLJ420" s="4"/>
      <c r="WLK420" s="4"/>
      <c r="WLL420" s="4"/>
      <c r="WLM420" s="4"/>
      <c r="WLN420" s="4"/>
      <c r="WLO420" s="4"/>
      <c r="WLP420" s="4"/>
      <c r="WLQ420" s="4"/>
      <c r="WLR420" s="4"/>
      <c r="WLS420" s="4"/>
      <c r="WLT420" s="4"/>
      <c r="WLU420" s="4"/>
      <c r="WLV420" s="4"/>
      <c r="WLW420" s="4"/>
      <c r="WLX420" s="4"/>
      <c r="WLY420" s="4"/>
      <c r="WLZ420" s="4"/>
      <c r="WMA420" s="4"/>
      <c r="WMB420" s="4"/>
      <c r="WMC420" s="4"/>
      <c r="WMD420" s="4"/>
      <c r="WME420" s="4"/>
      <c r="WMF420" s="4"/>
      <c r="WMG420" s="4"/>
      <c r="WMH420" s="4"/>
      <c r="WMI420" s="4"/>
      <c r="WMJ420" s="4"/>
      <c r="WMK420" s="4"/>
      <c r="WML420" s="4"/>
      <c r="WMM420" s="4"/>
      <c r="WMN420" s="4"/>
      <c r="WMO420" s="4"/>
      <c r="WMP420" s="4"/>
      <c r="WMQ420" s="4"/>
      <c r="WMR420" s="4"/>
      <c r="WMS420" s="4"/>
      <c r="WMT420" s="4"/>
      <c r="WMU420" s="4"/>
      <c r="WMV420" s="4"/>
      <c r="WMW420" s="4"/>
      <c r="WMX420" s="4"/>
      <c r="WMY420" s="4"/>
      <c r="WMZ420" s="4"/>
      <c r="WNA420" s="4"/>
      <c r="WNB420" s="4"/>
      <c r="WNC420" s="4"/>
      <c r="WND420" s="4"/>
      <c r="WNE420" s="4"/>
      <c r="WNF420" s="4"/>
      <c r="WNG420" s="4"/>
      <c r="WNH420" s="4"/>
      <c r="WNI420" s="4"/>
      <c r="WNJ420" s="4"/>
      <c r="WNK420" s="4"/>
      <c r="WNL420" s="4"/>
      <c r="WNM420" s="4"/>
      <c r="WNN420" s="4"/>
      <c r="WNO420" s="4"/>
      <c r="WNP420" s="4"/>
      <c r="WNQ420" s="4"/>
      <c r="WNR420" s="4"/>
      <c r="WNS420" s="4"/>
      <c r="WNT420" s="4"/>
      <c r="WNU420" s="4"/>
      <c r="WNV420" s="4"/>
      <c r="WNW420" s="4"/>
      <c r="WNX420" s="4"/>
      <c r="WNY420" s="4"/>
      <c r="WNZ420" s="4"/>
      <c r="WOA420" s="4"/>
      <c r="WOB420" s="4"/>
      <c r="WOC420" s="4"/>
      <c r="WOD420" s="4"/>
      <c r="WOE420" s="4"/>
      <c r="WOF420" s="4"/>
      <c r="WOG420" s="4"/>
      <c r="WOH420" s="4"/>
      <c r="WOI420" s="4"/>
      <c r="WOJ420" s="4"/>
      <c r="WOK420" s="4"/>
      <c r="WOL420" s="4"/>
      <c r="WOM420" s="4"/>
      <c r="WON420" s="4"/>
      <c r="WOO420" s="4"/>
      <c r="WOP420" s="4"/>
      <c r="WOQ420" s="4"/>
      <c r="WOR420" s="4"/>
      <c r="WOS420" s="4"/>
      <c r="WOT420" s="4"/>
      <c r="WOU420" s="4"/>
      <c r="WOV420" s="4"/>
      <c r="WOW420" s="4"/>
      <c r="WOX420" s="4"/>
      <c r="WOY420" s="4"/>
      <c r="WOZ420" s="4"/>
      <c r="WPA420" s="4"/>
      <c r="WPB420" s="4"/>
      <c r="WPC420" s="4"/>
      <c r="WPD420" s="4"/>
      <c r="WPE420" s="4"/>
      <c r="WPF420" s="4"/>
      <c r="WPG420" s="4"/>
      <c r="WPH420" s="4"/>
      <c r="WPI420" s="4"/>
      <c r="WPJ420" s="4"/>
      <c r="WPK420" s="4"/>
      <c r="WPL420" s="4"/>
      <c r="WPM420" s="4"/>
      <c r="WPN420" s="4"/>
      <c r="WPO420" s="4"/>
      <c r="WPP420" s="4"/>
      <c r="WPQ420" s="4"/>
      <c r="WPR420" s="4"/>
      <c r="WPS420" s="4"/>
      <c r="WPT420" s="4"/>
      <c r="WPU420" s="4"/>
      <c r="WPV420" s="4"/>
      <c r="WPW420" s="4"/>
      <c r="WPX420" s="4"/>
      <c r="WPY420" s="4"/>
      <c r="WPZ420" s="4"/>
      <c r="WQA420" s="4"/>
      <c r="WQB420" s="4"/>
      <c r="WQC420" s="4"/>
      <c r="WQD420" s="4"/>
      <c r="WQE420" s="4"/>
      <c r="WQF420" s="4"/>
      <c r="WQG420" s="4"/>
      <c r="WQH420" s="4"/>
      <c r="WQI420" s="4"/>
      <c r="WQJ420" s="4"/>
      <c r="WQK420" s="4"/>
      <c r="WQL420" s="4"/>
      <c r="WQM420" s="4"/>
      <c r="WQN420" s="4"/>
      <c r="WQO420" s="4"/>
      <c r="WQP420" s="4"/>
      <c r="WQQ420" s="4"/>
      <c r="WQR420" s="4"/>
      <c r="WQS420" s="4"/>
      <c r="WQT420" s="4"/>
      <c r="WQU420" s="4"/>
      <c r="WQV420" s="4"/>
      <c r="WQW420" s="4"/>
      <c r="WQX420" s="4"/>
      <c r="WQY420" s="4"/>
      <c r="WQZ420" s="4"/>
      <c r="WRA420" s="4"/>
      <c r="WRB420" s="4"/>
      <c r="WRC420" s="4"/>
      <c r="WRD420" s="4"/>
      <c r="WRE420" s="4"/>
      <c r="WRF420" s="4"/>
    </row>
    <row r="421" spans="1:16023" ht="15.75" x14ac:dyDescent="0.25">
      <c r="A421" s="127" t="s">
        <v>218</v>
      </c>
      <c r="B421" s="127"/>
      <c r="C421" s="103"/>
      <c r="D421" s="103"/>
      <c r="E421" s="103"/>
      <c r="F421" s="103"/>
      <c r="G421" s="103"/>
      <c r="H421" s="103"/>
      <c r="I421" s="103"/>
      <c r="J421" s="126" t="s">
        <v>219</v>
      </c>
      <c r="K421" s="126"/>
      <c r="L421" s="126"/>
      <c r="M421" s="126"/>
      <c r="N421" s="126"/>
      <c r="O421" s="126"/>
      <c r="P421" s="10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/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/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/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/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4"/>
      <c r="NE421" s="4"/>
      <c r="NF421" s="4"/>
      <c r="NG421" s="4"/>
      <c r="NH421" s="4"/>
      <c r="NI421" s="4"/>
      <c r="NJ421" s="4"/>
      <c r="NK421" s="4"/>
      <c r="NL421" s="4"/>
      <c r="NM421" s="4"/>
      <c r="NN421" s="4"/>
      <c r="NO421" s="4"/>
      <c r="NP421" s="4"/>
      <c r="NQ421" s="4"/>
      <c r="NR421" s="4"/>
      <c r="NS421" s="4"/>
      <c r="NT421" s="4"/>
      <c r="NU421" s="4"/>
      <c r="NV421" s="4"/>
      <c r="NW421" s="4"/>
      <c r="NX421" s="4"/>
      <c r="NY421" s="4"/>
      <c r="NZ421" s="4"/>
      <c r="OA421" s="4"/>
      <c r="OB421" s="4"/>
      <c r="OC421" s="4"/>
      <c r="OD421" s="4"/>
      <c r="OE421" s="4"/>
      <c r="OF421" s="4"/>
      <c r="OG421" s="4"/>
      <c r="OH421" s="4"/>
      <c r="OI421" s="4"/>
      <c r="OJ421" s="4"/>
      <c r="OK421" s="4"/>
      <c r="OL421" s="4"/>
      <c r="OM421" s="4"/>
      <c r="ON421" s="4"/>
      <c r="OO421" s="4"/>
      <c r="OP421" s="4"/>
      <c r="OQ421" s="4"/>
      <c r="OR421" s="4"/>
      <c r="OS421" s="4"/>
      <c r="OT421" s="4"/>
      <c r="OU421" s="4"/>
      <c r="OV421" s="4"/>
      <c r="OW421" s="4"/>
      <c r="OX421" s="4"/>
      <c r="OY421" s="4"/>
      <c r="OZ421" s="4"/>
      <c r="PA421" s="4"/>
      <c r="PB421" s="4"/>
      <c r="PC421" s="4"/>
      <c r="PD421" s="4"/>
      <c r="PE421" s="4"/>
      <c r="PF421" s="4"/>
      <c r="PG421" s="4"/>
      <c r="PH421" s="4"/>
      <c r="PI421" s="4"/>
      <c r="PJ421" s="4"/>
      <c r="PK421" s="4"/>
      <c r="PL421" s="4"/>
      <c r="PM421" s="4"/>
      <c r="PN421" s="4"/>
      <c r="PO421" s="4"/>
      <c r="PP421" s="4"/>
      <c r="PQ421" s="4"/>
      <c r="PR421" s="4"/>
      <c r="PS421" s="4"/>
      <c r="PT421" s="4"/>
      <c r="PU421" s="4"/>
      <c r="PV421" s="4"/>
      <c r="PW421" s="4"/>
      <c r="PX421" s="4"/>
      <c r="PY421" s="4"/>
      <c r="PZ421" s="4"/>
      <c r="QA421" s="4"/>
      <c r="QB421" s="4"/>
      <c r="QC421" s="4"/>
      <c r="QD421" s="4"/>
      <c r="QE421" s="4"/>
      <c r="QF421" s="4"/>
      <c r="QG421" s="4"/>
      <c r="QH421" s="4"/>
      <c r="QI421" s="4"/>
      <c r="QJ421" s="4"/>
      <c r="QK421" s="4"/>
      <c r="QL421" s="4"/>
      <c r="QM421" s="4"/>
      <c r="QN421" s="4"/>
      <c r="QO421" s="4"/>
      <c r="QP421" s="4"/>
      <c r="QQ421" s="4"/>
      <c r="QR421" s="4"/>
      <c r="QS421" s="4"/>
      <c r="QT421" s="4"/>
      <c r="QU421" s="4"/>
      <c r="QV421" s="4"/>
      <c r="QW421" s="4"/>
      <c r="QX421" s="4"/>
      <c r="QY421" s="4"/>
      <c r="QZ421" s="4"/>
      <c r="RA421" s="4"/>
      <c r="RB421" s="4"/>
      <c r="RC421" s="4"/>
      <c r="RD421" s="4"/>
      <c r="RE421" s="4"/>
      <c r="RF421" s="4"/>
      <c r="RG421" s="4"/>
      <c r="RH421" s="4"/>
      <c r="RI421" s="4"/>
      <c r="RJ421" s="4"/>
      <c r="RK421" s="4"/>
      <c r="RL421" s="4"/>
      <c r="RM421" s="4"/>
      <c r="RN421" s="4"/>
      <c r="RO421" s="4"/>
      <c r="RP421" s="4"/>
      <c r="RQ421" s="4"/>
      <c r="RR421" s="4"/>
      <c r="RS421" s="4"/>
      <c r="RT421" s="4"/>
      <c r="RU421" s="4"/>
      <c r="RV421" s="4"/>
      <c r="RW421" s="4"/>
      <c r="RX421" s="4"/>
      <c r="RY421" s="4"/>
      <c r="RZ421" s="4"/>
      <c r="SA421" s="4"/>
      <c r="SB421" s="4"/>
      <c r="SC421" s="4"/>
      <c r="SD421" s="4"/>
      <c r="SE421" s="4"/>
      <c r="SF421" s="4"/>
      <c r="SG421" s="4"/>
      <c r="SH421" s="4"/>
      <c r="SI421" s="4"/>
      <c r="SJ421" s="4"/>
      <c r="SK421" s="4"/>
      <c r="SL421" s="4"/>
      <c r="SM421" s="4"/>
      <c r="SN421" s="4"/>
      <c r="SO421" s="4"/>
      <c r="SP421" s="4"/>
      <c r="SQ421" s="4"/>
      <c r="SR421" s="4"/>
      <c r="SS421" s="4"/>
      <c r="ST421" s="4"/>
      <c r="SU421" s="4"/>
      <c r="SV421" s="4"/>
      <c r="SW421" s="4"/>
      <c r="SX421" s="4"/>
      <c r="SY421" s="4"/>
      <c r="SZ421" s="4"/>
      <c r="TA421" s="4"/>
      <c r="TB421" s="4"/>
      <c r="TC421" s="4"/>
      <c r="TD421" s="4"/>
      <c r="TE421" s="4"/>
      <c r="TF421" s="4"/>
      <c r="TG421" s="4"/>
      <c r="TH421" s="4"/>
      <c r="TI421" s="4"/>
      <c r="TJ421" s="4"/>
      <c r="TK421" s="4"/>
      <c r="TL421" s="4"/>
      <c r="TM421" s="4"/>
      <c r="TN421" s="4"/>
      <c r="TO421" s="4"/>
      <c r="TP421" s="4"/>
      <c r="TQ421" s="4"/>
      <c r="TR421" s="4"/>
      <c r="TS421" s="4"/>
      <c r="TT421" s="4"/>
      <c r="TU421" s="4"/>
      <c r="TV421" s="4"/>
      <c r="TW421" s="4"/>
      <c r="TX421" s="4"/>
      <c r="TY421" s="4"/>
      <c r="TZ421" s="4"/>
      <c r="UA421" s="4"/>
      <c r="UB421" s="4"/>
      <c r="UC421" s="4"/>
      <c r="UD421" s="4"/>
      <c r="UE421" s="4"/>
      <c r="UF421" s="4"/>
      <c r="UG421" s="4"/>
      <c r="UH421" s="4"/>
      <c r="UI421" s="4"/>
      <c r="UJ421" s="4"/>
      <c r="UK421" s="4"/>
      <c r="UL421" s="4"/>
      <c r="UM421" s="4"/>
      <c r="UN421" s="4"/>
      <c r="UO421" s="4"/>
      <c r="UP421" s="4"/>
      <c r="UQ421" s="4"/>
      <c r="UR421" s="4"/>
      <c r="US421" s="4"/>
      <c r="UT421" s="4"/>
      <c r="UU421" s="4"/>
      <c r="UV421" s="4"/>
      <c r="UW421" s="4"/>
      <c r="UX421" s="4"/>
      <c r="UY421" s="4"/>
      <c r="UZ421" s="4"/>
      <c r="VA421" s="4"/>
      <c r="VB421" s="4"/>
      <c r="VC421" s="4"/>
      <c r="VD421" s="4"/>
      <c r="VE421" s="4"/>
      <c r="VF421" s="4"/>
      <c r="VG421" s="4"/>
      <c r="VH421" s="4"/>
      <c r="VI421" s="4"/>
      <c r="VJ421" s="4"/>
      <c r="VK421" s="4"/>
      <c r="VL421" s="4"/>
      <c r="VM421" s="4"/>
      <c r="VN421" s="4"/>
      <c r="VO421" s="4"/>
      <c r="VP421" s="4"/>
      <c r="VQ421" s="4"/>
      <c r="VR421" s="4"/>
      <c r="VS421" s="4"/>
      <c r="VT421" s="4"/>
      <c r="VU421" s="4"/>
      <c r="VV421" s="4"/>
      <c r="VW421" s="4"/>
      <c r="VX421" s="4"/>
      <c r="VY421" s="4"/>
      <c r="VZ421" s="4"/>
      <c r="WA421" s="4"/>
      <c r="WB421" s="4"/>
      <c r="WC421" s="4"/>
      <c r="WD421" s="4"/>
      <c r="WE421" s="4"/>
      <c r="WF421" s="4"/>
      <c r="WG421" s="4"/>
      <c r="WH421" s="4"/>
      <c r="WI421" s="4"/>
      <c r="WJ421" s="4"/>
      <c r="WK421" s="4"/>
      <c r="WL421" s="4"/>
      <c r="WM421" s="4"/>
      <c r="WN421" s="4"/>
      <c r="WO421" s="4"/>
      <c r="WP421" s="4"/>
      <c r="WQ421" s="4"/>
      <c r="WR421" s="4"/>
      <c r="WS421" s="4"/>
      <c r="WT421" s="4"/>
      <c r="WU421" s="4"/>
      <c r="WV421" s="4"/>
      <c r="WW421" s="4"/>
      <c r="WX421" s="4"/>
      <c r="WY421" s="4"/>
      <c r="WZ421" s="4"/>
      <c r="XA421" s="4"/>
      <c r="XB421" s="4"/>
      <c r="XC421" s="4"/>
      <c r="XD421" s="4"/>
      <c r="XE421" s="4"/>
      <c r="XF421" s="4"/>
      <c r="XG421" s="4"/>
      <c r="XH421" s="4"/>
      <c r="XI421" s="4"/>
      <c r="XJ421" s="4"/>
      <c r="XK421" s="4"/>
      <c r="XL421" s="4"/>
      <c r="XM421" s="4"/>
      <c r="XN421" s="4"/>
      <c r="XO421" s="4"/>
      <c r="XP421" s="4"/>
      <c r="XQ421" s="4"/>
      <c r="XR421" s="4"/>
      <c r="XS421" s="4"/>
      <c r="XT421" s="4"/>
      <c r="XU421" s="4"/>
      <c r="XV421" s="4"/>
      <c r="XW421" s="4"/>
      <c r="XX421" s="4"/>
      <c r="XY421" s="4"/>
      <c r="XZ421" s="4"/>
      <c r="YA421" s="4"/>
      <c r="YB421" s="4"/>
      <c r="YC421" s="4"/>
      <c r="YD421" s="4"/>
      <c r="YE421" s="4"/>
      <c r="YF421" s="4"/>
      <c r="YG421" s="4"/>
      <c r="YH421" s="4"/>
      <c r="YI421" s="4"/>
      <c r="YJ421" s="4"/>
      <c r="YK421" s="4"/>
      <c r="YL421" s="4"/>
      <c r="YM421" s="4"/>
      <c r="YN421" s="4"/>
      <c r="YO421" s="4"/>
      <c r="YP421" s="4"/>
      <c r="YQ421" s="4"/>
      <c r="YR421" s="4"/>
      <c r="YS421" s="4"/>
      <c r="YT421" s="4"/>
      <c r="YU421" s="4"/>
      <c r="YV421" s="4"/>
      <c r="YW421" s="4"/>
      <c r="YX421" s="4"/>
      <c r="YY421" s="4"/>
      <c r="YZ421" s="4"/>
      <c r="ZA421" s="4"/>
      <c r="ZB421" s="4"/>
      <c r="ZC421" s="4"/>
      <c r="ZD421" s="4"/>
      <c r="ZE421" s="4"/>
      <c r="ZF421" s="4"/>
      <c r="ZG421" s="4"/>
      <c r="ZH421" s="4"/>
      <c r="ZI421" s="4"/>
      <c r="ZJ421" s="4"/>
      <c r="ZK421" s="4"/>
      <c r="ZL421" s="4"/>
      <c r="ZM421" s="4"/>
      <c r="ZN421" s="4"/>
      <c r="ZO421" s="4"/>
      <c r="ZP421" s="4"/>
      <c r="ZQ421" s="4"/>
      <c r="ZR421" s="4"/>
      <c r="ZS421" s="4"/>
      <c r="ZT421" s="4"/>
      <c r="ZU421" s="4"/>
      <c r="ZV421" s="4"/>
      <c r="ZW421" s="4"/>
      <c r="ZX421" s="4"/>
      <c r="ZY421" s="4"/>
      <c r="ZZ421" s="4"/>
      <c r="AAA421" s="4"/>
      <c r="AAB421" s="4"/>
      <c r="AAC421" s="4"/>
      <c r="AAD421" s="4"/>
      <c r="AAE421" s="4"/>
      <c r="AAF421" s="4"/>
      <c r="AAG421" s="4"/>
      <c r="AAH421" s="4"/>
      <c r="AAI421" s="4"/>
      <c r="AAJ421" s="4"/>
      <c r="AAK421" s="4"/>
      <c r="AAL421" s="4"/>
      <c r="AAM421" s="4"/>
      <c r="AAN421" s="4"/>
      <c r="AAO421" s="4"/>
      <c r="AAP421" s="4"/>
      <c r="AAQ421" s="4"/>
      <c r="AAR421" s="4"/>
      <c r="AAS421" s="4"/>
      <c r="AAT421" s="4"/>
      <c r="AAU421" s="4"/>
      <c r="AAV421" s="4"/>
      <c r="AAW421" s="4"/>
      <c r="AAX421" s="4"/>
      <c r="AAY421" s="4"/>
      <c r="AAZ421" s="4"/>
      <c r="ABA421" s="4"/>
      <c r="ABB421" s="4"/>
      <c r="ABC421" s="4"/>
      <c r="ABD421" s="4"/>
      <c r="ABE421" s="4"/>
      <c r="ABF421" s="4"/>
      <c r="ABG421" s="4"/>
      <c r="ABH421" s="4"/>
      <c r="ABI421" s="4"/>
      <c r="ABJ421" s="4"/>
      <c r="ABK421" s="4"/>
      <c r="ABL421" s="4"/>
      <c r="ABM421" s="4"/>
      <c r="ABN421" s="4"/>
      <c r="ABO421" s="4"/>
      <c r="ABP421" s="4"/>
      <c r="ABQ421" s="4"/>
      <c r="ABR421" s="4"/>
      <c r="ABS421" s="4"/>
      <c r="ABT421" s="4"/>
      <c r="ABU421" s="4"/>
      <c r="ABV421" s="4"/>
      <c r="ABW421" s="4"/>
      <c r="ABX421" s="4"/>
      <c r="ABY421" s="4"/>
      <c r="ABZ421" s="4"/>
      <c r="ACA421" s="4"/>
      <c r="ACB421" s="4"/>
      <c r="ACC421" s="4"/>
      <c r="ACD421" s="4"/>
      <c r="ACE421" s="4"/>
      <c r="ACF421" s="4"/>
      <c r="ACG421" s="4"/>
      <c r="ACH421" s="4"/>
      <c r="ACI421" s="4"/>
      <c r="ACJ421" s="4"/>
      <c r="ACK421" s="4"/>
      <c r="ACL421" s="4"/>
      <c r="ACM421" s="4"/>
      <c r="ACN421" s="4"/>
      <c r="ACO421" s="4"/>
      <c r="ACP421" s="4"/>
      <c r="ACQ421" s="4"/>
      <c r="ACR421" s="4"/>
      <c r="ACS421" s="4"/>
      <c r="ACT421" s="4"/>
      <c r="ACU421" s="4"/>
      <c r="ACV421" s="4"/>
      <c r="ACW421" s="4"/>
      <c r="ACX421" s="4"/>
      <c r="ACY421" s="4"/>
      <c r="ACZ421" s="4"/>
      <c r="ADA421" s="4"/>
      <c r="ADB421" s="4"/>
      <c r="ADC421" s="4"/>
      <c r="ADD421" s="4"/>
      <c r="ADE421" s="4"/>
      <c r="ADF421" s="4"/>
      <c r="ADG421" s="4"/>
      <c r="ADH421" s="4"/>
      <c r="ADI421" s="4"/>
      <c r="ADJ421" s="4"/>
      <c r="ADK421" s="4"/>
      <c r="ADL421" s="4"/>
      <c r="ADM421" s="4"/>
      <c r="ADN421" s="4"/>
      <c r="ADO421" s="4"/>
      <c r="ADP421" s="4"/>
      <c r="ADQ421" s="4"/>
      <c r="ADR421" s="4"/>
      <c r="ADS421" s="4"/>
      <c r="ADT421" s="4"/>
      <c r="ADU421" s="4"/>
      <c r="ADV421" s="4"/>
      <c r="ADW421" s="4"/>
      <c r="ADX421" s="4"/>
      <c r="ADY421" s="4"/>
      <c r="ADZ421" s="4"/>
      <c r="AEA421" s="4"/>
      <c r="AEB421" s="4"/>
      <c r="AEC421" s="4"/>
      <c r="AED421" s="4"/>
      <c r="AEE421" s="4"/>
      <c r="AEF421" s="4"/>
      <c r="AEG421" s="4"/>
      <c r="AEH421" s="4"/>
      <c r="AEI421" s="4"/>
      <c r="AEJ421" s="4"/>
      <c r="AEK421" s="4"/>
      <c r="AEL421" s="4"/>
      <c r="AEM421" s="4"/>
      <c r="AEN421" s="4"/>
      <c r="AEO421" s="4"/>
      <c r="AEP421" s="4"/>
      <c r="AEQ421" s="4"/>
      <c r="AER421" s="4"/>
      <c r="AES421" s="4"/>
      <c r="AET421" s="4"/>
      <c r="AEU421" s="4"/>
      <c r="AEV421" s="4"/>
      <c r="AEW421" s="4"/>
      <c r="AEX421" s="4"/>
      <c r="AEY421" s="4"/>
      <c r="AEZ421" s="4"/>
      <c r="AFA421" s="4"/>
      <c r="AFB421" s="4"/>
      <c r="AFC421" s="4"/>
      <c r="AFD421" s="4"/>
      <c r="AFE421" s="4"/>
      <c r="AFF421" s="4"/>
      <c r="AFG421" s="4"/>
      <c r="AFH421" s="4"/>
      <c r="AFI421" s="4"/>
      <c r="AFJ421" s="4"/>
      <c r="AFK421" s="4"/>
      <c r="AFL421" s="4"/>
      <c r="AFM421" s="4"/>
      <c r="AFN421" s="4"/>
      <c r="AFO421" s="4"/>
      <c r="AFP421" s="4"/>
      <c r="AFQ421" s="4"/>
      <c r="AFR421" s="4"/>
      <c r="AFS421" s="4"/>
      <c r="AFT421" s="4"/>
      <c r="AFU421" s="4"/>
      <c r="AFV421" s="4"/>
      <c r="AFW421" s="4"/>
      <c r="AFX421" s="4"/>
      <c r="AFY421" s="4"/>
      <c r="AFZ421" s="4"/>
      <c r="AGA421" s="4"/>
      <c r="AGB421" s="4"/>
      <c r="AGC421" s="4"/>
      <c r="AGD421" s="4"/>
      <c r="AGE421" s="4"/>
      <c r="AGF421" s="4"/>
      <c r="AGG421" s="4"/>
      <c r="AGH421" s="4"/>
      <c r="AGI421" s="4"/>
      <c r="AGJ421" s="4"/>
      <c r="AGK421" s="4"/>
      <c r="AGL421" s="4"/>
      <c r="AGM421" s="4"/>
      <c r="AGN421" s="4"/>
      <c r="AGO421" s="4"/>
      <c r="AGP421" s="4"/>
      <c r="AGQ421" s="4"/>
      <c r="AGR421" s="4"/>
      <c r="AGS421" s="4"/>
      <c r="AGT421" s="4"/>
      <c r="AGU421" s="4"/>
      <c r="AGV421" s="4"/>
      <c r="AGW421" s="4"/>
      <c r="AGX421" s="4"/>
      <c r="AGY421" s="4"/>
      <c r="AGZ421" s="4"/>
      <c r="AHA421" s="4"/>
      <c r="AHB421" s="4"/>
      <c r="AHC421" s="4"/>
      <c r="AHD421" s="4"/>
      <c r="AHE421" s="4"/>
      <c r="AHF421" s="4"/>
      <c r="AHG421" s="4"/>
      <c r="AHH421" s="4"/>
      <c r="AHI421" s="4"/>
      <c r="AHJ421" s="4"/>
      <c r="AHK421" s="4"/>
      <c r="AHL421" s="4"/>
      <c r="AHM421" s="4"/>
      <c r="AHN421" s="4"/>
      <c r="AHO421" s="4"/>
      <c r="AHP421" s="4"/>
      <c r="AHQ421" s="4"/>
      <c r="AHR421" s="4"/>
      <c r="AHS421" s="4"/>
      <c r="AHT421" s="4"/>
      <c r="AHU421" s="4"/>
      <c r="AHV421" s="4"/>
      <c r="AHW421" s="4"/>
      <c r="AHX421" s="4"/>
      <c r="AHY421" s="4"/>
      <c r="AHZ421" s="4"/>
      <c r="AIA421" s="4"/>
      <c r="AIB421" s="4"/>
      <c r="AIC421" s="4"/>
      <c r="AID421" s="4"/>
      <c r="AIE421" s="4"/>
      <c r="AIF421" s="4"/>
      <c r="AIG421" s="4"/>
      <c r="AIH421" s="4"/>
      <c r="AII421" s="4"/>
      <c r="AIJ421" s="4"/>
      <c r="AIK421" s="4"/>
      <c r="AIL421" s="4"/>
      <c r="AIM421" s="4"/>
      <c r="AIN421" s="4"/>
      <c r="AIO421" s="4"/>
      <c r="AIP421" s="4"/>
      <c r="AIQ421" s="4"/>
      <c r="AIR421" s="4"/>
      <c r="AIS421" s="4"/>
      <c r="AIT421" s="4"/>
      <c r="AIU421" s="4"/>
      <c r="AIV421" s="4"/>
      <c r="AIW421" s="4"/>
      <c r="AIX421" s="4"/>
      <c r="AIY421" s="4"/>
      <c r="AIZ421" s="4"/>
      <c r="AJA421" s="4"/>
      <c r="AJB421" s="4"/>
      <c r="AJC421" s="4"/>
      <c r="AJD421" s="4"/>
      <c r="AJE421" s="4"/>
      <c r="AJF421" s="4"/>
      <c r="AJG421" s="4"/>
      <c r="AJH421" s="4"/>
      <c r="AJI421" s="4"/>
      <c r="AJJ421" s="4"/>
      <c r="AJK421" s="4"/>
      <c r="AJL421" s="4"/>
      <c r="AJM421" s="4"/>
      <c r="AJN421" s="4"/>
      <c r="AJO421" s="4"/>
      <c r="AJP421" s="4"/>
      <c r="AJQ421" s="4"/>
      <c r="AJR421" s="4"/>
      <c r="AJS421" s="4"/>
      <c r="AJT421" s="4"/>
      <c r="AJU421" s="4"/>
      <c r="AJV421" s="4"/>
      <c r="AJW421" s="4"/>
      <c r="AJX421" s="4"/>
      <c r="AJY421" s="4"/>
      <c r="AJZ421" s="4"/>
      <c r="AKA421" s="4"/>
      <c r="AKB421" s="4"/>
      <c r="AKC421" s="4"/>
      <c r="AKD421" s="4"/>
      <c r="AKE421" s="4"/>
      <c r="AKF421" s="4"/>
      <c r="AKG421" s="4"/>
      <c r="AKH421" s="4"/>
      <c r="AKI421" s="4"/>
      <c r="AKJ421" s="4"/>
      <c r="AKK421" s="4"/>
      <c r="AKL421" s="4"/>
      <c r="AKM421" s="4"/>
      <c r="AKN421" s="4"/>
      <c r="AKO421" s="4"/>
      <c r="AKP421" s="4"/>
      <c r="AKQ421" s="4"/>
      <c r="AKR421" s="4"/>
      <c r="AKS421" s="4"/>
      <c r="AKT421" s="4"/>
      <c r="AKU421" s="4"/>
      <c r="AKV421" s="4"/>
      <c r="AKW421" s="4"/>
      <c r="AKX421" s="4"/>
      <c r="AKY421" s="4"/>
      <c r="AKZ421" s="4"/>
      <c r="ALA421" s="4"/>
      <c r="ALB421" s="4"/>
      <c r="ALC421" s="4"/>
      <c r="ALD421" s="4"/>
      <c r="ALE421" s="4"/>
      <c r="ALF421" s="4"/>
      <c r="ALG421" s="4"/>
      <c r="ALH421" s="4"/>
      <c r="ALI421" s="4"/>
      <c r="ALJ421" s="4"/>
      <c r="ALK421" s="4"/>
      <c r="ALL421" s="4"/>
      <c r="ALM421" s="4"/>
      <c r="ALN421" s="4"/>
      <c r="ALO421" s="4"/>
      <c r="ALP421" s="4"/>
      <c r="ALQ421" s="4"/>
      <c r="ALR421" s="4"/>
      <c r="ALS421" s="4"/>
      <c r="ALT421" s="4"/>
      <c r="ALU421" s="4"/>
      <c r="ALV421" s="4"/>
      <c r="ALW421" s="4"/>
      <c r="ALX421" s="4"/>
      <c r="ALY421" s="4"/>
      <c r="ALZ421" s="4"/>
      <c r="AMA421" s="4"/>
      <c r="AMB421" s="4"/>
      <c r="AMC421" s="4"/>
      <c r="AMD421" s="4"/>
      <c r="AME421" s="4"/>
      <c r="AMF421" s="4"/>
      <c r="AMG421" s="4"/>
      <c r="AMH421" s="4"/>
      <c r="AMI421" s="4"/>
      <c r="AMJ421" s="4"/>
      <c r="AMK421" s="4"/>
      <c r="AML421" s="4"/>
      <c r="AMM421" s="4"/>
      <c r="AMN421" s="4"/>
      <c r="AMO421" s="4"/>
      <c r="AMP421" s="4"/>
      <c r="AMQ421" s="4"/>
      <c r="AMR421" s="4"/>
      <c r="AMS421" s="4"/>
      <c r="AMT421" s="4"/>
      <c r="AMU421" s="4"/>
      <c r="AMV421" s="4"/>
      <c r="AMW421" s="4"/>
      <c r="AMX421" s="4"/>
      <c r="AMY421" s="4"/>
      <c r="AMZ421" s="4"/>
      <c r="ANA421" s="4"/>
      <c r="ANB421" s="4"/>
      <c r="ANC421" s="4"/>
      <c r="AND421" s="4"/>
      <c r="ANE421" s="4"/>
      <c r="ANF421" s="4"/>
      <c r="ANG421" s="4"/>
      <c r="ANH421" s="4"/>
      <c r="ANI421" s="4"/>
      <c r="ANJ421" s="4"/>
      <c r="ANK421" s="4"/>
      <c r="ANL421" s="4"/>
      <c r="ANM421" s="4"/>
      <c r="ANN421" s="4"/>
      <c r="ANO421" s="4"/>
      <c r="ANP421" s="4"/>
      <c r="ANQ421" s="4"/>
      <c r="ANR421" s="4"/>
      <c r="ANS421" s="4"/>
      <c r="ANT421" s="4"/>
      <c r="ANU421" s="4"/>
      <c r="ANV421" s="4"/>
      <c r="ANW421" s="4"/>
      <c r="ANX421" s="4"/>
      <c r="ANY421" s="4"/>
      <c r="ANZ421" s="4"/>
      <c r="AOA421" s="4"/>
      <c r="AOB421" s="4"/>
      <c r="AOC421" s="4"/>
      <c r="AOD421" s="4"/>
      <c r="AOE421" s="4"/>
      <c r="AOF421" s="4"/>
      <c r="AOG421" s="4"/>
      <c r="AOH421" s="4"/>
      <c r="AOI421" s="4"/>
      <c r="AOJ421" s="4"/>
      <c r="AOK421" s="4"/>
      <c r="AOL421" s="4"/>
      <c r="AOM421" s="4"/>
      <c r="AON421" s="4"/>
      <c r="AOO421" s="4"/>
      <c r="AOP421" s="4"/>
      <c r="AOQ421" s="4"/>
      <c r="AOR421" s="4"/>
      <c r="AOS421" s="4"/>
      <c r="AOT421" s="4"/>
      <c r="AOU421" s="4"/>
      <c r="AOV421" s="4"/>
      <c r="AOW421" s="4"/>
      <c r="AOX421" s="4"/>
      <c r="AOY421" s="4"/>
      <c r="AOZ421" s="4"/>
      <c r="APA421" s="4"/>
      <c r="APB421" s="4"/>
      <c r="APC421" s="4"/>
      <c r="APD421" s="4"/>
      <c r="APE421" s="4"/>
      <c r="APF421" s="4"/>
      <c r="APG421" s="4"/>
      <c r="APH421" s="4"/>
      <c r="API421" s="4"/>
      <c r="APJ421" s="4"/>
      <c r="APK421" s="4"/>
      <c r="APL421" s="4"/>
      <c r="APM421" s="4"/>
      <c r="APN421" s="4"/>
      <c r="APO421" s="4"/>
      <c r="APP421" s="4"/>
      <c r="APQ421" s="4"/>
      <c r="APR421" s="4"/>
      <c r="APS421" s="4"/>
      <c r="APT421" s="4"/>
      <c r="APU421" s="4"/>
      <c r="APV421" s="4"/>
      <c r="APW421" s="4"/>
      <c r="APX421" s="4"/>
      <c r="APY421" s="4"/>
      <c r="APZ421" s="4"/>
      <c r="AQA421" s="4"/>
      <c r="AQB421" s="4"/>
      <c r="AQC421" s="4"/>
      <c r="AQD421" s="4"/>
      <c r="AQE421" s="4"/>
      <c r="AQF421" s="4"/>
      <c r="AQG421" s="4"/>
      <c r="AQH421" s="4"/>
      <c r="AQI421" s="4"/>
      <c r="AQJ421" s="4"/>
      <c r="AQK421" s="4"/>
      <c r="AQL421" s="4"/>
      <c r="AQM421" s="4"/>
      <c r="AQN421" s="4"/>
      <c r="AQO421" s="4"/>
      <c r="AQP421" s="4"/>
      <c r="AQQ421" s="4"/>
      <c r="AQR421" s="4"/>
      <c r="AQS421" s="4"/>
      <c r="AQT421" s="4"/>
      <c r="AQU421" s="4"/>
      <c r="AQV421" s="4"/>
      <c r="AQW421" s="4"/>
      <c r="AQX421" s="4"/>
      <c r="AQY421" s="4"/>
      <c r="AQZ421" s="4"/>
      <c r="ARA421" s="4"/>
      <c r="ARB421" s="4"/>
      <c r="ARC421" s="4"/>
      <c r="ARD421" s="4"/>
      <c r="ARE421" s="4"/>
      <c r="ARF421" s="4"/>
      <c r="ARG421" s="4"/>
      <c r="ARH421" s="4"/>
      <c r="ARI421" s="4"/>
      <c r="ARJ421" s="4"/>
      <c r="ARK421" s="4"/>
      <c r="ARL421" s="4"/>
      <c r="ARM421" s="4"/>
      <c r="ARN421" s="4"/>
      <c r="ARO421" s="4"/>
      <c r="ARP421" s="4"/>
      <c r="ARQ421" s="4"/>
      <c r="ARR421" s="4"/>
      <c r="ARS421" s="4"/>
      <c r="ART421" s="4"/>
      <c r="ARU421" s="4"/>
      <c r="ARV421" s="4"/>
      <c r="ARW421" s="4"/>
      <c r="ARX421" s="4"/>
      <c r="ARY421" s="4"/>
      <c r="ARZ421" s="4"/>
      <c r="ASA421" s="4"/>
      <c r="ASB421" s="4"/>
      <c r="ASC421" s="4"/>
      <c r="ASD421" s="4"/>
      <c r="ASE421" s="4"/>
      <c r="ASF421" s="4"/>
      <c r="ASG421" s="4"/>
      <c r="ASH421" s="4"/>
      <c r="ASI421" s="4"/>
      <c r="ASJ421" s="4"/>
      <c r="ASK421" s="4"/>
      <c r="ASL421" s="4"/>
      <c r="ASM421" s="4"/>
      <c r="ASN421" s="4"/>
      <c r="ASO421" s="4"/>
      <c r="ASP421" s="4"/>
      <c r="ASQ421" s="4"/>
      <c r="ASR421" s="4"/>
      <c r="ASS421" s="4"/>
      <c r="AST421" s="4"/>
      <c r="ASU421" s="4"/>
      <c r="ASV421" s="4"/>
      <c r="ASW421" s="4"/>
      <c r="ASX421" s="4"/>
      <c r="ASY421" s="4"/>
      <c r="ASZ421" s="4"/>
      <c r="ATA421" s="4"/>
      <c r="ATB421" s="4"/>
      <c r="ATC421" s="4"/>
      <c r="ATD421" s="4"/>
      <c r="ATE421" s="4"/>
      <c r="ATF421" s="4"/>
      <c r="ATG421" s="4"/>
      <c r="ATH421" s="4"/>
      <c r="ATI421" s="4"/>
      <c r="ATJ421" s="4"/>
      <c r="ATK421" s="4"/>
      <c r="ATL421" s="4"/>
      <c r="ATM421" s="4"/>
      <c r="ATN421" s="4"/>
      <c r="ATO421" s="4"/>
      <c r="ATP421" s="4"/>
      <c r="ATQ421" s="4"/>
      <c r="ATR421" s="4"/>
      <c r="ATS421" s="4"/>
      <c r="ATT421" s="4"/>
      <c r="ATU421" s="4"/>
      <c r="ATV421" s="4"/>
      <c r="ATW421" s="4"/>
      <c r="ATX421" s="4"/>
      <c r="ATY421" s="4"/>
      <c r="ATZ421" s="4"/>
      <c r="AUA421" s="4"/>
      <c r="AUB421" s="4"/>
      <c r="AUC421" s="4"/>
      <c r="AUD421" s="4"/>
      <c r="AUE421" s="4"/>
      <c r="AUF421" s="4"/>
      <c r="AUG421" s="4"/>
      <c r="AUH421" s="4"/>
      <c r="AUI421" s="4"/>
      <c r="AUJ421" s="4"/>
      <c r="AUK421" s="4"/>
      <c r="AUL421" s="4"/>
      <c r="AUM421" s="4"/>
      <c r="AUN421" s="4"/>
      <c r="AUO421" s="4"/>
      <c r="AUP421" s="4"/>
      <c r="AUQ421" s="4"/>
      <c r="AUR421" s="4"/>
      <c r="AUS421" s="4"/>
      <c r="AUT421" s="4"/>
      <c r="AUU421" s="4"/>
      <c r="AUV421" s="4"/>
      <c r="AUW421" s="4"/>
      <c r="AUX421" s="4"/>
      <c r="AUY421" s="4"/>
      <c r="AUZ421" s="4"/>
      <c r="AVA421" s="4"/>
      <c r="AVB421" s="4"/>
      <c r="AVC421" s="4"/>
      <c r="AVD421" s="4"/>
      <c r="AVE421" s="4"/>
      <c r="AVF421" s="4"/>
      <c r="AVG421" s="4"/>
      <c r="AVH421" s="4"/>
      <c r="AVI421" s="4"/>
      <c r="AVJ421" s="4"/>
      <c r="AVK421" s="4"/>
      <c r="AVL421" s="4"/>
      <c r="AVM421" s="4"/>
      <c r="AVN421" s="4"/>
      <c r="AVO421" s="4"/>
      <c r="AVP421" s="4"/>
      <c r="AVQ421" s="4"/>
      <c r="AVR421" s="4"/>
      <c r="AVS421" s="4"/>
      <c r="AVT421" s="4"/>
      <c r="AVU421" s="4"/>
      <c r="AVV421" s="4"/>
      <c r="AVW421" s="4"/>
      <c r="AVX421" s="4"/>
      <c r="AVY421" s="4"/>
      <c r="AVZ421" s="4"/>
      <c r="AWA421" s="4"/>
      <c r="AWB421" s="4"/>
      <c r="AWC421" s="4"/>
      <c r="AWD421" s="4"/>
      <c r="AWE421" s="4"/>
      <c r="AWF421" s="4"/>
      <c r="AWG421" s="4"/>
      <c r="AWH421" s="4"/>
      <c r="AWI421" s="4"/>
      <c r="AWJ421" s="4"/>
      <c r="AWK421" s="4"/>
      <c r="AWL421" s="4"/>
      <c r="AWM421" s="4"/>
      <c r="AWN421" s="4"/>
      <c r="AWO421" s="4"/>
      <c r="AWP421" s="4"/>
      <c r="AWQ421" s="4"/>
      <c r="AWR421" s="4"/>
      <c r="AWS421" s="4"/>
      <c r="AWT421" s="4"/>
      <c r="AWU421" s="4"/>
      <c r="AWV421" s="4"/>
      <c r="AWW421" s="4"/>
      <c r="AWX421" s="4"/>
      <c r="AWY421" s="4"/>
      <c r="AWZ421" s="4"/>
      <c r="AXA421" s="4"/>
      <c r="AXB421" s="4"/>
      <c r="AXC421" s="4"/>
      <c r="AXD421" s="4"/>
      <c r="AXE421" s="4"/>
      <c r="AXF421" s="4"/>
      <c r="AXG421" s="4"/>
      <c r="AXH421" s="4"/>
      <c r="AXI421" s="4"/>
      <c r="AXJ421" s="4"/>
      <c r="AXK421" s="4"/>
      <c r="AXL421" s="4"/>
      <c r="AXM421" s="4"/>
      <c r="AXN421" s="4"/>
      <c r="AXO421" s="4"/>
      <c r="AXP421" s="4"/>
      <c r="AXQ421" s="4"/>
      <c r="AXR421" s="4"/>
      <c r="AXS421" s="4"/>
      <c r="AXT421" s="4"/>
      <c r="AXU421" s="4"/>
      <c r="AXV421" s="4"/>
      <c r="AXW421" s="4"/>
      <c r="AXX421" s="4"/>
      <c r="AXY421" s="4"/>
      <c r="AXZ421" s="4"/>
      <c r="AYA421" s="4"/>
      <c r="AYB421" s="4"/>
      <c r="AYC421" s="4"/>
      <c r="AYD421" s="4"/>
      <c r="AYE421" s="4"/>
      <c r="AYF421" s="4"/>
      <c r="AYG421" s="4"/>
      <c r="AYH421" s="4"/>
      <c r="AYI421" s="4"/>
      <c r="AYJ421" s="4"/>
      <c r="AYK421" s="4"/>
      <c r="AYL421" s="4"/>
      <c r="AYM421" s="4"/>
      <c r="AYN421" s="4"/>
      <c r="AYO421" s="4"/>
      <c r="AYP421" s="4"/>
      <c r="AYQ421" s="4"/>
      <c r="AYR421" s="4"/>
      <c r="AYS421" s="4"/>
      <c r="AYT421" s="4"/>
      <c r="AYU421" s="4"/>
      <c r="AYV421" s="4"/>
      <c r="AYW421" s="4"/>
      <c r="AYX421" s="4"/>
      <c r="AYY421" s="4"/>
      <c r="AYZ421" s="4"/>
      <c r="AZA421" s="4"/>
      <c r="AZB421" s="4"/>
      <c r="AZC421" s="4"/>
      <c r="AZD421" s="4"/>
      <c r="AZE421" s="4"/>
      <c r="AZF421" s="4"/>
      <c r="AZG421" s="4"/>
      <c r="AZH421" s="4"/>
      <c r="AZI421" s="4"/>
      <c r="AZJ421" s="4"/>
      <c r="AZK421" s="4"/>
      <c r="AZL421" s="4"/>
      <c r="AZM421" s="4"/>
      <c r="AZN421" s="4"/>
      <c r="AZO421" s="4"/>
      <c r="AZP421" s="4"/>
      <c r="AZQ421" s="4"/>
      <c r="AZR421" s="4"/>
      <c r="AZS421" s="4"/>
      <c r="AZT421" s="4"/>
      <c r="AZU421" s="4"/>
      <c r="AZV421" s="4"/>
      <c r="AZW421" s="4"/>
      <c r="AZX421" s="4"/>
      <c r="AZY421" s="4"/>
      <c r="AZZ421" s="4"/>
      <c r="BAA421" s="4"/>
      <c r="BAB421" s="4"/>
      <c r="BAC421" s="4"/>
      <c r="BAD421" s="4"/>
      <c r="BAE421" s="4"/>
      <c r="BAF421" s="4"/>
      <c r="BAG421" s="4"/>
      <c r="BAH421" s="4"/>
      <c r="BAI421" s="4"/>
      <c r="BAJ421" s="4"/>
      <c r="BAK421" s="4"/>
      <c r="BAL421" s="4"/>
      <c r="BAM421" s="4"/>
      <c r="BAN421" s="4"/>
      <c r="BAO421" s="4"/>
      <c r="BAP421" s="4"/>
      <c r="BAQ421" s="4"/>
      <c r="BAR421" s="4"/>
      <c r="BAS421" s="4"/>
      <c r="BAT421" s="4"/>
      <c r="BAU421" s="4"/>
      <c r="BAV421" s="4"/>
      <c r="BAW421" s="4"/>
      <c r="BAX421" s="4"/>
      <c r="BAY421" s="4"/>
      <c r="BAZ421" s="4"/>
      <c r="BBA421" s="4"/>
      <c r="BBB421" s="4"/>
      <c r="BBC421" s="4"/>
      <c r="BBD421" s="4"/>
      <c r="BBE421" s="4"/>
      <c r="BBF421" s="4"/>
      <c r="BBG421" s="4"/>
      <c r="BBH421" s="4"/>
      <c r="BBI421" s="4"/>
      <c r="BBJ421" s="4"/>
      <c r="BBK421" s="4"/>
      <c r="BBL421" s="4"/>
      <c r="BBM421" s="4"/>
      <c r="BBN421" s="4"/>
      <c r="BBO421" s="4"/>
      <c r="BBP421" s="4"/>
      <c r="BBQ421" s="4"/>
      <c r="BBR421" s="4"/>
      <c r="BBS421" s="4"/>
      <c r="BBT421" s="4"/>
      <c r="BBU421" s="4"/>
      <c r="BBV421" s="4"/>
      <c r="BBW421" s="4"/>
      <c r="BBX421" s="4"/>
      <c r="BBY421" s="4"/>
      <c r="BBZ421" s="4"/>
      <c r="BCA421" s="4"/>
      <c r="BCB421" s="4"/>
      <c r="BCC421" s="4"/>
      <c r="BCD421" s="4"/>
      <c r="BCE421" s="4"/>
      <c r="BCF421" s="4"/>
      <c r="BCG421" s="4"/>
      <c r="BCH421" s="4"/>
      <c r="BCI421" s="4"/>
      <c r="BCJ421" s="4"/>
      <c r="BCK421" s="4"/>
      <c r="BCL421" s="4"/>
      <c r="BCM421" s="4"/>
      <c r="BCN421" s="4"/>
      <c r="BCO421" s="4"/>
      <c r="BCP421" s="4"/>
      <c r="BCQ421" s="4"/>
      <c r="BCR421" s="4"/>
      <c r="BCS421" s="4"/>
      <c r="BCT421" s="4"/>
      <c r="BCU421" s="4"/>
      <c r="BCV421" s="4"/>
      <c r="BCW421" s="4"/>
      <c r="BCX421" s="4"/>
      <c r="BCY421" s="4"/>
      <c r="BCZ421" s="4"/>
      <c r="BDA421" s="4"/>
      <c r="BDB421" s="4"/>
      <c r="BDC421" s="4"/>
      <c r="BDD421" s="4"/>
      <c r="BDE421" s="4"/>
      <c r="BDF421" s="4"/>
      <c r="BDG421" s="4"/>
      <c r="BDH421" s="4"/>
      <c r="BDI421" s="4"/>
      <c r="BDJ421" s="4"/>
      <c r="BDK421" s="4"/>
      <c r="BDL421" s="4"/>
      <c r="BDM421" s="4"/>
      <c r="BDN421" s="4"/>
      <c r="BDO421" s="4"/>
      <c r="BDP421" s="4"/>
      <c r="BDQ421" s="4"/>
      <c r="BDR421" s="4"/>
      <c r="BDS421" s="4"/>
      <c r="BDT421" s="4"/>
      <c r="BDU421" s="4"/>
      <c r="BDV421" s="4"/>
      <c r="BDW421" s="4"/>
      <c r="BDX421" s="4"/>
      <c r="BDY421" s="4"/>
      <c r="BDZ421" s="4"/>
      <c r="BEA421" s="4"/>
      <c r="BEB421" s="4"/>
      <c r="BEC421" s="4"/>
      <c r="BED421" s="4"/>
      <c r="BEE421" s="4"/>
      <c r="BEF421" s="4"/>
      <c r="BEG421" s="4"/>
      <c r="BEH421" s="4"/>
      <c r="BEI421" s="4"/>
      <c r="BEJ421" s="4"/>
      <c r="BEK421" s="4"/>
      <c r="BEL421" s="4"/>
      <c r="BEM421" s="4"/>
      <c r="BEN421" s="4"/>
      <c r="BEO421" s="4"/>
      <c r="BEP421" s="4"/>
      <c r="BEQ421" s="4"/>
      <c r="BER421" s="4"/>
      <c r="BES421" s="4"/>
      <c r="BET421" s="4"/>
      <c r="BEU421" s="4"/>
      <c r="BEV421" s="4"/>
      <c r="BEW421" s="4"/>
      <c r="BEX421" s="4"/>
      <c r="BEY421" s="4"/>
      <c r="BEZ421" s="4"/>
      <c r="BFA421" s="4"/>
      <c r="BFB421" s="4"/>
      <c r="BFC421" s="4"/>
      <c r="BFD421" s="4"/>
      <c r="BFE421" s="4"/>
      <c r="BFF421" s="4"/>
      <c r="BFG421" s="4"/>
      <c r="BFH421" s="4"/>
      <c r="BFI421" s="4"/>
      <c r="BFJ421" s="4"/>
      <c r="BFK421" s="4"/>
      <c r="BFL421" s="4"/>
      <c r="BFM421" s="4"/>
      <c r="BFN421" s="4"/>
      <c r="BFO421" s="4"/>
      <c r="BFP421" s="4"/>
      <c r="BFQ421" s="4"/>
      <c r="BFR421" s="4"/>
      <c r="BFS421" s="4"/>
      <c r="BFT421" s="4"/>
      <c r="BFU421" s="4"/>
      <c r="BFV421" s="4"/>
      <c r="BFW421" s="4"/>
      <c r="BFX421" s="4"/>
      <c r="BFY421" s="4"/>
      <c r="BFZ421" s="4"/>
      <c r="BGA421" s="4"/>
      <c r="BGB421" s="4"/>
      <c r="BGC421" s="4"/>
      <c r="BGD421" s="4"/>
      <c r="BGE421" s="4"/>
      <c r="BGF421" s="4"/>
      <c r="BGG421" s="4"/>
      <c r="BGH421" s="4"/>
      <c r="BGI421" s="4"/>
      <c r="BGJ421" s="4"/>
      <c r="BGK421" s="4"/>
      <c r="BGL421" s="4"/>
      <c r="BGM421" s="4"/>
      <c r="BGN421" s="4"/>
      <c r="BGO421" s="4"/>
      <c r="BGP421" s="4"/>
      <c r="BGQ421" s="4"/>
      <c r="BGR421" s="4"/>
      <c r="BGS421" s="4"/>
      <c r="BGT421" s="4"/>
      <c r="BGU421" s="4"/>
      <c r="BGV421" s="4"/>
      <c r="BGW421" s="4"/>
      <c r="BGX421" s="4"/>
      <c r="BGY421" s="4"/>
      <c r="BGZ421" s="4"/>
      <c r="BHA421" s="4"/>
      <c r="BHB421" s="4"/>
      <c r="BHC421" s="4"/>
      <c r="BHD421" s="4"/>
      <c r="BHE421" s="4"/>
      <c r="BHF421" s="4"/>
      <c r="BHG421" s="4"/>
      <c r="BHH421" s="4"/>
      <c r="BHI421" s="4"/>
      <c r="BHJ421" s="4"/>
      <c r="BHK421" s="4"/>
      <c r="BHL421" s="4"/>
      <c r="BHM421" s="4"/>
      <c r="BHN421" s="4"/>
      <c r="BHO421" s="4"/>
      <c r="BHP421" s="4"/>
      <c r="BHQ421" s="4"/>
      <c r="BHR421" s="4"/>
      <c r="BHS421" s="4"/>
      <c r="BHT421" s="4"/>
      <c r="BHU421" s="4"/>
      <c r="BHV421" s="4"/>
      <c r="BHW421" s="4"/>
      <c r="BHX421" s="4"/>
      <c r="BHY421" s="4"/>
      <c r="BHZ421" s="4"/>
      <c r="BIA421" s="4"/>
      <c r="BIB421" s="4"/>
      <c r="BIC421" s="4"/>
      <c r="BID421" s="4"/>
      <c r="BIE421" s="4"/>
      <c r="BIF421" s="4"/>
      <c r="BIG421" s="4"/>
      <c r="BIH421" s="4"/>
      <c r="BII421" s="4"/>
      <c r="BIJ421" s="4"/>
      <c r="BIK421" s="4"/>
      <c r="BIL421" s="4"/>
      <c r="BIM421" s="4"/>
      <c r="BIN421" s="4"/>
      <c r="BIO421" s="4"/>
      <c r="BIP421" s="4"/>
      <c r="BIQ421" s="4"/>
      <c r="BIR421" s="4"/>
      <c r="BIS421" s="4"/>
      <c r="BIT421" s="4"/>
      <c r="BIU421" s="4"/>
      <c r="BIV421" s="4"/>
      <c r="BIW421" s="4"/>
      <c r="BIX421" s="4"/>
      <c r="BIY421" s="4"/>
      <c r="BIZ421" s="4"/>
      <c r="BJA421" s="4"/>
      <c r="BJB421" s="4"/>
      <c r="BJC421" s="4"/>
      <c r="BJD421" s="4"/>
      <c r="BJE421" s="4"/>
      <c r="BJF421" s="4"/>
      <c r="BJG421" s="4"/>
      <c r="BJH421" s="4"/>
      <c r="BJI421" s="4"/>
      <c r="BJJ421" s="4"/>
      <c r="BJK421" s="4"/>
      <c r="BJL421" s="4"/>
      <c r="BJM421" s="4"/>
      <c r="BJN421" s="4"/>
      <c r="BJO421" s="4"/>
      <c r="BJP421" s="4"/>
      <c r="BJQ421" s="4"/>
      <c r="BJR421" s="4"/>
      <c r="BJS421" s="4"/>
      <c r="BJT421" s="4"/>
      <c r="BJU421" s="4"/>
      <c r="BJV421" s="4"/>
      <c r="BJW421" s="4"/>
      <c r="BJX421" s="4"/>
      <c r="BJY421" s="4"/>
      <c r="BJZ421" s="4"/>
      <c r="BKA421" s="4"/>
      <c r="BKB421" s="4"/>
      <c r="BKC421" s="4"/>
      <c r="BKD421" s="4"/>
      <c r="BKE421" s="4"/>
      <c r="BKF421" s="4"/>
      <c r="BKG421" s="4"/>
      <c r="BKH421" s="4"/>
      <c r="BKI421" s="4"/>
      <c r="BKJ421" s="4"/>
      <c r="BKK421" s="4"/>
      <c r="BKL421" s="4"/>
      <c r="BKM421" s="4"/>
      <c r="BKN421" s="4"/>
      <c r="BKO421" s="4"/>
      <c r="BKP421" s="4"/>
      <c r="BKQ421" s="4"/>
      <c r="BKR421" s="4"/>
      <c r="BKS421" s="4"/>
      <c r="BKT421" s="4"/>
      <c r="BKU421" s="4"/>
      <c r="BKV421" s="4"/>
      <c r="BKW421" s="4"/>
      <c r="BKX421" s="4"/>
      <c r="BKY421" s="4"/>
      <c r="BKZ421" s="4"/>
      <c r="BLA421" s="4"/>
      <c r="BLB421" s="4"/>
      <c r="BLC421" s="4"/>
      <c r="BLD421" s="4"/>
      <c r="BLE421" s="4"/>
      <c r="BLF421" s="4"/>
      <c r="BLG421" s="4"/>
      <c r="BLH421" s="4"/>
      <c r="BLI421" s="4"/>
      <c r="BLJ421" s="4"/>
      <c r="BLK421" s="4"/>
      <c r="BLL421" s="4"/>
      <c r="BLM421" s="4"/>
      <c r="BLN421" s="4"/>
      <c r="BLO421" s="4"/>
      <c r="BLP421" s="4"/>
      <c r="BLQ421" s="4"/>
      <c r="BLR421" s="4"/>
      <c r="BLS421" s="4"/>
      <c r="BLT421" s="4"/>
      <c r="BLU421" s="4"/>
      <c r="BLV421" s="4"/>
      <c r="BLW421" s="4"/>
      <c r="BLX421" s="4"/>
      <c r="BLY421" s="4"/>
      <c r="BLZ421" s="4"/>
      <c r="BMA421" s="4"/>
      <c r="BMB421" s="4"/>
      <c r="BMC421" s="4"/>
      <c r="BMD421" s="4"/>
      <c r="BME421" s="4"/>
      <c r="BMF421" s="4"/>
      <c r="BMG421" s="4"/>
      <c r="BMH421" s="4"/>
      <c r="BMI421" s="4"/>
      <c r="BMJ421" s="4"/>
      <c r="BMK421" s="4"/>
      <c r="BML421" s="4"/>
      <c r="BMM421" s="4"/>
      <c r="BMN421" s="4"/>
      <c r="BMO421" s="4"/>
      <c r="BMP421" s="4"/>
      <c r="BMQ421" s="4"/>
      <c r="BMR421" s="4"/>
      <c r="BMS421" s="4"/>
      <c r="BMT421" s="4"/>
      <c r="BMU421" s="4"/>
      <c r="BMV421" s="4"/>
      <c r="BMW421" s="4"/>
      <c r="BMX421" s="4"/>
      <c r="BMY421" s="4"/>
      <c r="BMZ421" s="4"/>
      <c r="BNA421" s="4"/>
      <c r="BNB421" s="4"/>
      <c r="BNC421" s="4"/>
      <c r="BND421" s="4"/>
      <c r="BNE421" s="4"/>
      <c r="BNF421" s="4"/>
      <c r="BNG421" s="4"/>
      <c r="BNH421" s="4"/>
      <c r="BNI421" s="4"/>
      <c r="BNJ421" s="4"/>
      <c r="BNK421" s="4"/>
      <c r="BNL421" s="4"/>
      <c r="BNM421" s="4"/>
      <c r="BNN421" s="4"/>
      <c r="BNO421" s="4"/>
      <c r="BNP421" s="4"/>
      <c r="BNQ421" s="4"/>
      <c r="BNR421" s="4"/>
      <c r="BNS421" s="4"/>
      <c r="BNT421" s="4"/>
      <c r="BNU421" s="4"/>
      <c r="BNV421" s="4"/>
      <c r="BNW421" s="4"/>
      <c r="BNX421" s="4"/>
      <c r="BNY421" s="4"/>
      <c r="BNZ421" s="4"/>
      <c r="BOA421" s="4"/>
      <c r="BOB421" s="4"/>
      <c r="BOC421" s="4"/>
      <c r="BOD421" s="4"/>
      <c r="BOE421" s="4"/>
      <c r="BOF421" s="4"/>
      <c r="BOG421" s="4"/>
      <c r="BOH421" s="4"/>
      <c r="BOI421" s="4"/>
      <c r="BOJ421" s="4"/>
      <c r="BOK421" s="4"/>
      <c r="BOL421" s="4"/>
      <c r="BOM421" s="4"/>
      <c r="BON421" s="4"/>
      <c r="BOO421" s="4"/>
      <c r="BOP421" s="4"/>
      <c r="BOQ421" s="4"/>
      <c r="BOR421" s="4"/>
      <c r="BOS421" s="4"/>
      <c r="BOT421" s="4"/>
      <c r="BOU421" s="4"/>
      <c r="BOV421" s="4"/>
      <c r="BOW421" s="4"/>
      <c r="BOX421" s="4"/>
      <c r="BOY421" s="4"/>
      <c r="BOZ421" s="4"/>
      <c r="BPA421" s="4"/>
      <c r="BPB421" s="4"/>
      <c r="BPC421" s="4"/>
      <c r="BPD421" s="4"/>
      <c r="BPE421" s="4"/>
      <c r="BPF421" s="4"/>
      <c r="BPG421" s="4"/>
      <c r="BPH421" s="4"/>
      <c r="BPI421" s="4"/>
      <c r="BPJ421" s="4"/>
      <c r="BPK421" s="4"/>
      <c r="BPL421" s="4"/>
      <c r="BPM421" s="4"/>
      <c r="BPN421" s="4"/>
      <c r="BPO421" s="4"/>
      <c r="BPP421" s="4"/>
      <c r="BPQ421" s="4"/>
      <c r="BPR421" s="4"/>
      <c r="BPS421" s="4"/>
      <c r="BPT421" s="4"/>
      <c r="BPU421" s="4"/>
      <c r="BPV421" s="4"/>
      <c r="BPW421" s="4"/>
      <c r="BPX421" s="4"/>
      <c r="BPY421" s="4"/>
      <c r="BPZ421" s="4"/>
      <c r="BQA421" s="4"/>
      <c r="BQB421" s="4"/>
      <c r="BQC421" s="4"/>
      <c r="BQD421" s="4"/>
      <c r="BQE421" s="4"/>
      <c r="BQF421" s="4"/>
      <c r="BQG421" s="4"/>
      <c r="BQH421" s="4"/>
      <c r="BQI421" s="4"/>
      <c r="BQJ421" s="4"/>
      <c r="BQK421" s="4"/>
      <c r="BQL421" s="4"/>
      <c r="BQM421" s="4"/>
      <c r="BQN421" s="4"/>
      <c r="BQO421" s="4"/>
      <c r="BQP421" s="4"/>
      <c r="BQQ421" s="4"/>
      <c r="BQR421" s="4"/>
      <c r="BQS421" s="4"/>
      <c r="BQT421" s="4"/>
      <c r="BQU421" s="4"/>
      <c r="BQV421" s="4"/>
      <c r="BQW421" s="4"/>
      <c r="BQX421" s="4"/>
      <c r="BQY421" s="4"/>
      <c r="BQZ421" s="4"/>
      <c r="BRA421" s="4"/>
      <c r="BRB421" s="4"/>
      <c r="BRC421" s="4"/>
      <c r="BRD421" s="4"/>
      <c r="BRE421" s="4"/>
      <c r="BRF421" s="4"/>
      <c r="BRG421" s="4"/>
      <c r="BRH421" s="4"/>
      <c r="BRI421" s="4"/>
      <c r="BRJ421" s="4"/>
      <c r="BRK421" s="4"/>
      <c r="BRL421" s="4"/>
      <c r="BRM421" s="4"/>
      <c r="BRN421" s="4"/>
      <c r="BRO421" s="4"/>
      <c r="BRP421" s="4"/>
      <c r="BRQ421" s="4"/>
      <c r="BRR421" s="4"/>
      <c r="BRS421" s="4"/>
      <c r="BRT421" s="4"/>
      <c r="BRU421" s="4"/>
      <c r="BRV421" s="4"/>
      <c r="BRW421" s="4"/>
      <c r="BRX421" s="4"/>
      <c r="BRY421" s="4"/>
      <c r="BRZ421" s="4"/>
      <c r="BSA421" s="4"/>
      <c r="BSB421" s="4"/>
      <c r="BSC421" s="4"/>
      <c r="BSD421" s="4"/>
      <c r="BSE421" s="4"/>
      <c r="BSF421" s="4"/>
      <c r="BSG421" s="4"/>
      <c r="BSH421" s="4"/>
      <c r="BSI421" s="4"/>
      <c r="BSJ421" s="4"/>
      <c r="BSK421" s="4"/>
      <c r="BSL421" s="4"/>
      <c r="BSM421" s="4"/>
      <c r="BSN421" s="4"/>
      <c r="BSO421" s="4"/>
      <c r="BSP421" s="4"/>
      <c r="BSQ421" s="4"/>
      <c r="BSR421" s="4"/>
      <c r="BSS421" s="4"/>
      <c r="BST421" s="4"/>
      <c r="BSU421" s="4"/>
      <c r="BSV421" s="4"/>
      <c r="BSW421" s="4"/>
      <c r="BSX421" s="4"/>
      <c r="BSY421" s="4"/>
      <c r="BSZ421" s="4"/>
      <c r="BTA421" s="4"/>
      <c r="BTB421" s="4"/>
      <c r="BTC421" s="4"/>
      <c r="BTD421" s="4"/>
      <c r="BTE421" s="4"/>
      <c r="BTF421" s="4"/>
      <c r="BTG421" s="4"/>
      <c r="BTH421" s="4"/>
      <c r="BTI421" s="4"/>
      <c r="BTJ421" s="4"/>
      <c r="BTK421" s="4"/>
      <c r="BTL421" s="4"/>
      <c r="BTM421" s="4"/>
      <c r="BTN421" s="4"/>
      <c r="BTO421" s="4"/>
      <c r="BTP421" s="4"/>
      <c r="BTQ421" s="4"/>
      <c r="BTR421" s="4"/>
      <c r="BTS421" s="4"/>
      <c r="BTT421" s="4"/>
      <c r="BTU421" s="4"/>
      <c r="BTV421" s="4"/>
      <c r="BTW421" s="4"/>
      <c r="BTX421" s="4"/>
      <c r="BTY421" s="4"/>
      <c r="BTZ421" s="4"/>
      <c r="BUA421" s="4"/>
      <c r="BUB421" s="4"/>
      <c r="BUC421" s="4"/>
      <c r="BUD421" s="4"/>
      <c r="BUE421" s="4"/>
      <c r="BUF421" s="4"/>
      <c r="BUG421" s="4"/>
      <c r="BUH421" s="4"/>
      <c r="BUI421" s="4"/>
      <c r="BUJ421" s="4"/>
      <c r="BUK421" s="4"/>
      <c r="BUL421" s="4"/>
      <c r="BUM421" s="4"/>
      <c r="BUN421" s="4"/>
      <c r="BUO421" s="4"/>
      <c r="BUP421" s="4"/>
      <c r="BUQ421" s="4"/>
      <c r="BUR421" s="4"/>
      <c r="BUS421" s="4"/>
      <c r="BUT421" s="4"/>
      <c r="BUU421" s="4"/>
      <c r="BUV421" s="4"/>
      <c r="BUW421" s="4"/>
      <c r="BUX421" s="4"/>
      <c r="BUY421" s="4"/>
      <c r="BUZ421" s="4"/>
      <c r="BVA421" s="4"/>
      <c r="BVB421" s="4"/>
      <c r="BVC421" s="4"/>
      <c r="BVD421" s="4"/>
      <c r="BVE421" s="4"/>
      <c r="BVF421" s="4"/>
      <c r="BVG421" s="4"/>
      <c r="BVH421" s="4"/>
      <c r="BVI421" s="4"/>
      <c r="BVJ421" s="4"/>
      <c r="BVK421" s="4"/>
      <c r="BVL421" s="4"/>
      <c r="BVM421" s="4"/>
      <c r="BVN421" s="4"/>
      <c r="BVO421" s="4"/>
      <c r="BVP421" s="4"/>
      <c r="BVQ421" s="4"/>
      <c r="BVR421" s="4"/>
      <c r="BVS421" s="4"/>
      <c r="BVT421" s="4"/>
      <c r="BVU421" s="4"/>
      <c r="BVV421" s="4"/>
      <c r="BVW421" s="4"/>
      <c r="BVX421" s="4"/>
      <c r="BVY421" s="4"/>
      <c r="BVZ421" s="4"/>
      <c r="BWA421" s="4"/>
      <c r="BWB421" s="4"/>
      <c r="BWC421" s="4"/>
      <c r="BWD421" s="4"/>
      <c r="BWE421" s="4"/>
      <c r="BWF421" s="4"/>
      <c r="BWG421" s="4"/>
      <c r="BWH421" s="4"/>
      <c r="BWI421" s="4"/>
      <c r="BWJ421" s="4"/>
      <c r="BWK421" s="4"/>
      <c r="BWL421" s="4"/>
      <c r="BWM421" s="4"/>
      <c r="BWN421" s="4"/>
      <c r="BWO421" s="4"/>
      <c r="BWP421" s="4"/>
      <c r="BWQ421" s="4"/>
      <c r="BWR421" s="4"/>
      <c r="BWS421" s="4"/>
      <c r="BWT421" s="4"/>
      <c r="BWU421" s="4"/>
      <c r="BWV421" s="4"/>
      <c r="BWW421" s="4"/>
      <c r="BWX421" s="4"/>
      <c r="BWY421" s="4"/>
      <c r="BWZ421" s="4"/>
      <c r="BXA421" s="4"/>
      <c r="BXB421" s="4"/>
      <c r="BXC421" s="4"/>
      <c r="BXD421" s="4"/>
      <c r="BXE421" s="4"/>
      <c r="BXF421" s="4"/>
      <c r="BXG421" s="4"/>
      <c r="BXH421" s="4"/>
      <c r="BXI421" s="4"/>
      <c r="BXJ421" s="4"/>
      <c r="BXK421" s="4"/>
      <c r="BXL421" s="4"/>
      <c r="BXM421" s="4"/>
      <c r="BXN421" s="4"/>
      <c r="BXO421" s="4"/>
      <c r="BXP421" s="4"/>
      <c r="BXQ421" s="4"/>
      <c r="BXR421" s="4"/>
      <c r="BXS421" s="4"/>
      <c r="BXT421" s="4"/>
      <c r="BXU421" s="4"/>
      <c r="BXV421" s="4"/>
      <c r="BXW421" s="4"/>
      <c r="BXX421" s="4"/>
      <c r="BXY421" s="4"/>
      <c r="BXZ421" s="4"/>
      <c r="BYA421" s="4"/>
      <c r="BYB421" s="4"/>
      <c r="BYC421" s="4"/>
      <c r="BYD421" s="4"/>
      <c r="BYE421" s="4"/>
      <c r="BYF421" s="4"/>
      <c r="BYG421" s="4"/>
      <c r="BYH421" s="4"/>
      <c r="BYI421" s="4"/>
      <c r="BYJ421" s="4"/>
      <c r="BYK421" s="4"/>
      <c r="BYL421" s="4"/>
      <c r="BYM421" s="4"/>
      <c r="BYN421" s="4"/>
      <c r="BYO421" s="4"/>
      <c r="BYP421" s="4"/>
      <c r="BYQ421" s="4"/>
      <c r="BYR421" s="4"/>
      <c r="BYS421" s="4"/>
      <c r="BYT421" s="4"/>
      <c r="BYU421" s="4"/>
      <c r="BYV421" s="4"/>
      <c r="BYW421" s="4"/>
      <c r="BYX421" s="4"/>
      <c r="BYY421" s="4"/>
      <c r="BYZ421" s="4"/>
      <c r="BZA421" s="4"/>
      <c r="BZB421" s="4"/>
      <c r="BZC421" s="4"/>
      <c r="BZD421" s="4"/>
      <c r="BZE421" s="4"/>
      <c r="BZF421" s="4"/>
      <c r="BZG421" s="4"/>
      <c r="BZH421" s="4"/>
      <c r="BZI421" s="4"/>
      <c r="BZJ421" s="4"/>
      <c r="BZK421" s="4"/>
      <c r="BZL421" s="4"/>
      <c r="BZM421" s="4"/>
      <c r="BZN421" s="4"/>
      <c r="BZO421" s="4"/>
      <c r="BZP421" s="4"/>
      <c r="BZQ421" s="4"/>
      <c r="BZR421" s="4"/>
      <c r="BZS421" s="4"/>
      <c r="BZT421" s="4"/>
      <c r="BZU421" s="4"/>
      <c r="BZV421" s="4"/>
      <c r="BZW421" s="4"/>
      <c r="BZX421" s="4"/>
      <c r="BZY421" s="4"/>
      <c r="BZZ421" s="4"/>
      <c r="CAA421" s="4"/>
      <c r="CAB421" s="4"/>
      <c r="CAC421" s="4"/>
      <c r="CAD421" s="4"/>
      <c r="CAE421" s="4"/>
      <c r="CAF421" s="4"/>
      <c r="CAG421" s="4"/>
      <c r="CAH421" s="4"/>
      <c r="CAI421" s="4"/>
      <c r="CAJ421" s="4"/>
      <c r="CAK421" s="4"/>
      <c r="CAL421" s="4"/>
      <c r="CAM421" s="4"/>
      <c r="CAN421" s="4"/>
      <c r="CAO421" s="4"/>
      <c r="CAP421" s="4"/>
      <c r="CAQ421" s="4"/>
      <c r="CAR421" s="4"/>
      <c r="CAS421" s="4"/>
      <c r="CAT421" s="4"/>
      <c r="CAU421" s="4"/>
      <c r="CAV421" s="4"/>
      <c r="CAW421" s="4"/>
      <c r="CAX421" s="4"/>
      <c r="CAY421" s="4"/>
      <c r="CAZ421" s="4"/>
      <c r="CBA421" s="4"/>
      <c r="CBB421" s="4"/>
      <c r="CBC421" s="4"/>
      <c r="CBD421" s="4"/>
      <c r="CBE421" s="4"/>
      <c r="CBF421" s="4"/>
      <c r="CBG421" s="4"/>
      <c r="CBH421" s="4"/>
      <c r="CBI421" s="4"/>
      <c r="CBJ421" s="4"/>
      <c r="CBK421" s="4"/>
      <c r="CBL421" s="4"/>
      <c r="CBM421" s="4"/>
      <c r="CBN421" s="4"/>
      <c r="CBO421" s="4"/>
      <c r="CBP421" s="4"/>
      <c r="CBQ421" s="4"/>
      <c r="CBR421" s="4"/>
      <c r="CBS421" s="4"/>
      <c r="CBT421" s="4"/>
      <c r="CBU421" s="4"/>
      <c r="CBV421" s="4"/>
      <c r="CBW421" s="4"/>
      <c r="CBX421" s="4"/>
      <c r="CBY421" s="4"/>
      <c r="CBZ421" s="4"/>
      <c r="CCA421" s="4"/>
      <c r="CCB421" s="4"/>
      <c r="CCC421" s="4"/>
      <c r="CCD421" s="4"/>
      <c r="CCE421" s="4"/>
      <c r="CCF421" s="4"/>
      <c r="CCG421" s="4"/>
      <c r="CCH421" s="4"/>
      <c r="CCI421" s="4"/>
      <c r="CCJ421" s="4"/>
      <c r="CCK421" s="4"/>
      <c r="CCL421" s="4"/>
      <c r="CCM421" s="4"/>
      <c r="CCN421" s="4"/>
      <c r="CCO421" s="4"/>
      <c r="CCP421" s="4"/>
      <c r="CCQ421" s="4"/>
      <c r="CCR421" s="4"/>
      <c r="CCS421" s="4"/>
      <c r="CCT421" s="4"/>
      <c r="CCU421" s="4"/>
      <c r="CCV421" s="4"/>
      <c r="CCW421" s="4"/>
      <c r="CCX421" s="4"/>
      <c r="CCY421" s="4"/>
      <c r="CCZ421" s="4"/>
      <c r="CDA421" s="4"/>
      <c r="CDB421" s="4"/>
      <c r="CDC421" s="4"/>
      <c r="CDD421" s="4"/>
      <c r="CDE421" s="4"/>
      <c r="CDF421" s="4"/>
      <c r="CDG421" s="4"/>
      <c r="CDH421" s="4"/>
      <c r="CDI421" s="4"/>
      <c r="CDJ421" s="4"/>
      <c r="CDK421" s="4"/>
      <c r="CDL421" s="4"/>
      <c r="CDM421" s="4"/>
      <c r="CDN421" s="4"/>
      <c r="CDO421" s="4"/>
      <c r="CDP421" s="4"/>
      <c r="CDQ421" s="4"/>
      <c r="CDR421" s="4"/>
      <c r="CDS421" s="4"/>
      <c r="CDT421" s="4"/>
      <c r="CDU421" s="4"/>
      <c r="CDV421" s="4"/>
      <c r="CDW421" s="4"/>
      <c r="CDX421" s="4"/>
      <c r="CDY421" s="4"/>
      <c r="CDZ421" s="4"/>
      <c r="CEA421" s="4"/>
      <c r="CEB421" s="4"/>
      <c r="CEC421" s="4"/>
      <c r="CED421" s="4"/>
      <c r="CEE421" s="4"/>
      <c r="CEF421" s="4"/>
      <c r="CEG421" s="4"/>
      <c r="CEH421" s="4"/>
      <c r="CEI421" s="4"/>
      <c r="CEJ421" s="4"/>
      <c r="CEK421" s="4"/>
      <c r="CEL421" s="4"/>
      <c r="CEM421" s="4"/>
      <c r="CEN421" s="4"/>
      <c r="CEO421" s="4"/>
      <c r="CEP421" s="4"/>
      <c r="CEQ421" s="4"/>
      <c r="CER421" s="4"/>
      <c r="CES421" s="4"/>
      <c r="CET421" s="4"/>
      <c r="CEU421" s="4"/>
      <c r="CEV421" s="4"/>
      <c r="CEW421" s="4"/>
      <c r="CEX421" s="4"/>
      <c r="CEY421" s="4"/>
      <c r="CEZ421" s="4"/>
      <c r="CFA421" s="4"/>
      <c r="CFB421" s="4"/>
      <c r="CFC421" s="4"/>
      <c r="CFD421" s="4"/>
      <c r="CFE421" s="4"/>
      <c r="CFF421" s="4"/>
      <c r="CFG421" s="4"/>
      <c r="CFH421" s="4"/>
      <c r="CFI421" s="4"/>
      <c r="CFJ421" s="4"/>
      <c r="CFK421" s="4"/>
      <c r="CFL421" s="4"/>
      <c r="CFM421" s="4"/>
      <c r="CFN421" s="4"/>
      <c r="CFO421" s="4"/>
      <c r="CFP421" s="4"/>
      <c r="CFQ421" s="4"/>
      <c r="CFR421" s="4"/>
      <c r="CFS421" s="4"/>
      <c r="CFT421" s="4"/>
      <c r="CFU421" s="4"/>
      <c r="CFV421" s="4"/>
      <c r="CFW421" s="4"/>
      <c r="CFX421" s="4"/>
      <c r="CFY421" s="4"/>
      <c r="CFZ421" s="4"/>
      <c r="CGA421" s="4"/>
      <c r="CGB421" s="4"/>
      <c r="CGC421" s="4"/>
      <c r="CGD421" s="4"/>
      <c r="CGE421" s="4"/>
      <c r="CGF421" s="4"/>
      <c r="CGG421" s="4"/>
      <c r="CGH421" s="4"/>
      <c r="CGI421" s="4"/>
      <c r="CGJ421" s="4"/>
      <c r="CGK421" s="4"/>
      <c r="CGL421" s="4"/>
      <c r="CGM421" s="4"/>
      <c r="CGN421" s="4"/>
      <c r="CGO421" s="4"/>
      <c r="CGP421" s="4"/>
      <c r="CGQ421" s="4"/>
      <c r="CGR421" s="4"/>
      <c r="CGS421" s="4"/>
      <c r="CGT421" s="4"/>
      <c r="CGU421" s="4"/>
      <c r="CGV421" s="4"/>
      <c r="CGW421" s="4"/>
      <c r="CGX421" s="4"/>
      <c r="CGY421" s="4"/>
      <c r="CGZ421" s="4"/>
      <c r="CHA421" s="4"/>
      <c r="CHB421" s="4"/>
      <c r="CHC421" s="4"/>
      <c r="CHD421" s="4"/>
      <c r="CHE421" s="4"/>
      <c r="CHF421" s="4"/>
      <c r="CHG421" s="4"/>
      <c r="CHH421" s="4"/>
      <c r="CHI421" s="4"/>
      <c r="CHJ421" s="4"/>
      <c r="CHK421" s="4"/>
      <c r="CHL421" s="4"/>
      <c r="CHM421" s="4"/>
      <c r="CHN421" s="4"/>
      <c r="CHO421" s="4"/>
      <c r="CHP421" s="4"/>
      <c r="CHQ421" s="4"/>
      <c r="CHR421" s="4"/>
      <c r="CHS421" s="4"/>
      <c r="CHT421" s="4"/>
      <c r="CHU421" s="4"/>
      <c r="CHV421" s="4"/>
      <c r="CHW421" s="4"/>
      <c r="CHX421" s="4"/>
      <c r="CHY421" s="4"/>
      <c r="CHZ421" s="4"/>
      <c r="CIA421" s="4"/>
      <c r="CIB421" s="4"/>
      <c r="CIC421" s="4"/>
      <c r="CID421" s="4"/>
      <c r="CIE421" s="4"/>
      <c r="CIF421" s="4"/>
      <c r="CIG421" s="4"/>
      <c r="CIH421" s="4"/>
      <c r="CII421" s="4"/>
      <c r="CIJ421" s="4"/>
      <c r="CIK421" s="4"/>
      <c r="CIL421" s="4"/>
      <c r="CIM421" s="4"/>
      <c r="CIN421" s="4"/>
      <c r="CIO421" s="4"/>
      <c r="CIP421" s="4"/>
      <c r="CIQ421" s="4"/>
      <c r="CIR421" s="4"/>
      <c r="CIS421" s="4"/>
      <c r="CIT421" s="4"/>
      <c r="CIU421" s="4"/>
      <c r="CIV421" s="4"/>
      <c r="CIW421" s="4"/>
      <c r="CIX421" s="4"/>
      <c r="CIY421" s="4"/>
      <c r="CIZ421" s="4"/>
      <c r="CJA421" s="4"/>
      <c r="CJB421" s="4"/>
      <c r="CJC421" s="4"/>
      <c r="CJD421" s="4"/>
      <c r="CJE421" s="4"/>
      <c r="CJF421" s="4"/>
      <c r="CJG421" s="4"/>
      <c r="CJH421" s="4"/>
      <c r="CJI421" s="4"/>
      <c r="CJJ421" s="4"/>
      <c r="CJK421" s="4"/>
      <c r="CJL421" s="4"/>
      <c r="CJM421" s="4"/>
      <c r="CJN421" s="4"/>
      <c r="CJO421" s="4"/>
      <c r="CJP421" s="4"/>
      <c r="CJQ421" s="4"/>
      <c r="CJR421" s="4"/>
      <c r="CJS421" s="4"/>
      <c r="CJT421" s="4"/>
      <c r="CJU421" s="4"/>
      <c r="CJV421" s="4"/>
      <c r="CJW421" s="4"/>
      <c r="CJX421" s="4"/>
      <c r="CJY421" s="4"/>
      <c r="CJZ421" s="4"/>
      <c r="CKA421" s="4"/>
      <c r="CKB421" s="4"/>
      <c r="CKC421" s="4"/>
      <c r="CKD421" s="4"/>
      <c r="CKE421" s="4"/>
      <c r="CKF421" s="4"/>
      <c r="CKG421" s="4"/>
      <c r="CKH421" s="4"/>
      <c r="CKI421" s="4"/>
      <c r="CKJ421" s="4"/>
      <c r="CKK421" s="4"/>
      <c r="CKL421" s="4"/>
      <c r="CKM421" s="4"/>
      <c r="CKN421" s="4"/>
      <c r="CKO421" s="4"/>
      <c r="CKP421" s="4"/>
      <c r="CKQ421" s="4"/>
      <c r="CKR421" s="4"/>
      <c r="CKS421" s="4"/>
      <c r="CKT421" s="4"/>
      <c r="CKU421" s="4"/>
      <c r="CKV421" s="4"/>
      <c r="CKW421" s="4"/>
      <c r="CKX421" s="4"/>
      <c r="CKY421" s="4"/>
      <c r="CKZ421" s="4"/>
      <c r="CLA421" s="4"/>
      <c r="CLB421" s="4"/>
      <c r="CLC421" s="4"/>
      <c r="CLD421" s="4"/>
      <c r="CLE421" s="4"/>
      <c r="CLF421" s="4"/>
      <c r="CLG421" s="4"/>
      <c r="CLH421" s="4"/>
      <c r="CLI421" s="4"/>
      <c r="CLJ421" s="4"/>
      <c r="CLK421" s="4"/>
      <c r="CLL421" s="4"/>
      <c r="CLM421" s="4"/>
      <c r="CLN421" s="4"/>
      <c r="CLO421" s="4"/>
      <c r="CLP421" s="4"/>
      <c r="CLQ421" s="4"/>
      <c r="CLR421" s="4"/>
      <c r="CLS421" s="4"/>
      <c r="CLT421" s="4"/>
      <c r="CLU421" s="4"/>
      <c r="CLV421" s="4"/>
      <c r="CLW421" s="4"/>
      <c r="CLX421" s="4"/>
      <c r="CLY421" s="4"/>
      <c r="CLZ421" s="4"/>
      <c r="CMA421" s="4"/>
      <c r="CMB421" s="4"/>
      <c r="CMC421" s="4"/>
      <c r="CMD421" s="4"/>
      <c r="CME421" s="4"/>
      <c r="CMF421" s="4"/>
      <c r="CMG421" s="4"/>
      <c r="CMH421" s="4"/>
      <c r="CMI421" s="4"/>
      <c r="CMJ421" s="4"/>
      <c r="CMK421" s="4"/>
      <c r="CML421" s="4"/>
      <c r="CMM421" s="4"/>
      <c r="CMN421" s="4"/>
      <c r="CMO421" s="4"/>
      <c r="CMP421" s="4"/>
      <c r="CMQ421" s="4"/>
      <c r="CMR421" s="4"/>
      <c r="CMS421" s="4"/>
      <c r="CMT421" s="4"/>
      <c r="CMU421" s="4"/>
      <c r="CMV421" s="4"/>
      <c r="CMW421" s="4"/>
      <c r="CMX421" s="4"/>
      <c r="CMY421" s="4"/>
      <c r="CMZ421" s="4"/>
      <c r="CNA421" s="4"/>
      <c r="CNB421" s="4"/>
      <c r="CNC421" s="4"/>
      <c r="CND421" s="4"/>
      <c r="CNE421" s="4"/>
      <c r="CNF421" s="4"/>
      <c r="CNG421" s="4"/>
      <c r="CNH421" s="4"/>
      <c r="CNI421" s="4"/>
      <c r="CNJ421" s="4"/>
      <c r="CNK421" s="4"/>
      <c r="CNL421" s="4"/>
      <c r="CNM421" s="4"/>
      <c r="CNN421" s="4"/>
      <c r="CNO421" s="4"/>
      <c r="CNP421" s="4"/>
      <c r="CNQ421" s="4"/>
      <c r="CNR421" s="4"/>
      <c r="CNS421" s="4"/>
      <c r="CNT421" s="4"/>
      <c r="CNU421" s="4"/>
      <c r="CNV421" s="4"/>
      <c r="CNW421" s="4"/>
      <c r="CNX421" s="4"/>
      <c r="CNY421" s="4"/>
      <c r="CNZ421" s="4"/>
      <c r="COA421" s="4"/>
      <c r="COB421" s="4"/>
      <c r="COC421" s="4"/>
      <c r="COD421" s="4"/>
      <c r="COE421" s="4"/>
      <c r="COF421" s="4"/>
      <c r="COG421" s="4"/>
      <c r="COH421" s="4"/>
      <c r="COI421" s="4"/>
      <c r="COJ421" s="4"/>
      <c r="COK421" s="4"/>
      <c r="COL421" s="4"/>
      <c r="COM421" s="4"/>
      <c r="CON421" s="4"/>
      <c r="COO421" s="4"/>
      <c r="COP421" s="4"/>
      <c r="COQ421" s="4"/>
      <c r="COR421" s="4"/>
      <c r="COS421" s="4"/>
      <c r="COT421" s="4"/>
      <c r="COU421" s="4"/>
      <c r="COV421" s="4"/>
      <c r="COW421" s="4"/>
      <c r="COX421" s="4"/>
      <c r="COY421" s="4"/>
      <c r="COZ421" s="4"/>
      <c r="CPA421" s="4"/>
      <c r="CPB421" s="4"/>
      <c r="CPC421" s="4"/>
      <c r="CPD421" s="4"/>
      <c r="CPE421" s="4"/>
      <c r="CPF421" s="4"/>
      <c r="CPG421" s="4"/>
      <c r="CPH421" s="4"/>
      <c r="CPI421" s="4"/>
      <c r="CPJ421" s="4"/>
      <c r="CPK421" s="4"/>
      <c r="CPL421" s="4"/>
      <c r="CPM421" s="4"/>
      <c r="CPN421" s="4"/>
      <c r="CPO421" s="4"/>
      <c r="CPP421" s="4"/>
      <c r="CPQ421" s="4"/>
      <c r="CPR421" s="4"/>
      <c r="CPS421" s="4"/>
      <c r="CPT421" s="4"/>
      <c r="CPU421" s="4"/>
      <c r="CPV421" s="4"/>
      <c r="CPW421" s="4"/>
      <c r="CPX421" s="4"/>
      <c r="CPY421" s="4"/>
      <c r="CPZ421" s="4"/>
      <c r="CQA421" s="4"/>
      <c r="CQB421" s="4"/>
      <c r="CQC421" s="4"/>
      <c r="CQD421" s="4"/>
      <c r="CQE421" s="4"/>
      <c r="CQF421" s="4"/>
      <c r="CQG421" s="4"/>
      <c r="CQH421" s="4"/>
      <c r="CQI421" s="4"/>
      <c r="CQJ421" s="4"/>
      <c r="CQK421" s="4"/>
      <c r="CQL421" s="4"/>
      <c r="CQM421" s="4"/>
      <c r="CQN421" s="4"/>
      <c r="CQO421" s="4"/>
      <c r="CQP421" s="4"/>
      <c r="CQQ421" s="4"/>
      <c r="CQR421" s="4"/>
      <c r="CQS421" s="4"/>
      <c r="CQT421" s="4"/>
      <c r="CQU421" s="4"/>
      <c r="CQV421" s="4"/>
      <c r="CQW421" s="4"/>
      <c r="CQX421" s="4"/>
      <c r="CQY421" s="4"/>
      <c r="CQZ421" s="4"/>
      <c r="CRA421" s="4"/>
      <c r="CRB421" s="4"/>
      <c r="CRC421" s="4"/>
      <c r="CRD421" s="4"/>
      <c r="CRE421" s="4"/>
      <c r="CRF421" s="4"/>
      <c r="CRG421" s="4"/>
      <c r="CRH421" s="4"/>
      <c r="CRI421" s="4"/>
      <c r="CRJ421" s="4"/>
      <c r="CRK421" s="4"/>
      <c r="CRL421" s="4"/>
      <c r="CRM421" s="4"/>
      <c r="CRN421" s="4"/>
      <c r="CRO421" s="4"/>
      <c r="CRP421" s="4"/>
      <c r="CRQ421" s="4"/>
      <c r="CRR421" s="4"/>
      <c r="CRS421" s="4"/>
      <c r="CRT421" s="4"/>
      <c r="CRU421" s="4"/>
      <c r="CRV421" s="4"/>
      <c r="CRW421" s="4"/>
      <c r="CRX421" s="4"/>
      <c r="CRY421" s="4"/>
      <c r="CRZ421" s="4"/>
      <c r="CSA421" s="4"/>
      <c r="CSB421" s="4"/>
      <c r="CSC421" s="4"/>
      <c r="CSD421" s="4"/>
      <c r="CSE421" s="4"/>
      <c r="CSF421" s="4"/>
      <c r="CSG421" s="4"/>
      <c r="CSH421" s="4"/>
      <c r="CSI421" s="4"/>
      <c r="CSJ421" s="4"/>
      <c r="CSK421" s="4"/>
      <c r="CSL421" s="4"/>
      <c r="CSM421" s="4"/>
      <c r="CSN421" s="4"/>
      <c r="CSO421" s="4"/>
      <c r="CSP421" s="4"/>
      <c r="CSQ421" s="4"/>
      <c r="CSR421" s="4"/>
      <c r="CSS421" s="4"/>
      <c r="CST421" s="4"/>
      <c r="CSU421" s="4"/>
      <c r="CSV421" s="4"/>
      <c r="CSW421" s="4"/>
      <c r="CSX421" s="4"/>
      <c r="CSY421" s="4"/>
      <c r="CSZ421" s="4"/>
      <c r="CTA421" s="4"/>
      <c r="CTB421" s="4"/>
      <c r="CTC421" s="4"/>
      <c r="CTD421" s="4"/>
      <c r="CTE421" s="4"/>
      <c r="CTF421" s="4"/>
      <c r="CTG421" s="4"/>
      <c r="CTH421" s="4"/>
      <c r="CTI421" s="4"/>
      <c r="CTJ421" s="4"/>
      <c r="CTK421" s="4"/>
      <c r="CTL421" s="4"/>
      <c r="CTM421" s="4"/>
      <c r="CTN421" s="4"/>
      <c r="CTO421" s="4"/>
      <c r="CTP421" s="4"/>
      <c r="CTQ421" s="4"/>
      <c r="CTR421" s="4"/>
      <c r="CTS421" s="4"/>
      <c r="CTT421" s="4"/>
      <c r="CTU421" s="4"/>
      <c r="CTV421" s="4"/>
      <c r="CTW421" s="4"/>
      <c r="CTX421" s="4"/>
      <c r="CTY421" s="4"/>
      <c r="CTZ421" s="4"/>
      <c r="CUA421" s="4"/>
      <c r="CUB421" s="4"/>
      <c r="CUC421" s="4"/>
      <c r="CUD421" s="4"/>
      <c r="CUE421" s="4"/>
      <c r="CUF421" s="4"/>
      <c r="CUG421" s="4"/>
      <c r="CUH421" s="4"/>
      <c r="CUI421" s="4"/>
      <c r="CUJ421" s="4"/>
      <c r="CUK421" s="4"/>
      <c r="CUL421" s="4"/>
      <c r="CUM421" s="4"/>
      <c r="CUN421" s="4"/>
      <c r="CUO421" s="4"/>
      <c r="CUP421" s="4"/>
      <c r="CUQ421" s="4"/>
      <c r="CUR421" s="4"/>
      <c r="CUS421" s="4"/>
      <c r="CUT421" s="4"/>
      <c r="CUU421" s="4"/>
      <c r="CUV421" s="4"/>
      <c r="CUW421" s="4"/>
      <c r="CUX421" s="4"/>
      <c r="CUY421" s="4"/>
      <c r="CUZ421" s="4"/>
      <c r="CVA421" s="4"/>
      <c r="CVB421" s="4"/>
      <c r="CVC421" s="4"/>
      <c r="CVD421" s="4"/>
      <c r="CVE421" s="4"/>
      <c r="CVF421" s="4"/>
      <c r="CVG421" s="4"/>
      <c r="CVH421" s="4"/>
      <c r="CVI421" s="4"/>
      <c r="CVJ421" s="4"/>
      <c r="CVK421" s="4"/>
      <c r="CVL421" s="4"/>
      <c r="CVM421" s="4"/>
      <c r="CVN421" s="4"/>
      <c r="CVO421" s="4"/>
      <c r="CVP421" s="4"/>
      <c r="CVQ421" s="4"/>
      <c r="CVR421" s="4"/>
      <c r="CVS421" s="4"/>
      <c r="CVT421" s="4"/>
      <c r="CVU421" s="4"/>
      <c r="CVV421" s="4"/>
      <c r="CVW421" s="4"/>
      <c r="CVX421" s="4"/>
      <c r="CVY421" s="4"/>
      <c r="CVZ421" s="4"/>
      <c r="CWA421" s="4"/>
      <c r="CWB421" s="4"/>
      <c r="CWC421" s="4"/>
      <c r="CWD421" s="4"/>
      <c r="CWE421" s="4"/>
      <c r="CWF421" s="4"/>
      <c r="CWG421" s="4"/>
      <c r="CWH421" s="4"/>
      <c r="CWI421" s="4"/>
      <c r="CWJ421" s="4"/>
      <c r="CWK421" s="4"/>
      <c r="CWL421" s="4"/>
      <c r="CWM421" s="4"/>
      <c r="CWN421" s="4"/>
      <c r="CWO421" s="4"/>
      <c r="CWP421" s="4"/>
      <c r="CWQ421" s="4"/>
      <c r="CWR421" s="4"/>
      <c r="CWS421" s="4"/>
      <c r="CWT421" s="4"/>
      <c r="CWU421" s="4"/>
      <c r="CWV421" s="4"/>
      <c r="CWW421" s="4"/>
      <c r="CWX421" s="4"/>
      <c r="CWY421" s="4"/>
      <c r="CWZ421" s="4"/>
      <c r="CXA421" s="4"/>
      <c r="CXB421" s="4"/>
      <c r="CXC421" s="4"/>
      <c r="CXD421" s="4"/>
      <c r="CXE421" s="4"/>
      <c r="CXF421" s="4"/>
      <c r="CXG421" s="4"/>
      <c r="CXH421" s="4"/>
      <c r="CXI421" s="4"/>
      <c r="CXJ421" s="4"/>
      <c r="CXK421" s="4"/>
      <c r="CXL421" s="4"/>
      <c r="CXM421" s="4"/>
      <c r="CXN421" s="4"/>
      <c r="CXO421" s="4"/>
      <c r="CXP421" s="4"/>
      <c r="CXQ421" s="4"/>
      <c r="CXR421" s="4"/>
      <c r="CXS421" s="4"/>
      <c r="CXT421" s="4"/>
      <c r="CXU421" s="4"/>
      <c r="CXV421" s="4"/>
      <c r="CXW421" s="4"/>
      <c r="CXX421" s="4"/>
      <c r="CXY421" s="4"/>
      <c r="CXZ421" s="4"/>
      <c r="CYA421" s="4"/>
      <c r="CYB421" s="4"/>
      <c r="CYC421" s="4"/>
      <c r="CYD421" s="4"/>
      <c r="CYE421" s="4"/>
      <c r="CYF421" s="4"/>
      <c r="CYG421" s="4"/>
      <c r="CYH421" s="4"/>
      <c r="CYI421" s="4"/>
      <c r="CYJ421" s="4"/>
      <c r="CYK421" s="4"/>
      <c r="CYL421" s="4"/>
      <c r="CYM421" s="4"/>
      <c r="CYN421" s="4"/>
      <c r="CYO421" s="4"/>
      <c r="CYP421" s="4"/>
      <c r="CYQ421" s="4"/>
      <c r="CYR421" s="4"/>
      <c r="CYS421" s="4"/>
      <c r="CYT421" s="4"/>
      <c r="CYU421" s="4"/>
      <c r="CYV421" s="4"/>
      <c r="CYW421" s="4"/>
      <c r="CYX421" s="4"/>
      <c r="CYY421" s="4"/>
      <c r="CYZ421" s="4"/>
      <c r="CZA421" s="4"/>
      <c r="CZB421" s="4"/>
      <c r="CZC421" s="4"/>
      <c r="CZD421" s="4"/>
      <c r="CZE421" s="4"/>
      <c r="CZF421" s="4"/>
      <c r="CZG421" s="4"/>
      <c r="CZH421" s="4"/>
      <c r="CZI421" s="4"/>
      <c r="CZJ421" s="4"/>
      <c r="CZK421" s="4"/>
      <c r="CZL421" s="4"/>
      <c r="CZM421" s="4"/>
      <c r="CZN421" s="4"/>
      <c r="CZO421" s="4"/>
      <c r="CZP421" s="4"/>
      <c r="CZQ421" s="4"/>
      <c r="CZR421" s="4"/>
      <c r="CZS421" s="4"/>
      <c r="CZT421" s="4"/>
      <c r="CZU421" s="4"/>
      <c r="CZV421" s="4"/>
      <c r="CZW421" s="4"/>
      <c r="CZX421" s="4"/>
      <c r="CZY421" s="4"/>
      <c r="CZZ421" s="4"/>
      <c r="DAA421" s="4"/>
      <c r="DAB421" s="4"/>
      <c r="DAC421" s="4"/>
      <c r="DAD421" s="4"/>
      <c r="DAE421" s="4"/>
      <c r="DAF421" s="4"/>
      <c r="DAG421" s="4"/>
      <c r="DAH421" s="4"/>
      <c r="DAI421" s="4"/>
      <c r="DAJ421" s="4"/>
      <c r="DAK421" s="4"/>
      <c r="DAL421" s="4"/>
      <c r="DAM421" s="4"/>
      <c r="DAN421" s="4"/>
      <c r="DAO421" s="4"/>
      <c r="DAP421" s="4"/>
      <c r="DAQ421" s="4"/>
      <c r="DAR421" s="4"/>
      <c r="DAS421" s="4"/>
      <c r="DAT421" s="4"/>
      <c r="DAU421" s="4"/>
      <c r="DAV421" s="4"/>
      <c r="DAW421" s="4"/>
      <c r="DAX421" s="4"/>
      <c r="DAY421" s="4"/>
      <c r="DAZ421" s="4"/>
      <c r="DBA421" s="4"/>
      <c r="DBB421" s="4"/>
      <c r="DBC421" s="4"/>
      <c r="DBD421" s="4"/>
      <c r="DBE421" s="4"/>
      <c r="DBF421" s="4"/>
      <c r="DBG421" s="4"/>
      <c r="DBH421" s="4"/>
      <c r="DBI421" s="4"/>
      <c r="DBJ421" s="4"/>
      <c r="DBK421" s="4"/>
      <c r="DBL421" s="4"/>
      <c r="DBM421" s="4"/>
      <c r="DBN421" s="4"/>
      <c r="DBO421" s="4"/>
      <c r="DBP421" s="4"/>
      <c r="DBQ421" s="4"/>
      <c r="DBR421" s="4"/>
      <c r="DBS421" s="4"/>
      <c r="DBT421" s="4"/>
      <c r="DBU421" s="4"/>
      <c r="DBV421" s="4"/>
      <c r="DBW421" s="4"/>
      <c r="DBX421" s="4"/>
      <c r="DBY421" s="4"/>
      <c r="DBZ421" s="4"/>
      <c r="DCA421" s="4"/>
      <c r="DCB421" s="4"/>
      <c r="DCC421" s="4"/>
      <c r="DCD421" s="4"/>
      <c r="DCE421" s="4"/>
      <c r="DCF421" s="4"/>
      <c r="DCG421" s="4"/>
      <c r="DCH421" s="4"/>
      <c r="DCI421" s="4"/>
      <c r="DCJ421" s="4"/>
      <c r="DCK421" s="4"/>
      <c r="DCL421" s="4"/>
      <c r="DCM421" s="4"/>
      <c r="DCN421" s="4"/>
      <c r="DCO421" s="4"/>
      <c r="DCP421" s="4"/>
      <c r="DCQ421" s="4"/>
      <c r="DCR421" s="4"/>
      <c r="DCS421" s="4"/>
      <c r="DCT421" s="4"/>
      <c r="DCU421" s="4"/>
      <c r="DCV421" s="4"/>
      <c r="DCW421" s="4"/>
      <c r="DCX421" s="4"/>
      <c r="DCY421" s="4"/>
      <c r="DCZ421" s="4"/>
      <c r="DDA421" s="4"/>
      <c r="DDB421" s="4"/>
      <c r="DDC421" s="4"/>
      <c r="DDD421" s="4"/>
      <c r="DDE421" s="4"/>
      <c r="DDF421" s="4"/>
      <c r="DDG421" s="4"/>
      <c r="DDH421" s="4"/>
      <c r="DDI421" s="4"/>
      <c r="DDJ421" s="4"/>
      <c r="DDK421" s="4"/>
      <c r="DDL421" s="4"/>
      <c r="DDM421" s="4"/>
      <c r="DDN421" s="4"/>
      <c r="DDO421" s="4"/>
      <c r="DDP421" s="4"/>
      <c r="DDQ421" s="4"/>
      <c r="DDR421" s="4"/>
      <c r="DDS421" s="4"/>
      <c r="DDT421" s="4"/>
      <c r="DDU421" s="4"/>
      <c r="DDV421" s="4"/>
      <c r="DDW421" s="4"/>
      <c r="DDX421" s="4"/>
      <c r="DDY421" s="4"/>
      <c r="DDZ421" s="4"/>
      <c r="DEA421" s="4"/>
      <c r="DEB421" s="4"/>
      <c r="DEC421" s="4"/>
      <c r="DED421" s="4"/>
      <c r="DEE421" s="4"/>
      <c r="DEF421" s="4"/>
      <c r="DEG421" s="4"/>
      <c r="DEH421" s="4"/>
      <c r="DEI421" s="4"/>
      <c r="DEJ421" s="4"/>
      <c r="DEK421" s="4"/>
      <c r="DEL421" s="4"/>
      <c r="DEM421" s="4"/>
      <c r="DEN421" s="4"/>
      <c r="DEO421" s="4"/>
      <c r="DEP421" s="4"/>
      <c r="DEQ421" s="4"/>
      <c r="DER421" s="4"/>
      <c r="DES421" s="4"/>
      <c r="DET421" s="4"/>
      <c r="DEU421" s="4"/>
      <c r="DEV421" s="4"/>
      <c r="DEW421" s="4"/>
      <c r="DEX421" s="4"/>
      <c r="DEY421" s="4"/>
      <c r="DEZ421" s="4"/>
      <c r="DFA421" s="4"/>
      <c r="DFB421" s="4"/>
      <c r="DFC421" s="4"/>
      <c r="DFD421" s="4"/>
      <c r="DFE421" s="4"/>
      <c r="DFF421" s="4"/>
      <c r="DFG421" s="4"/>
      <c r="DFH421" s="4"/>
      <c r="DFI421" s="4"/>
      <c r="DFJ421" s="4"/>
      <c r="DFK421" s="4"/>
      <c r="DFL421" s="4"/>
      <c r="DFM421" s="4"/>
      <c r="DFN421" s="4"/>
      <c r="DFO421" s="4"/>
      <c r="DFP421" s="4"/>
      <c r="DFQ421" s="4"/>
      <c r="DFR421" s="4"/>
      <c r="DFS421" s="4"/>
      <c r="DFT421" s="4"/>
      <c r="DFU421" s="4"/>
      <c r="DFV421" s="4"/>
      <c r="DFW421" s="4"/>
      <c r="DFX421" s="4"/>
      <c r="DFY421" s="4"/>
      <c r="DFZ421" s="4"/>
      <c r="DGA421" s="4"/>
      <c r="DGB421" s="4"/>
      <c r="DGC421" s="4"/>
      <c r="DGD421" s="4"/>
      <c r="DGE421" s="4"/>
      <c r="DGF421" s="4"/>
      <c r="DGG421" s="4"/>
      <c r="DGH421" s="4"/>
      <c r="DGI421" s="4"/>
      <c r="DGJ421" s="4"/>
      <c r="DGK421" s="4"/>
      <c r="DGL421" s="4"/>
      <c r="DGM421" s="4"/>
      <c r="DGN421" s="4"/>
      <c r="DGO421" s="4"/>
      <c r="DGP421" s="4"/>
      <c r="DGQ421" s="4"/>
      <c r="DGR421" s="4"/>
      <c r="DGS421" s="4"/>
      <c r="DGT421" s="4"/>
      <c r="DGU421" s="4"/>
      <c r="DGV421" s="4"/>
      <c r="DGW421" s="4"/>
      <c r="DGX421" s="4"/>
      <c r="DGY421" s="4"/>
      <c r="DGZ421" s="4"/>
      <c r="DHA421" s="4"/>
      <c r="DHB421" s="4"/>
      <c r="DHC421" s="4"/>
      <c r="DHD421" s="4"/>
      <c r="DHE421" s="4"/>
      <c r="DHF421" s="4"/>
      <c r="DHG421" s="4"/>
      <c r="DHH421" s="4"/>
      <c r="DHI421" s="4"/>
      <c r="DHJ421" s="4"/>
      <c r="DHK421" s="4"/>
      <c r="DHL421" s="4"/>
      <c r="DHM421" s="4"/>
      <c r="DHN421" s="4"/>
      <c r="DHO421" s="4"/>
      <c r="DHP421" s="4"/>
      <c r="DHQ421" s="4"/>
      <c r="DHR421" s="4"/>
      <c r="DHS421" s="4"/>
      <c r="DHT421" s="4"/>
      <c r="DHU421" s="4"/>
      <c r="DHV421" s="4"/>
      <c r="DHW421" s="4"/>
      <c r="DHX421" s="4"/>
      <c r="DHY421" s="4"/>
      <c r="DHZ421" s="4"/>
      <c r="DIA421" s="4"/>
      <c r="DIB421" s="4"/>
      <c r="DIC421" s="4"/>
      <c r="DID421" s="4"/>
      <c r="DIE421" s="4"/>
      <c r="DIF421" s="4"/>
      <c r="DIG421" s="4"/>
      <c r="DIH421" s="4"/>
      <c r="DII421" s="4"/>
      <c r="DIJ421" s="4"/>
      <c r="DIK421" s="4"/>
      <c r="DIL421" s="4"/>
      <c r="DIM421" s="4"/>
      <c r="DIN421" s="4"/>
      <c r="DIO421" s="4"/>
      <c r="DIP421" s="4"/>
      <c r="DIQ421" s="4"/>
      <c r="DIR421" s="4"/>
      <c r="DIS421" s="4"/>
      <c r="DIT421" s="4"/>
      <c r="DIU421" s="4"/>
      <c r="DIV421" s="4"/>
      <c r="DIW421" s="4"/>
      <c r="DIX421" s="4"/>
      <c r="DIY421" s="4"/>
      <c r="DIZ421" s="4"/>
      <c r="DJA421" s="4"/>
      <c r="DJB421" s="4"/>
      <c r="DJC421" s="4"/>
      <c r="DJD421" s="4"/>
      <c r="DJE421" s="4"/>
      <c r="DJF421" s="4"/>
      <c r="DJG421" s="4"/>
      <c r="DJH421" s="4"/>
      <c r="DJI421" s="4"/>
      <c r="DJJ421" s="4"/>
      <c r="DJK421" s="4"/>
      <c r="DJL421" s="4"/>
      <c r="DJM421" s="4"/>
      <c r="DJN421" s="4"/>
      <c r="DJO421" s="4"/>
      <c r="DJP421" s="4"/>
      <c r="DJQ421" s="4"/>
      <c r="DJR421" s="4"/>
      <c r="DJS421" s="4"/>
      <c r="DJT421" s="4"/>
      <c r="DJU421" s="4"/>
      <c r="DJV421" s="4"/>
      <c r="DJW421" s="4"/>
      <c r="DJX421" s="4"/>
      <c r="DJY421" s="4"/>
      <c r="DJZ421" s="4"/>
      <c r="DKA421" s="4"/>
      <c r="DKB421" s="4"/>
      <c r="DKC421" s="4"/>
      <c r="DKD421" s="4"/>
      <c r="DKE421" s="4"/>
      <c r="DKF421" s="4"/>
      <c r="DKG421" s="4"/>
      <c r="DKH421" s="4"/>
      <c r="DKI421" s="4"/>
      <c r="DKJ421" s="4"/>
      <c r="DKK421" s="4"/>
      <c r="DKL421" s="4"/>
      <c r="DKM421" s="4"/>
      <c r="DKN421" s="4"/>
      <c r="DKO421" s="4"/>
      <c r="DKP421" s="4"/>
      <c r="DKQ421" s="4"/>
      <c r="DKR421" s="4"/>
      <c r="DKS421" s="4"/>
      <c r="DKT421" s="4"/>
      <c r="DKU421" s="4"/>
      <c r="DKV421" s="4"/>
      <c r="DKW421" s="4"/>
      <c r="DKX421" s="4"/>
      <c r="DKY421" s="4"/>
      <c r="DKZ421" s="4"/>
      <c r="DLA421" s="4"/>
      <c r="DLB421" s="4"/>
      <c r="DLC421" s="4"/>
      <c r="DLD421" s="4"/>
      <c r="DLE421" s="4"/>
      <c r="DLF421" s="4"/>
      <c r="DLG421" s="4"/>
      <c r="DLH421" s="4"/>
      <c r="DLI421" s="4"/>
      <c r="DLJ421" s="4"/>
      <c r="DLK421" s="4"/>
      <c r="DLL421" s="4"/>
      <c r="DLM421" s="4"/>
      <c r="DLN421" s="4"/>
      <c r="DLO421" s="4"/>
      <c r="DLP421" s="4"/>
      <c r="DLQ421" s="4"/>
      <c r="DLR421" s="4"/>
      <c r="DLS421" s="4"/>
      <c r="DLT421" s="4"/>
      <c r="DLU421" s="4"/>
      <c r="DLV421" s="4"/>
      <c r="DLW421" s="4"/>
      <c r="DLX421" s="4"/>
      <c r="DLY421" s="4"/>
      <c r="DLZ421" s="4"/>
      <c r="DMA421" s="4"/>
      <c r="DMB421" s="4"/>
      <c r="DMC421" s="4"/>
      <c r="DMD421" s="4"/>
      <c r="DME421" s="4"/>
      <c r="DMF421" s="4"/>
      <c r="DMG421" s="4"/>
      <c r="DMH421" s="4"/>
      <c r="DMI421" s="4"/>
      <c r="DMJ421" s="4"/>
      <c r="DMK421" s="4"/>
      <c r="DML421" s="4"/>
      <c r="DMM421" s="4"/>
      <c r="DMN421" s="4"/>
      <c r="DMO421" s="4"/>
      <c r="DMP421" s="4"/>
      <c r="DMQ421" s="4"/>
      <c r="DMR421" s="4"/>
      <c r="DMS421" s="4"/>
      <c r="DMT421" s="4"/>
      <c r="DMU421" s="4"/>
      <c r="DMV421" s="4"/>
      <c r="DMW421" s="4"/>
      <c r="DMX421" s="4"/>
      <c r="DMY421" s="4"/>
      <c r="DMZ421" s="4"/>
      <c r="DNA421" s="4"/>
      <c r="DNB421" s="4"/>
      <c r="DNC421" s="4"/>
      <c r="DND421" s="4"/>
      <c r="DNE421" s="4"/>
      <c r="DNF421" s="4"/>
      <c r="DNG421" s="4"/>
      <c r="DNH421" s="4"/>
      <c r="DNI421" s="4"/>
      <c r="DNJ421" s="4"/>
      <c r="DNK421" s="4"/>
      <c r="DNL421" s="4"/>
      <c r="DNM421" s="4"/>
      <c r="DNN421" s="4"/>
      <c r="DNO421" s="4"/>
      <c r="DNP421" s="4"/>
      <c r="DNQ421" s="4"/>
      <c r="DNR421" s="4"/>
      <c r="DNS421" s="4"/>
      <c r="DNT421" s="4"/>
      <c r="DNU421" s="4"/>
      <c r="DNV421" s="4"/>
      <c r="DNW421" s="4"/>
      <c r="DNX421" s="4"/>
      <c r="DNY421" s="4"/>
      <c r="DNZ421" s="4"/>
      <c r="DOA421" s="4"/>
      <c r="DOB421" s="4"/>
      <c r="DOC421" s="4"/>
      <c r="DOD421" s="4"/>
      <c r="DOE421" s="4"/>
      <c r="DOF421" s="4"/>
      <c r="DOG421" s="4"/>
      <c r="DOH421" s="4"/>
      <c r="DOI421" s="4"/>
      <c r="DOJ421" s="4"/>
      <c r="DOK421" s="4"/>
      <c r="DOL421" s="4"/>
      <c r="DOM421" s="4"/>
      <c r="DON421" s="4"/>
      <c r="DOO421" s="4"/>
      <c r="DOP421" s="4"/>
      <c r="DOQ421" s="4"/>
      <c r="DOR421" s="4"/>
      <c r="DOS421" s="4"/>
      <c r="DOT421" s="4"/>
      <c r="DOU421" s="4"/>
      <c r="DOV421" s="4"/>
      <c r="DOW421" s="4"/>
      <c r="DOX421" s="4"/>
      <c r="DOY421" s="4"/>
      <c r="DOZ421" s="4"/>
      <c r="DPA421" s="4"/>
      <c r="DPB421" s="4"/>
      <c r="DPC421" s="4"/>
      <c r="DPD421" s="4"/>
      <c r="DPE421" s="4"/>
      <c r="DPF421" s="4"/>
      <c r="DPG421" s="4"/>
      <c r="DPH421" s="4"/>
      <c r="DPI421" s="4"/>
      <c r="DPJ421" s="4"/>
      <c r="DPK421" s="4"/>
      <c r="DPL421" s="4"/>
      <c r="DPM421" s="4"/>
      <c r="DPN421" s="4"/>
      <c r="DPO421" s="4"/>
      <c r="DPP421" s="4"/>
      <c r="DPQ421" s="4"/>
      <c r="DPR421" s="4"/>
      <c r="DPS421" s="4"/>
      <c r="DPT421" s="4"/>
      <c r="DPU421" s="4"/>
      <c r="DPV421" s="4"/>
      <c r="DPW421" s="4"/>
      <c r="DPX421" s="4"/>
      <c r="DPY421" s="4"/>
      <c r="DPZ421" s="4"/>
      <c r="DQA421" s="4"/>
      <c r="DQB421" s="4"/>
      <c r="DQC421" s="4"/>
      <c r="DQD421" s="4"/>
      <c r="DQE421" s="4"/>
      <c r="DQF421" s="4"/>
      <c r="DQG421" s="4"/>
      <c r="DQH421" s="4"/>
      <c r="DQI421" s="4"/>
      <c r="DQJ421" s="4"/>
      <c r="DQK421" s="4"/>
      <c r="DQL421" s="4"/>
      <c r="DQM421" s="4"/>
      <c r="DQN421" s="4"/>
      <c r="DQO421" s="4"/>
      <c r="DQP421" s="4"/>
      <c r="DQQ421" s="4"/>
      <c r="DQR421" s="4"/>
      <c r="DQS421" s="4"/>
      <c r="DQT421" s="4"/>
      <c r="DQU421" s="4"/>
      <c r="DQV421" s="4"/>
      <c r="DQW421" s="4"/>
      <c r="DQX421" s="4"/>
      <c r="DQY421" s="4"/>
      <c r="DQZ421" s="4"/>
      <c r="DRA421" s="4"/>
      <c r="DRB421" s="4"/>
      <c r="DRC421" s="4"/>
      <c r="DRD421" s="4"/>
      <c r="DRE421" s="4"/>
      <c r="DRF421" s="4"/>
      <c r="DRG421" s="4"/>
      <c r="DRH421" s="4"/>
      <c r="DRI421" s="4"/>
      <c r="DRJ421" s="4"/>
      <c r="DRK421" s="4"/>
      <c r="DRL421" s="4"/>
      <c r="DRM421" s="4"/>
      <c r="DRN421" s="4"/>
      <c r="DRO421" s="4"/>
      <c r="DRP421" s="4"/>
      <c r="DRQ421" s="4"/>
      <c r="DRR421" s="4"/>
      <c r="DRS421" s="4"/>
      <c r="DRT421" s="4"/>
      <c r="DRU421" s="4"/>
      <c r="DRV421" s="4"/>
      <c r="DRW421" s="4"/>
      <c r="DRX421" s="4"/>
      <c r="DRY421" s="4"/>
      <c r="DRZ421" s="4"/>
      <c r="DSA421" s="4"/>
      <c r="DSB421" s="4"/>
      <c r="DSC421" s="4"/>
      <c r="DSD421" s="4"/>
      <c r="DSE421" s="4"/>
      <c r="DSF421" s="4"/>
      <c r="DSG421" s="4"/>
      <c r="DSH421" s="4"/>
      <c r="DSI421" s="4"/>
      <c r="DSJ421" s="4"/>
      <c r="DSK421" s="4"/>
      <c r="DSL421" s="4"/>
      <c r="DSM421" s="4"/>
      <c r="DSN421" s="4"/>
      <c r="DSO421" s="4"/>
      <c r="DSP421" s="4"/>
      <c r="DSQ421" s="4"/>
      <c r="DSR421" s="4"/>
      <c r="DSS421" s="4"/>
      <c r="DST421" s="4"/>
      <c r="DSU421" s="4"/>
      <c r="DSV421" s="4"/>
      <c r="DSW421" s="4"/>
      <c r="DSX421" s="4"/>
      <c r="DSY421" s="4"/>
      <c r="DSZ421" s="4"/>
      <c r="DTA421" s="4"/>
      <c r="DTB421" s="4"/>
      <c r="DTC421" s="4"/>
      <c r="DTD421" s="4"/>
      <c r="DTE421" s="4"/>
      <c r="DTF421" s="4"/>
      <c r="DTG421" s="4"/>
      <c r="DTH421" s="4"/>
      <c r="DTI421" s="4"/>
      <c r="DTJ421" s="4"/>
      <c r="DTK421" s="4"/>
      <c r="DTL421" s="4"/>
      <c r="DTM421" s="4"/>
      <c r="DTN421" s="4"/>
      <c r="DTO421" s="4"/>
      <c r="DTP421" s="4"/>
      <c r="DTQ421" s="4"/>
      <c r="DTR421" s="4"/>
      <c r="DTS421" s="4"/>
      <c r="DTT421" s="4"/>
      <c r="DTU421" s="4"/>
      <c r="DTV421" s="4"/>
      <c r="DTW421" s="4"/>
      <c r="DTX421" s="4"/>
      <c r="DTY421" s="4"/>
      <c r="DTZ421" s="4"/>
      <c r="DUA421" s="4"/>
      <c r="DUB421" s="4"/>
      <c r="DUC421" s="4"/>
      <c r="DUD421" s="4"/>
      <c r="DUE421" s="4"/>
      <c r="DUF421" s="4"/>
      <c r="DUG421" s="4"/>
      <c r="DUH421" s="4"/>
      <c r="DUI421" s="4"/>
      <c r="DUJ421" s="4"/>
      <c r="DUK421" s="4"/>
      <c r="DUL421" s="4"/>
      <c r="DUM421" s="4"/>
      <c r="DUN421" s="4"/>
      <c r="DUO421" s="4"/>
      <c r="DUP421" s="4"/>
      <c r="DUQ421" s="4"/>
      <c r="DUR421" s="4"/>
      <c r="DUS421" s="4"/>
      <c r="DUT421" s="4"/>
      <c r="DUU421" s="4"/>
      <c r="DUV421" s="4"/>
      <c r="DUW421" s="4"/>
      <c r="DUX421" s="4"/>
      <c r="DUY421" s="4"/>
      <c r="DUZ421" s="4"/>
      <c r="DVA421" s="4"/>
      <c r="DVB421" s="4"/>
      <c r="DVC421" s="4"/>
      <c r="DVD421" s="4"/>
      <c r="DVE421" s="4"/>
      <c r="DVF421" s="4"/>
      <c r="DVG421" s="4"/>
      <c r="DVH421" s="4"/>
      <c r="DVI421" s="4"/>
      <c r="DVJ421" s="4"/>
      <c r="DVK421" s="4"/>
      <c r="DVL421" s="4"/>
      <c r="DVM421" s="4"/>
      <c r="DVN421" s="4"/>
      <c r="DVO421" s="4"/>
      <c r="DVP421" s="4"/>
      <c r="DVQ421" s="4"/>
      <c r="DVR421" s="4"/>
      <c r="DVS421" s="4"/>
      <c r="DVT421" s="4"/>
      <c r="DVU421" s="4"/>
      <c r="DVV421" s="4"/>
      <c r="DVW421" s="4"/>
      <c r="DVX421" s="4"/>
      <c r="DVY421" s="4"/>
      <c r="DVZ421" s="4"/>
      <c r="DWA421" s="4"/>
      <c r="DWB421" s="4"/>
      <c r="DWC421" s="4"/>
      <c r="DWD421" s="4"/>
      <c r="DWE421" s="4"/>
      <c r="DWF421" s="4"/>
      <c r="DWG421" s="4"/>
      <c r="DWH421" s="4"/>
      <c r="DWI421" s="4"/>
      <c r="DWJ421" s="4"/>
      <c r="DWK421" s="4"/>
      <c r="DWL421" s="4"/>
      <c r="DWM421" s="4"/>
      <c r="DWN421" s="4"/>
      <c r="DWO421" s="4"/>
      <c r="DWP421" s="4"/>
      <c r="DWQ421" s="4"/>
      <c r="DWR421" s="4"/>
      <c r="DWS421" s="4"/>
      <c r="DWT421" s="4"/>
      <c r="DWU421" s="4"/>
      <c r="DWV421" s="4"/>
      <c r="DWW421" s="4"/>
      <c r="DWX421" s="4"/>
      <c r="DWY421" s="4"/>
      <c r="DWZ421" s="4"/>
      <c r="DXA421" s="4"/>
      <c r="DXB421" s="4"/>
      <c r="DXC421" s="4"/>
      <c r="DXD421" s="4"/>
      <c r="DXE421" s="4"/>
      <c r="DXF421" s="4"/>
      <c r="DXG421" s="4"/>
      <c r="DXH421" s="4"/>
      <c r="DXI421" s="4"/>
      <c r="DXJ421" s="4"/>
      <c r="DXK421" s="4"/>
      <c r="DXL421" s="4"/>
      <c r="DXM421" s="4"/>
      <c r="DXN421" s="4"/>
      <c r="DXO421" s="4"/>
      <c r="DXP421" s="4"/>
      <c r="DXQ421" s="4"/>
      <c r="DXR421" s="4"/>
      <c r="DXS421" s="4"/>
      <c r="DXT421" s="4"/>
      <c r="DXU421" s="4"/>
      <c r="DXV421" s="4"/>
      <c r="DXW421" s="4"/>
      <c r="DXX421" s="4"/>
      <c r="DXY421" s="4"/>
      <c r="DXZ421" s="4"/>
      <c r="DYA421" s="4"/>
      <c r="DYB421" s="4"/>
      <c r="DYC421" s="4"/>
      <c r="DYD421" s="4"/>
      <c r="DYE421" s="4"/>
      <c r="DYF421" s="4"/>
      <c r="DYG421" s="4"/>
      <c r="DYH421" s="4"/>
      <c r="DYI421" s="4"/>
      <c r="DYJ421" s="4"/>
      <c r="DYK421" s="4"/>
      <c r="DYL421" s="4"/>
      <c r="DYM421" s="4"/>
      <c r="DYN421" s="4"/>
      <c r="DYO421" s="4"/>
      <c r="DYP421" s="4"/>
      <c r="DYQ421" s="4"/>
      <c r="DYR421" s="4"/>
      <c r="DYS421" s="4"/>
      <c r="DYT421" s="4"/>
      <c r="DYU421" s="4"/>
      <c r="DYV421" s="4"/>
      <c r="DYW421" s="4"/>
      <c r="DYX421" s="4"/>
      <c r="DYY421" s="4"/>
      <c r="DYZ421" s="4"/>
      <c r="DZA421" s="4"/>
      <c r="DZB421" s="4"/>
      <c r="DZC421" s="4"/>
      <c r="DZD421" s="4"/>
      <c r="DZE421" s="4"/>
      <c r="DZF421" s="4"/>
      <c r="DZG421" s="4"/>
      <c r="DZH421" s="4"/>
      <c r="DZI421" s="4"/>
      <c r="DZJ421" s="4"/>
      <c r="DZK421" s="4"/>
      <c r="DZL421" s="4"/>
      <c r="DZM421" s="4"/>
      <c r="DZN421" s="4"/>
      <c r="DZO421" s="4"/>
      <c r="DZP421" s="4"/>
      <c r="DZQ421" s="4"/>
      <c r="DZR421" s="4"/>
      <c r="DZS421" s="4"/>
      <c r="DZT421" s="4"/>
      <c r="DZU421" s="4"/>
      <c r="DZV421" s="4"/>
      <c r="DZW421" s="4"/>
      <c r="DZX421" s="4"/>
      <c r="DZY421" s="4"/>
      <c r="DZZ421" s="4"/>
      <c r="EAA421" s="4"/>
      <c r="EAB421" s="4"/>
      <c r="EAC421" s="4"/>
      <c r="EAD421" s="4"/>
      <c r="EAE421" s="4"/>
      <c r="EAF421" s="4"/>
      <c r="EAG421" s="4"/>
      <c r="EAH421" s="4"/>
      <c r="EAI421" s="4"/>
      <c r="EAJ421" s="4"/>
      <c r="EAK421" s="4"/>
      <c r="EAL421" s="4"/>
      <c r="EAM421" s="4"/>
      <c r="EAN421" s="4"/>
      <c r="EAO421" s="4"/>
      <c r="EAP421" s="4"/>
      <c r="EAQ421" s="4"/>
      <c r="EAR421" s="4"/>
      <c r="EAS421" s="4"/>
      <c r="EAT421" s="4"/>
      <c r="EAU421" s="4"/>
      <c r="EAV421" s="4"/>
      <c r="EAW421" s="4"/>
      <c r="EAX421" s="4"/>
      <c r="EAY421" s="4"/>
      <c r="EAZ421" s="4"/>
      <c r="EBA421" s="4"/>
      <c r="EBB421" s="4"/>
      <c r="EBC421" s="4"/>
      <c r="EBD421" s="4"/>
      <c r="EBE421" s="4"/>
      <c r="EBF421" s="4"/>
      <c r="EBG421" s="4"/>
      <c r="EBH421" s="4"/>
      <c r="EBI421" s="4"/>
      <c r="EBJ421" s="4"/>
      <c r="EBK421" s="4"/>
      <c r="EBL421" s="4"/>
      <c r="EBM421" s="4"/>
      <c r="EBN421" s="4"/>
      <c r="EBO421" s="4"/>
      <c r="EBP421" s="4"/>
      <c r="EBQ421" s="4"/>
      <c r="EBR421" s="4"/>
      <c r="EBS421" s="4"/>
      <c r="EBT421" s="4"/>
      <c r="EBU421" s="4"/>
      <c r="EBV421" s="4"/>
      <c r="EBW421" s="4"/>
      <c r="EBX421" s="4"/>
      <c r="EBY421" s="4"/>
      <c r="EBZ421" s="4"/>
      <c r="ECA421" s="4"/>
      <c r="ECB421" s="4"/>
      <c r="ECC421" s="4"/>
      <c r="ECD421" s="4"/>
      <c r="ECE421" s="4"/>
      <c r="ECF421" s="4"/>
      <c r="ECG421" s="4"/>
      <c r="ECH421" s="4"/>
      <c r="ECI421" s="4"/>
      <c r="ECJ421" s="4"/>
      <c r="ECK421" s="4"/>
      <c r="ECL421" s="4"/>
      <c r="ECM421" s="4"/>
      <c r="ECN421" s="4"/>
      <c r="ECO421" s="4"/>
      <c r="ECP421" s="4"/>
      <c r="ECQ421" s="4"/>
      <c r="ECR421" s="4"/>
      <c r="ECS421" s="4"/>
      <c r="ECT421" s="4"/>
      <c r="ECU421" s="4"/>
      <c r="ECV421" s="4"/>
      <c r="ECW421" s="4"/>
      <c r="ECX421" s="4"/>
      <c r="ECY421" s="4"/>
      <c r="ECZ421" s="4"/>
      <c r="EDA421" s="4"/>
      <c r="EDB421" s="4"/>
      <c r="EDC421" s="4"/>
      <c r="EDD421" s="4"/>
      <c r="EDE421" s="4"/>
      <c r="EDF421" s="4"/>
      <c r="EDG421" s="4"/>
      <c r="EDH421" s="4"/>
      <c r="EDI421" s="4"/>
      <c r="EDJ421" s="4"/>
      <c r="EDK421" s="4"/>
      <c r="EDL421" s="4"/>
      <c r="EDM421" s="4"/>
      <c r="EDN421" s="4"/>
      <c r="EDO421" s="4"/>
      <c r="EDP421" s="4"/>
      <c r="EDQ421" s="4"/>
      <c r="EDR421" s="4"/>
      <c r="EDS421" s="4"/>
      <c r="EDT421" s="4"/>
      <c r="EDU421" s="4"/>
      <c r="EDV421" s="4"/>
      <c r="EDW421" s="4"/>
      <c r="EDX421" s="4"/>
      <c r="EDY421" s="4"/>
      <c r="EDZ421" s="4"/>
      <c r="EEA421" s="4"/>
      <c r="EEB421" s="4"/>
      <c r="EEC421" s="4"/>
      <c r="EED421" s="4"/>
      <c r="EEE421" s="4"/>
      <c r="EEF421" s="4"/>
      <c r="EEG421" s="4"/>
      <c r="EEH421" s="4"/>
      <c r="EEI421" s="4"/>
      <c r="EEJ421" s="4"/>
      <c r="EEK421" s="4"/>
      <c r="EEL421" s="4"/>
      <c r="EEM421" s="4"/>
      <c r="EEN421" s="4"/>
      <c r="EEO421" s="4"/>
      <c r="EEP421" s="4"/>
      <c r="EEQ421" s="4"/>
      <c r="EER421" s="4"/>
      <c r="EES421" s="4"/>
      <c r="EET421" s="4"/>
      <c r="EEU421" s="4"/>
      <c r="EEV421" s="4"/>
      <c r="EEW421" s="4"/>
      <c r="EEX421" s="4"/>
      <c r="EEY421" s="4"/>
      <c r="EEZ421" s="4"/>
      <c r="EFA421" s="4"/>
      <c r="EFB421" s="4"/>
      <c r="EFC421" s="4"/>
      <c r="EFD421" s="4"/>
      <c r="EFE421" s="4"/>
      <c r="EFF421" s="4"/>
      <c r="EFG421" s="4"/>
      <c r="EFH421" s="4"/>
      <c r="EFI421" s="4"/>
      <c r="EFJ421" s="4"/>
      <c r="EFK421" s="4"/>
      <c r="EFL421" s="4"/>
      <c r="EFM421" s="4"/>
      <c r="EFN421" s="4"/>
      <c r="EFO421" s="4"/>
      <c r="EFP421" s="4"/>
      <c r="EFQ421" s="4"/>
      <c r="EFR421" s="4"/>
      <c r="EFS421" s="4"/>
      <c r="EFT421" s="4"/>
      <c r="EFU421" s="4"/>
      <c r="EFV421" s="4"/>
      <c r="EFW421" s="4"/>
      <c r="EFX421" s="4"/>
      <c r="EFY421" s="4"/>
      <c r="EFZ421" s="4"/>
      <c r="EGA421" s="4"/>
      <c r="EGB421" s="4"/>
      <c r="EGC421" s="4"/>
      <c r="EGD421" s="4"/>
      <c r="EGE421" s="4"/>
      <c r="EGF421" s="4"/>
      <c r="EGG421" s="4"/>
      <c r="EGH421" s="4"/>
      <c r="EGI421" s="4"/>
      <c r="EGJ421" s="4"/>
      <c r="EGK421" s="4"/>
      <c r="EGL421" s="4"/>
      <c r="EGM421" s="4"/>
      <c r="EGN421" s="4"/>
      <c r="EGO421" s="4"/>
      <c r="EGP421" s="4"/>
      <c r="EGQ421" s="4"/>
      <c r="EGR421" s="4"/>
      <c r="EGS421" s="4"/>
      <c r="EGT421" s="4"/>
      <c r="EGU421" s="4"/>
      <c r="EGV421" s="4"/>
      <c r="EGW421" s="4"/>
      <c r="EGX421" s="4"/>
      <c r="EGY421" s="4"/>
      <c r="EGZ421" s="4"/>
      <c r="EHA421" s="4"/>
      <c r="EHB421" s="4"/>
      <c r="EHC421" s="4"/>
      <c r="EHD421" s="4"/>
      <c r="EHE421" s="4"/>
      <c r="EHF421" s="4"/>
      <c r="EHG421" s="4"/>
      <c r="EHH421" s="4"/>
      <c r="EHI421" s="4"/>
      <c r="EHJ421" s="4"/>
      <c r="EHK421" s="4"/>
      <c r="EHL421" s="4"/>
      <c r="EHM421" s="4"/>
      <c r="EHN421" s="4"/>
      <c r="EHO421" s="4"/>
      <c r="EHP421" s="4"/>
      <c r="EHQ421" s="4"/>
      <c r="EHR421" s="4"/>
      <c r="EHS421" s="4"/>
      <c r="EHT421" s="4"/>
      <c r="EHU421" s="4"/>
      <c r="EHV421" s="4"/>
      <c r="EHW421" s="4"/>
      <c r="EHX421" s="4"/>
      <c r="EHY421" s="4"/>
      <c r="EHZ421" s="4"/>
      <c r="EIA421" s="4"/>
      <c r="EIB421" s="4"/>
      <c r="EIC421" s="4"/>
      <c r="EID421" s="4"/>
      <c r="EIE421" s="4"/>
      <c r="EIF421" s="4"/>
      <c r="EIG421" s="4"/>
      <c r="EIH421" s="4"/>
      <c r="EII421" s="4"/>
      <c r="EIJ421" s="4"/>
      <c r="EIK421" s="4"/>
      <c r="EIL421" s="4"/>
      <c r="EIM421" s="4"/>
      <c r="EIN421" s="4"/>
      <c r="EIO421" s="4"/>
      <c r="EIP421" s="4"/>
      <c r="EIQ421" s="4"/>
      <c r="EIR421" s="4"/>
      <c r="EIS421" s="4"/>
      <c r="EIT421" s="4"/>
      <c r="EIU421" s="4"/>
      <c r="EIV421" s="4"/>
      <c r="EIW421" s="4"/>
      <c r="EIX421" s="4"/>
      <c r="EIY421" s="4"/>
      <c r="EIZ421" s="4"/>
      <c r="EJA421" s="4"/>
      <c r="EJB421" s="4"/>
      <c r="EJC421" s="4"/>
      <c r="EJD421" s="4"/>
      <c r="EJE421" s="4"/>
      <c r="EJF421" s="4"/>
      <c r="EJG421" s="4"/>
      <c r="EJH421" s="4"/>
      <c r="EJI421" s="4"/>
      <c r="EJJ421" s="4"/>
      <c r="EJK421" s="4"/>
      <c r="EJL421" s="4"/>
      <c r="EJM421" s="4"/>
      <c r="EJN421" s="4"/>
      <c r="EJO421" s="4"/>
      <c r="EJP421" s="4"/>
      <c r="EJQ421" s="4"/>
      <c r="EJR421" s="4"/>
      <c r="EJS421" s="4"/>
      <c r="EJT421" s="4"/>
      <c r="EJU421" s="4"/>
      <c r="EJV421" s="4"/>
      <c r="EJW421" s="4"/>
      <c r="EJX421" s="4"/>
      <c r="EJY421" s="4"/>
      <c r="EJZ421" s="4"/>
      <c r="EKA421" s="4"/>
      <c r="EKB421" s="4"/>
      <c r="EKC421" s="4"/>
      <c r="EKD421" s="4"/>
      <c r="EKE421" s="4"/>
      <c r="EKF421" s="4"/>
      <c r="EKG421" s="4"/>
      <c r="EKH421" s="4"/>
      <c r="EKI421" s="4"/>
      <c r="EKJ421" s="4"/>
      <c r="EKK421" s="4"/>
      <c r="EKL421" s="4"/>
      <c r="EKM421" s="4"/>
      <c r="EKN421" s="4"/>
      <c r="EKO421" s="4"/>
      <c r="EKP421" s="4"/>
      <c r="EKQ421" s="4"/>
      <c r="EKR421" s="4"/>
      <c r="EKS421" s="4"/>
      <c r="EKT421" s="4"/>
      <c r="EKU421" s="4"/>
      <c r="EKV421" s="4"/>
      <c r="EKW421" s="4"/>
      <c r="EKX421" s="4"/>
      <c r="EKY421" s="4"/>
      <c r="EKZ421" s="4"/>
      <c r="ELA421" s="4"/>
      <c r="ELB421" s="4"/>
      <c r="ELC421" s="4"/>
      <c r="ELD421" s="4"/>
      <c r="ELE421" s="4"/>
      <c r="ELF421" s="4"/>
      <c r="ELG421" s="4"/>
      <c r="ELH421" s="4"/>
      <c r="ELI421" s="4"/>
      <c r="ELJ421" s="4"/>
      <c r="ELK421" s="4"/>
      <c r="ELL421" s="4"/>
      <c r="ELM421" s="4"/>
      <c r="ELN421" s="4"/>
      <c r="ELO421" s="4"/>
      <c r="ELP421" s="4"/>
      <c r="ELQ421" s="4"/>
      <c r="ELR421" s="4"/>
      <c r="ELS421" s="4"/>
      <c r="ELT421" s="4"/>
      <c r="ELU421" s="4"/>
      <c r="ELV421" s="4"/>
      <c r="ELW421" s="4"/>
      <c r="ELX421" s="4"/>
      <c r="ELY421" s="4"/>
      <c r="ELZ421" s="4"/>
      <c r="EMA421" s="4"/>
      <c r="EMB421" s="4"/>
      <c r="EMC421" s="4"/>
      <c r="EMD421" s="4"/>
      <c r="EME421" s="4"/>
      <c r="EMF421" s="4"/>
      <c r="EMG421" s="4"/>
      <c r="EMH421" s="4"/>
      <c r="EMI421" s="4"/>
      <c r="EMJ421" s="4"/>
      <c r="EMK421" s="4"/>
      <c r="EML421" s="4"/>
      <c r="EMM421" s="4"/>
      <c r="EMN421" s="4"/>
      <c r="EMO421" s="4"/>
      <c r="EMP421" s="4"/>
      <c r="EMQ421" s="4"/>
      <c r="EMR421" s="4"/>
      <c r="EMS421" s="4"/>
      <c r="EMT421" s="4"/>
      <c r="EMU421" s="4"/>
      <c r="EMV421" s="4"/>
      <c r="EMW421" s="4"/>
      <c r="EMX421" s="4"/>
      <c r="EMY421" s="4"/>
      <c r="EMZ421" s="4"/>
      <c r="ENA421" s="4"/>
      <c r="ENB421" s="4"/>
      <c r="ENC421" s="4"/>
      <c r="END421" s="4"/>
      <c r="ENE421" s="4"/>
      <c r="ENF421" s="4"/>
      <c r="ENG421" s="4"/>
      <c r="ENH421" s="4"/>
      <c r="ENI421" s="4"/>
      <c r="ENJ421" s="4"/>
      <c r="ENK421" s="4"/>
      <c r="ENL421" s="4"/>
      <c r="ENM421" s="4"/>
      <c r="ENN421" s="4"/>
      <c r="ENO421" s="4"/>
      <c r="ENP421" s="4"/>
      <c r="ENQ421" s="4"/>
      <c r="ENR421" s="4"/>
      <c r="ENS421" s="4"/>
      <c r="ENT421" s="4"/>
      <c r="ENU421" s="4"/>
      <c r="ENV421" s="4"/>
      <c r="ENW421" s="4"/>
      <c r="ENX421" s="4"/>
      <c r="ENY421" s="4"/>
      <c r="ENZ421" s="4"/>
      <c r="EOA421" s="4"/>
      <c r="EOB421" s="4"/>
      <c r="EOC421" s="4"/>
      <c r="EOD421" s="4"/>
      <c r="EOE421" s="4"/>
      <c r="EOF421" s="4"/>
      <c r="EOG421" s="4"/>
      <c r="EOH421" s="4"/>
      <c r="EOI421" s="4"/>
      <c r="EOJ421" s="4"/>
      <c r="EOK421" s="4"/>
      <c r="EOL421" s="4"/>
      <c r="EOM421" s="4"/>
      <c r="EON421" s="4"/>
      <c r="EOO421" s="4"/>
      <c r="EOP421" s="4"/>
      <c r="EOQ421" s="4"/>
      <c r="EOR421" s="4"/>
      <c r="EOS421" s="4"/>
      <c r="EOT421" s="4"/>
      <c r="EOU421" s="4"/>
      <c r="EOV421" s="4"/>
      <c r="EOW421" s="4"/>
      <c r="EOX421" s="4"/>
      <c r="EOY421" s="4"/>
      <c r="EOZ421" s="4"/>
      <c r="EPA421" s="4"/>
      <c r="EPB421" s="4"/>
      <c r="EPC421" s="4"/>
      <c r="EPD421" s="4"/>
      <c r="EPE421" s="4"/>
      <c r="EPF421" s="4"/>
      <c r="EPG421" s="4"/>
      <c r="EPH421" s="4"/>
      <c r="EPI421" s="4"/>
      <c r="EPJ421" s="4"/>
      <c r="EPK421" s="4"/>
      <c r="EPL421" s="4"/>
      <c r="EPM421" s="4"/>
      <c r="EPN421" s="4"/>
      <c r="EPO421" s="4"/>
      <c r="EPP421" s="4"/>
      <c r="EPQ421" s="4"/>
      <c r="EPR421" s="4"/>
      <c r="EPS421" s="4"/>
      <c r="EPT421" s="4"/>
      <c r="EPU421" s="4"/>
      <c r="EPV421" s="4"/>
      <c r="EPW421" s="4"/>
      <c r="EPX421" s="4"/>
      <c r="EPY421" s="4"/>
      <c r="EPZ421" s="4"/>
      <c r="EQA421" s="4"/>
      <c r="EQB421" s="4"/>
      <c r="EQC421" s="4"/>
      <c r="EQD421" s="4"/>
      <c r="EQE421" s="4"/>
      <c r="EQF421" s="4"/>
      <c r="EQG421" s="4"/>
      <c r="EQH421" s="4"/>
      <c r="EQI421" s="4"/>
      <c r="EQJ421" s="4"/>
      <c r="EQK421" s="4"/>
      <c r="EQL421" s="4"/>
      <c r="EQM421" s="4"/>
      <c r="EQN421" s="4"/>
      <c r="EQO421" s="4"/>
      <c r="EQP421" s="4"/>
      <c r="EQQ421" s="4"/>
      <c r="EQR421" s="4"/>
      <c r="EQS421" s="4"/>
      <c r="EQT421" s="4"/>
      <c r="EQU421" s="4"/>
      <c r="EQV421" s="4"/>
      <c r="EQW421" s="4"/>
      <c r="EQX421" s="4"/>
      <c r="EQY421" s="4"/>
      <c r="EQZ421" s="4"/>
      <c r="ERA421" s="4"/>
      <c r="ERB421" s="4"/>
      <c r="ERC421" s="4"/>
      <c r="ERD421" s="4"/>
      <c r="ERE421" s="4"/>
      <c r="ERF421" s="4"/>
      <c r="ERG421" s="4"/>
      <c r="ERH421" s="4"/>
      <c r="ERI421" s="4"/>
      <c r="ERJ421" s="4"/>
      <c r="ERK421" s="4"/>
      <c r="ERL421" s="4"/>
      <c r="ERM421" s="4"/>
      <c r="ERN421" s="4"/>
      <c r="ERO421" s="4"/>
      <c r="ERP421" s="4"/>
      <c r="ERQ421" s="4"/>
      <c r="ERR421" s="4"/>
      <c r="ERS421" s="4"/>
      <c r="ERT421" s="4"/>
      <c r="ERU421" s="4"/>
      <c r="ERV421" s="4"/>
      <c r="ERW421" s="4"/>
      <c r="ERX421" s="4"/>
      <c r="ERY421" s="4"/>
      <c r="ERZ421" s="4"/>
      <c r="ESA421" s="4"/>
      <c r="ESB421" s="4"/>
      <c r="ESC421" s="4"/>
      <c r="ESD421" s="4"/>
      <c r="ESE421" s="4"/>
      <c r="ESF421" s="4"/>
      <c r="ESG421" s="4"/>
      <c r="ESH421" s="4"/>
      <c r="ESI421" s="4"/>
      <c r="ESJ421" s="4"/>
      <c r="ESK421" s="4"/>
      <c r="ESL421" s="4"/>
      <c r="ESM421" s="4"/>
      <c r="ESN421" s="4"/>
      <c r="ESO421" s="4"/>
      <c r="ESP421" s="4"/>
      <c r="ESQ421" s="4"/>
      <c r="ESR421" s="4"/>
      <c r="ESS421" s="4"/>
      <c r="EST421" s="4"/>
      <c r="ESU421" s="4"/>
      <c r="ESV421" s="4"/>
      <c r="ESW421" s="4"/>
      <c r="ESX421" s="4"/>
      <c r="ESY421" s="4"/>
      <c r="ESZ421" s="4"/>
      <c r="ETA421" s="4"/>
      <c r="ETB421" s="4"/>
      <c r="ETC421" s="4"/>
      <c r="ETD421" s="4"/>
      <c r="ETE421" s="4"/>
      <c r="ETF421" s="4"/>
      <c r="ETG421" s="4"/>
      <c r="ETH421" s="4"/>
      <c r="ETI421" s="4"/>
      <c r="ETJ421" s="4"/>
      <c r="ETK421" s="4"/>
      <c r="ETL421" s="4"/>
      <c r="ETM421" s="4"/>
      <c r="ETN421" s="4"/>
      <c r="ETO421" s="4"/>
      <c r="ETP421" s="4"/>
      <c r="ETQ421" s="4"/>
      <c r="ETR421" s="4"/>
      <c r="ETS421" s="4"/>
      <c r="ETT421" s="4"/>
      <c r="ETU421" s="4"/>
      <c r="ETV421" s="4"/>
      <c r="ETW421" s="4"/>
      <c r="ETX421" s="4"/>
      <c r="ETY421" s="4"/>
      <c r="ETZ421" s="4"/>
      <c r="EUA421" s="4"/>
      <c r="EUB421" s="4"/>
      <c r="EUC421" s="4"/>
      <c r="EUD421" s="4"/>
      <c r="EUE421" s="4"/>
      <c r="EUF421" s="4"/>
      <c r="EUG421" s="4"/>
      <c r="EUH421" s="4"/>
      <c r="EUI421" s="4"/>
      <c r="EUJ421" s="4"/>
      <c r="EUK421" s="4"/>
      <c r="EUL421" s="4"/>
      <c r="EUM421" s="4"/>
      <c r="EUN421" s="4"/>
      <c r="EUO421" s="4"/>
      <c r="EUP421" s="4"/>
      <c r="EUQ421" s="4"/>
      <c r="EUR421" s="4"/>
      <c r="EUS421" s="4"/>
      <c r="EUT421" s="4"/>
      <c r="EUU421" s="4"/>
      <c r="EUV421" s="4"/>
      <c r="EUW421" s="4"/>
      <c r="EUX421" s="4"/>
      <c r="EUY421" s="4"/>
      <c r="EUZ421" s="4"/>
      <c r="EVA421" s="4"/>
      <c r="EVB421" s="4"/>
      <c r="EVC421" s="4"/>
      <c r="EVD421" s="4"/>
      <c r="EVE421" s="4"/>
      <c r="EVF421" s="4"/>
      <c r="EVG421" s="4"/>
      <c r="EVH421" s="4"/>
      <c r="EVI421" s="4"/>
      <c r="EVJ421" s="4"/>
      <c r="EVK421" s="4"/>
      <c r="EVL421" s="4"/>
      <c r="EVM421" s="4"/>
      <c r="EVN421" s="4"/>
      <c r="EVO421" s="4"/>
      <c r="EVP421" s="4"/>
      <c r="EVQ421" s="4"/>
      <c r="EVR421" s="4"/>
      <c r="EVS421" s="4"/>
      <c r="EVT421" s="4"/>
      <c r="EVU421" s="4"/>
      <c r="EVV421" s="4"/>
      <c r="EVW421" s="4"/>
      <c r="EVX421" s="4"/>
      <c r="EVY421" s="4"/>
      <c r="EVZ421" s="4"/>
      <c r="EWA421" s="4"/>
      <c r="EWB421" s="4"/>
      <c r="EWC421" s="4"/>
      <c r="EWD421" s="4"/>
      <c r="EWE421" s="4"/>
      <c r="EWF421" s="4"/>
      <c r="EWG421" s="4"/>
      <c r="EWH421" s="4"/>
      <c r="EWI421" s="4"/>
      <c r="EWJ421" s="4"/>
      <c r="EWK421" s="4"/>
      <c r="EWL421" s="4"/>
      <c r="EWM421" s="4"/>
      <c r="EWN421" s="4"/>
      <c r="EWO421" s="4"/>
      <c r="EWP421" s="4"/>
      <c r="EWQ421" s="4"/>
      <c r="EWR421" s="4"/>
      <c r="EWS421" s="4"/>
      <c r="EWT421" s="4"/>
      <c r="EWU421" s="4"/>
      <c r="EWV421" s="4"/>
      <c r="EWW421" s="4"/>
      <c r="EWX421" s="4"/>
      <c r="EWY421" s="4"/>
      <c r="EWZ421" s="4"/>
      <c r="EXA421" s="4"/>
      <c r="EXB421" s="4"/>
      <c r="EXC421" s="4"/>
      <c r="EXD421" s="4"/>
      <c r="EXE421" s="4"/>
      <c r="EXF421" s="4"/>
      <c r="EXG421" s="4"/>
      <c r="EXH421" s="4"/>
      <c r="EXI421" s="4"/>
      <c r="EXJ421" s="4"/>
      <c r="EXK421" s="4"/>
      <c r="EXL421" s="4"/>
      <c r="EXM421" s="4"/>
      <c r="EXN421" s="4"/>
      <c r="EXO421" s="4"/>
      <c r="EXP421" s="4"/>
      <c r="EXQ421" s="4"/>
      <c r="EXR421" s="4"/>
      <c r="EXS421" s="4"/>
      <c r="EXT421" s="4"/>
      <c r="EXU421" s="4"/>
      <c r="EXV421" s="4"/>
      <c r="EXW421" s="4"/>
      <c r="EXX421" s="4"/>
      <c r="EXY421" s="4"/>
      <c r="EXZ421" s="4"/>
      <c r="EYA421" s="4"/>
      <c r="EYB421" s="4"/>
      <c r="EYC421" s="4"/>
      <c r="EYD421" s="4"/>
      <c r="EYE421" s="4"/>
      <c r="EYF421" s="4"/>
      <c r="EYG421" s="4"/>
      <c r="EYH421" s="4"/>
      <c r="EYI421" s="4"/>
      <c r="EYJ421" s="4"/>
      <c r="EYK421" s="4"/>
      <c r="EYL421" s="4"/>
      <c r="EYM421" s="4"/>
      <c r="EYN421" s="4"/>
      <c r="EYO421" s="4"/>
      <c r="EYP421" s="4"/>
      <c r="EYQ421" s="4"/>
      <c r="EYR421" s="4"/>
      <c r="EYS421" s="4"/>
      <c r="EYT421" s="4"/>
      <c r="EYU421" s="4"/>
      <c r="EYV421" s="4"/>
      <c r="EYW421" s="4"/>
      <c r="EYX421" s="4"/>
      <c r="EYY421" s="4"/>
      <c r="EYZ421" s="4"/>
      <c r="EZA421" s="4"/>
      <c r="EZB421" s="4"/>
      <c r="EZC421" s="4"/>
      <c r="EZD421" s="4"/>
      <c r="EZE421" s="4"/>
      <c r="EZF421" s="4"/>
      <c r="EZG421" s="4"/>
      <c r="EZH421" s="4"/>
      <c r="EZI421" s="4"/>
      <c r="EZJ421" s="4"/>
      <c r="EZK421" s="4"/>
      <c r="EZL421" s="4"/>
      <c r="EZM421" s="4"/>
      <c r="EZN421" s="4"/>
      <c r="EZO421" s="4"/>
      <c r="EZP421" s="4"/>
      <c r="EZQ421" s="4"/>
      <c r="EZR421" s="4"/>
      <c r="EZS421" s="4"/>
      <c r="EZT421" s="4"/>
      <c r="EZU421" s="4"/>
      <c r="EZV421" s="4"/>
      <c r="EZW421" s="4"/>
      <c r="EZX421" s="4"/>
      <c r="EZY421" s="4"/>
      <c r="EZZ421" s="4"/>
      <c r="FAA421" s="4"/>
      <c r="FAB421" s="4"/>
      <c r="FAC421" s="4"/>
      <c r="FAD421" s="4"/>
      <c r="FAE421" s="4"/>
      <c r="FAF421" s="4"/>
      <c r="FAG421" s="4"/>
      <c r="FAH421" s="4"/>
      <c r="FAI421" s="4"/>
      <c r="FAJ421" s="4"/>
      <c r="FAK421" s="4"/>
      <c r="FAL421" s="4"/>
      <c r="FAM421" s="4"/>
      <c r="FAN421" s="4"/>
      <c r="FAO421" s="4"/>
      <c r="FAP421" s="4"/>
      <c r="FAQ421" s="4"/>
      <c r="FAR421" s="4"/>
      <c r="FAS421" s="4"/>
      <c r="FAT421" s="4"/>
      <c r="FAU421" s="4"/>
      <c r="FAV421" s="4"/>
      <c r="FAW421" s="4"/>
      <c r="FAX421" s="4"/>
      <c r="FAY421" s="4"/>
      <c r="FAZ421" s="4"/>
      <c r="FBA421" s="4"/>
      <c r="FBB421" s="4"/>
      <c r="FBC421" s="4"/>
      <c r="FBD421" s="4"/>
      <c r="FBE421" s="4"/>
      <c r="FBF421" s="4"/>
      <c r="FBG421" s="4"/>
      <c r="FBH421" s="4"/>
      <c r="FBI421" s="4"/>
      <c r="FBJ421" s="4"/>
      <c r="FBK421" s="4"/>
      <c r="FBL421" s="4"/>
      <c r="FBM421" s="4"/>
      <c r="FBN421" s="4"/>
      <c r="FBO421" s="4"/>
      <c r="FBP421" s="4"/>
      <c r="FBQ421" s="4"/>
      <c r="FBR421" s="4"/>
      <c r="FBS421" s="4"/>
      <c r="FBT421" s="4"/>
      <c r="FBU421" s="4"/>
      <c r="FBV421" s="4"/>
      <c r="FBW421" s="4"/>
      <c r="FBX421" s="4"/>
      <c r="FBY421" s="4"/>
      <c r="FBZ421" s="4"/>
      <c r="FCA421" s="4"/>
      <c r="FCB421" s="4"/>
      <c r="FCC421" s="4"/>
      <c r="FCD421" s="4"/>
      <c r="FCE421" s="4"/>
      <c r="FCF421" s="4"/>
      <c r="FCG421" s="4"/>
      <c r="FCH421" s="4"/>
      <c r="FCI421" s="4"/>
      <c r="FCJ421" s="4"/>
      <c r="FCK421" s="4"/>
      <c r="FCL421" s="4"/>
      <c r="FCM421" s="4"/>
      <c r="FCN421" s="4"/>
      <c r="FCO421" s="4"/>
      <c r="FCP421" s="4"/>
      <c r="FCQ421" s="4"/>
      <c r="FCR421" s="4"/>
      <c r="FCS421" s="4"/>
      <c r="FCT421" s="4"/>
      <c r="FCU421" s="4"/>
      <c r="FCV421" s="4"/>
      <c r="FCW421" s="4"/>
      <c r="FCX421" s="4"/>
      <c r="FCY421" s="4"/>
      <c r="FCZ421" s="4"/>
      <c r="FDA421" s="4"/>
      <c r="FDB421" s="4"/>
      <c r="FDC421" s="4"/>
      <c r="FDD421" s="4"/>
      <c r="FDE421" s="4"/>
      <c r="FDF421" s="4"/>
      <c r="FDG421" s="4"/>
      <c r="FDH421" s="4"/>
      <c r="FDI421" s="4"/>
      <c r="FDJ421" s="4"/>
      <c r="FDK421" s="4"/>
      <c r="FDL421" s="4"/>
      <c r="FDM421" s="4"/>
      <c r="FDN421" s="4"/>
      <c r="FDO421" s="4"/>
      <c r="FDP421" s="4"/>
      <c r="FDQ421" s="4"/>
      <c r="FDR421" s="4"/>
      <c r="FDS421" s="4"/>
      <c r="FDT421" s="4"/>
      <c r="FDU421" s="4"/>
      <c r="FDV421" s="4"/>
      <c r="FDW421" s="4"/>
      <c r="FDX421" s="4"/>
      <c r="FDY421" s="4"/>
      <c r="FDZ421" s="4"/>
      <c r="FEA421" s="4"/>
      <c r="FEB421" s="4"/>
      <c r="FEC421" s="4"/>
      <c r="FED421" s="4"/>
      <c r="FEE421" s="4"/>
      <c r="FEF421" s="4"/>
      <c r="FEG421" s="4"/>
      <c r="FEH421" s="4"/>
      <c r="FEI421" s="4"/>
      <c r="FEJ421" s="4"/>
      <c r="FEK421" s="4"/>
      <c r="FEL421" s="4"/>
      <c r="FEM421" s="4"/>
      <c r="FEN421" s="4"/>
      <c r="FEO421" s="4"/>
      <c r="FEP421" s="4"/>
      <c r="FEQ421" s="4"/>
      <c r="FER421" s="4"/>
      <c r="FES421" s="4"/>
      <c r="FET421" s="4"/>
      <c r="FEU421" s="4"/>
      <c r="FEV421" s="4"/>
      <c r="FEW421" s="4"/>
      <c r="FEX421" s="4"/>
      <c r="FEY421" s="4"/>
      <c r="FEZ421" s="4"/>
      <c r="FFA421" s="4"/>
      <c r="FFB421" s="4"/>
      <c r="FFC421" s="4"/>
      <c r="FFD421" s="4"/>
      <c r="FFE421" s="4"/>
      <c r="FFF421" s="4"/>
      <c r="FFG421" s="4"/>
      <c r="FFH421" s="4"/>
      <c r="FFI421" s="4"/>
      <c r="FFJ421" s="4"/>
      <c r="FFK421" s="4"/>
      <c r="FFL421" s="4"/>
      <c r="FFM421" s="4"/>
      <c r="FFN421" s="4"/>
      <c r="FFO421" s="4"/>
      <c r="FFP421" s="4"/>
      <c r="FFQ421" s="4"/>
      <c r="FFR421" s="4"/>
      <c r="FFS421" s="4"/>
      <c r="FFT421" s="4"/>
      <c r="FFU421" s="4"/>
      <c r="FFV421" s="4"/>
      <c r="FFW421" s="4"/>
      <c r="FFX421" s="4"/>
      <c r="FFY421" s="4"/>
      <c r="FFZ421" s="4"/>
      <c r="FGA421" s="4"/>
      <c r="FGB421" s="4"/>
      <c r="FGC421" s="4"/>
      <c r="FGD421" s="4"/>
      <c r="FGE421" s="4"/>
      <c r="FGF421" s="4"/>
      <c r="FGG421" s="4"/>
      <c r="FGH421" s="4"/>
      <c r="FGI421" s="4"/>
      <c r="FGJ421" s="4"/>
      <c r="FGK421" s="4"/>
      <c r="FGL421" s="4"/>
      <c r="FGM421" s="4"/>
      <c r="FGN421" s="4"/>
      <c r="FGO421" s="4"/>
      <c r="FGP421" s="4"/>
      <c r="FGQ421" s="4"/>
      <c r="FGR421" s="4"/>
      <c r="FGS421" s="4"/>
      <c r="FGT421" s="4"/>
      <c r="FGU421" s="4"/>
      <c r="FGV421" s="4"/>
      <c r="FGW421" s="4"/>
      <c r="FGX421" s="4"/>
      <c r="FGY421" s="4"/>
      <c r="FGZ421" s="4"/>
      <c r="FHA421" s="4"/>
      <c r="FHB421" s="4"/>
      <c r="FHC421" s="4"/>
      <c r="FHD421" s="4"/>
      <c r="FHE421" s="4"/>
      <c r="FHF421" s="4"/>
      <c r="FHG421" s="4"/>
      <c r="FHH421" s="4"/>
      <c r="FHI421" s="4"/>
      <c r="FHJ421" s="4"/>
      <c r="FHK421" s="4"/>
      <c r="FHL421" s="4"/>
      <c r="FHM421" s="4"/>
      <c r="FHN421" s="4"/>
      <c r="FHO421" s="4"/>
      <c r="FHP421" s="4"/>
      <c r="FHQ421" s="4"/>
      <c r="FHR421" s="4"/>
      <c r="FHS421" s="4"/>
      <c r="FHT421" s="4"/>
      <c r="FHU421" s="4"/>
      <c r="FHV421" s="4"/>
      <c r="FHW421" s="4"/>
      <c r="FHX421" s="4"/>
      <c r="FHY421" s="4"/>
      <c r="FHZ421" s="4"/>
      <c r="FIA421" s="4"/>
      <c r="FIB421" s="4"/>
      <c r="FIC421" s="4"/>
      <c r="FID421" s="4"/>
      <c r="FIE421" s="4"/>
      <c r="FIF421" s="4"/>
      <c r="FIG421" s="4"/>
      <c r="FIH421" s="4"/>
      <c r="FII421" s="4"/>
      <c r="FIJ421" s="4"/>
      <c r="FIK421" s="4"/>
      <c r="FIL421" s="4"/>
      <c r="FIM421" s="4"/>
      <c r="FIN421" s="4"/>
      <c r="FIO421" s="4"/>
      <c r="FIP421" s="4"/>
      <c r="FIQ421" s="4"/>
      <c r="FIR421" s="4"/>
      <c r="FIS421" s="4"/>
      <c r="FIT421" s="4"/>
      <c r="FIU421" s="4"/>
      <c r="FIV421" s="4"/>
      <c r="FIW421" s="4"/>
      <c r="FIX421" s="4"/>
      <c r="FIY421" s="4"/>
      <c r="FIZ421" s="4"/>
      <c r="FJA421" s="4"/>
      <c r="FJB421" s="4"/>
      <c r="FJC421" s="4"/>
      <c r="FJD421" s="4"/>
      <c r="FJE421" s="4"/>
      <c r="FJF421" s="4"/>
      <c r="FJG421" s="4"/>
      <c r="FJH421" s="4"/>
      <c r="FJI421" s="4"/>
      <c r="FJJ421" s="4"/>
      <c r="FJK421" s="4"/>
      <c r="FJL421" s="4"/>
      <c r="FJM421" s="4"/>
      <c r="FJN421" s="4"/>
      <c r="FJO421" s="4"/>
      <c r="FJP421" s="4"/>
      <c r="FJQ421" s="4"/>
      <c r="FJR421" s="4"/>
      <c r="FJS421" s="4"/>
      <c r="FJT421" s="4"/>
      <c r="FJU421" s="4"/>
      <c r="FJV421" s="4"/>
      <c r="FJW421" s="4"/>
      <c r="FJX421" s="4"/>
      <c r="FJY421" s="4"/>
      <c r="FJZ421" s="4"/>
      <c r="FKA421" s="4"/>
      <c r="FKB421" s="4"/>
      <c r="FKC421" s="4"/>
      <c r="FKD421" s="4"/>
      <c r="FKE421" s="4"/>
      <c r="FKF421" s="4"/>
      <c r="FKG421" s="4"/>
      <c r="FKH421" s="4"/>
      <c r="FKI421" s="4"/>
      <c r="FKJ421" s="4"/>
      <c r="FKK421" s="4"/>
      <c r="FKL421" s="4"/>
      <c r="FKM421" s="4"/>
      <c r="FKN421" s="4"/>
      <c r="FKO421" s="4"/>
      <c r="FKP421" s="4"/>
      <c r="FKQ421" s="4"/>
      <c r="FKR421" s="4"/>
      <c r="FKS421" s="4"/>
      <c r="FKT421" s="4"/>
      <c r="FKU421" s="4"/>
      <c r="FKV421" s="4"/>
      <c r="FKW421" s="4"/>
      <c r="FKX421" s="4"/>
      <c r="FKY421" s="4"/>
      <c r="FKZ421" s="4"/>
      <c r="FLA421" s="4"/>
      <c r="FLB421" s="4"/>
      <c r="FLC421" s="4"/>
      <c r="FLD421" s="4"/>
      <c r="FLE421" s="4"/>
      <c r="FLF421" s="4"/>
      <c r="FLG421" s="4"/>
      <c r="FLH421" s="4"/>
      <c r="FLI421" s="4"/>
      <c r="FLJ421" s="4"/>
      <c r="FLK421" s="4"/>
      <c r="FLL421" s="4"/>
      <c r="FLM421" s="4"/>
      <c r="FLN421" s="4"/>
      <c r="FLO421" s="4"/>
      <c r="FLP421" s="4"/>
      <c r="FLQ421" s="4"/>
      <c r="FLR421" s="4"/>
      <c r="FLS421" s="4"/>
      <c r="FLT421" s="4"/>
      <c r="FLU421" s="4"/>
      <c r="FLV421" s="4"/>
      <c r="FLW421" s="4"/>
      <c r="FLX421" s="4"/>
      <c r="FLY421" s="4"/>
      <c r="FLZ421" s="4"/>
      <c r="FMA421" s="4"/>
      <c r="FMB421" s="4"/>
      <c r="FMC421" s="4"/>
      <c r="FMD421" s="4"/>
      <c r="FME421" s="4"/>
      <c r="FMF421" s="4"/>
      <c r="FMG421" s="4"/>
      <c r="FMH421" s="4"/>
      <c r="FMI421" s="4"/>
      <c r="FMJ421" s="4"/>
      <c r="FMK421" s="4"/>
      <c r="FML421" s="4"/>
      <c r="FMM421" s="4"/>
      <c r="FMN421" s="4"/>
      <c r="FMO421" s="4"/>
      <c r="FMP421" s="4"/>
      <c r="FMQ421" s="4"/>
      <c r="FMR421" s="4"/>
      <c r="FMS421" s="4"/>
      <c r="FMT421" s="4"/>
      <c r="FMU421" s="4"/>
      <c r="FMV421" s="4"/>
      <c r="FMW421" s="4"/>
      <c r="FMX421" s="4"/>
      <c r="FMY421" s="4"/>
      <c r="FMZ421" s="4"/>
      <c r="FNA421" s="4"/>
      <c r="FNB421" s="4"/>
      <c r="FNC421" s="4"/>
      <c r="FND421" s="4"/>
      <c r="FNE421" s="4"/>
      <c r="FNF421" s="4"/>
      <c r="FNG421" s="4"/>
      <c r="FNH421" s="4"/>
      <c r="FNI421" s="4"/>
      <c r="FNJ421" s="4"/>
      <c r="FNK421" s="4"/>
      <c r="FNL421" s="4"/>
      <c r="FNM421" s="4"/>
      <c r="FNN421" s="4"/>
      <c r="FNO421" s="4"/>
      <c r="FNP421" s="4"/>
      <c r="FNQ421" s="4"/>
      <c r="FNR421" s="4"/>
      <c r="FNS421" s="4"/>
      <c r="FNT421" s="4"/>
      <c r="FNU421" s="4"/>
      <c r="FNV421" s="4"/>
      <c r="FNW421" s="4"/>
      <c r="FNX421" s="4"/>
      <c r="FNY421" s="4"/>
      <c r="FNZ421" s="4"/>
      <c r="FOA421" s="4"/>
      <c r="FOB421" s="4"/>
      <c r="FOC421" s="4"/>
      <c r="FOD421" s="4"/>
      <c r="FOE421" s="4"/>
      <c r="FOF421" s="4"/>
      <c r="FOG421" s="4"/>
      <c r="FOH421" s="4"/>
      <c r="FOI421" s="4"/>
      <c r="FOJ421" s="4"/>
      <c r="FOK421" s="4"/>
      <c r="FOL421" s="4"/>
      <c r="FOM421" s="4"/>
      <c r="FON421" s="4"/>
      <c r="FOO421" s="4"/>
      <c r="FOP421" s="4"/>
      <c r="FOQ421" s="4"/>
      <c r="FOR421" s="4"/>
      <c r="FOS421" s="4"/>
      <c r="FOT421" s="4"/>
      <c r="FOU421" s="4"/>
      <c r="FOV421" s="4"/>
      <c r="FOW421" s="4"/>
      <c r="FOX421" s="4"/>
      <c r="FOY421" s="4"/>
      <c r="FOZ421" s="4"/>
      <c r="FPA421" s="4"/>
      <c r="FPB421" s="4"/>
      <c r="FPC421" s="4"/>
      <c r="FPD421" s="4"/>
      <c r="FPE421" s="4"/>
      <c r="FPF421" s="4"/>
      <c r="FPG421" s="4"/>
      <c r="FPH421" s="4"/>
      <c r="FPI421" s="4"/>
      <c r="FPJ421" s="4"/>
      <c r="FPK421" s="4"/>
      <c r="FPL421" s="4"/>
      <c r="FPM421" s="4"/>
      <c r="FPN421" s="4"/>
      <c r="FPO421" s="4"/>
      <c r="FPP421" s="4"/>
      <c r="FPQ421" s="4"/>
      <c r="FPR421" s="4"/>
      <c r="FPS421" s="4"/>
      <c r="FPT421" s="4"/>
      <c r="FPU421" s="4"/>
      <c r="FPV421" s="4"/>
      <c r="FPW421" s="4"/>
      <c r="FPX421" s="4"/>
      <c r="FPY421" s="4"/>
      <c r="FPZ421" s="4"/>
      <c r="FQA421" s="4"/>
      <c r="FQB421" s="4"/>
      <c r="FQC421" s="4"/>
      <c r="FQD421" s="4"/>
      <c r="FQE421" s="4"/>
      <c r="FQF421" s="4"/>
      <c r="FQG421" s="4"/>
      <c r="FQH421" s="4"/>
      <c r="FQI421" s="4"/>
      <c r="FQJ421" s="4"/>
      <c r="FQK421" s="4"/>
      <c r="FQL421" s="4"/>
      <c r="FQM421" s="4"/>
      <c r="FQN421" s="4"/>
      <c r="FQO421" s="4"/>
      <c r="FQP421" s="4"/>
      <c r="FQQ421" s="4"/>
      <c r="FQR421" s="4"/>
      <c r="FQS421" s="4"/>
      <c r="FQT421" s="4"/>
      <c r="FQU421" s="4"/>
      <c r="FQV421" s="4"/>
      <c r="FQW421" s="4"/>
      <c r="FQX421" s="4"/>
      <c r="FQY421" s="4"/>
      <c r="FQZ421" s="4"/>
      <c r="FRA421" s="4"/>
      <c r="FRB421" s="4"/>
      <c r="FRC421" s="4"/>
      <c r="FRD421" s="4"/>
      <c r="FRE421" s="4"/>
      <c r="FRF421" s="4"/>
      <c r="FRG421" s="4"/>
      <c r="FRH421" s="4"/>
      <c r="FRI421" s="4"/>
      <c r="FRJ421" s="4"/>
      <c r="FRK421" s="4"/>
      <c r="FRL421" s="4"/>
      <c r="FRM421" s="4"/>
      <c r="FRN421" s="4"/>
      <c r="FRO421" s="4"/>
      <c r="FRP421" s="4"/>
      <c r="FRQ421" s="4"/>
      <c r="FRR421" s="4"/>
      <c r="FRS421" s="4"/>
      <c r="FRT421" s="4"/>
      <c r="FRU421" s="4"/>
      <c r="FRV421" s="4"/>
      <c r="FRW421" s="4"/>
      <c r="FRX421" s="4"/>
      <c r="FRY421" s="4"/>
      <c r="FRZ421" s="4"/>
      <c r="FSA421" s="4"/>
      <c r="FSB421" s="4"/>
      <c r="FSC421" s="4"/>
      <c r="FSD421" s="4"/>
      <c r="FSE421" s="4"/>
      <c r="FSF421" s="4"/>
      <c r="FSG421" s="4"/>
      <c r="FSH421" s="4"/>
      <c r="FSI421" s="4"/>
      <c r="FSJ421" s="4"/>
      <c r="FSK421" s="4"/>
      <c r="FSL421" s="4"/>
      <c r="FSM421" s="4"/>
      <c r="FSN421" s="4"/>
      <c r="FSO421" s="4"/>
      <c r="FSP421" s="4"/>
      <c r="FSQ421" s="4"/>
      <c r="FSR421" s="4"/>
      <c r="FSS421" s="4"/>
      <c r="FST421" s="4"/>
      <c r="FSU421" s="4"/>
      <c r="FSV421" s="4"/>
      <c r="FSW421" s="4"/>
      <c r="FSX421" s="4"/>
      <c r="FSY421" s="4"/>
      <c r="FSZ421" s="4"/>
      <c r="FTA421" s="4"/>
      <c r="FTB421" s="4"/>
      <c r="FTC421" s="4"/>
      <c r="FTD421" s="4"/>
      <c r="FTE421" s="4"/>
      <c r="FTF421" s="4"/>
      <c r="FTG421" s="4"/>
      <c r="FTH421" s="4"/>
      <c r="FTI421" s="4"/>
      <c r="FTJ421" s="4"/>
      <c r="FTK421" s="4"/>
      <c r="FTL421" s="4"/>
      <c r="FTM421" s="4"/>
      <c r="FTN421" s="4"/>
      <c r="FTO421" s="4"/>
      <c r="FTP421" s="4"/>
      <c r="FTQ421" s="4"/>
      <c r="FTR421" s="4"/>
      <c r="FTS421" s="4"/>
      <c r="FTT421" s="4"/>
      <c r="FTU421" s="4"/>
      <c r="FTV421" s="4"/>
      <c r="FTW421" s="4"/>
      <c r="FTX421" s="4"/>
      <c r="FTY421" s="4"/>
      <c r="FTZ421" s="4"/>
      <c r="FUA421" s="4"/>
      <c r="FUB421" s="4"/>
      <c r="FUC421" s="4"/>
      <c r="FUD421" s="4"/>
      <c r="FUE421" s="4"/>
      <c r="FUF421" s="4"/>
      <c r="FUG421" s="4"/>
      <c r="FUH421" s="4"/>
      <c r="FUI421" s="4"/>
      <c r="FUJ421" s="4"/>
      <c r="FUK421" s="4"/>
      <c r="FUL421" s="4"/>
      <c r="FUM421" s="4"/>
      <c r="FUN421" s="4"/>
      <c r="FUO421" s="4"/>
      <c r="FUP421" s="4"/>
      <c r="FUQ421" s="4"/>
      <c r="FUR421" s="4"/>
      <c r="FUS421" s="4"/>
      <c r="FUT421" s="4"/>
      <c r="FUU421" s="4"/>
      <c r="FUV421" s="4"/>
      <c r="FUW421" s="4"/>
      <c r="FUX421" s="4"/>
      <c r="FUY421" s="4"/>
      <c r="FUZ421" s="4"/>
      <c r="FVA421" s="4"/>
      <c r="FVB421" s="4"/>
      <c r="FVC421" s="4"/>
      <c r="FVD421" s="4"/>
      <c r="FVE421" s="4"/>
      <c r="FVF421" s="4"/>
      <c r="FVG421" s="4"/>
      <c r="FVH421" s="4"/>
      <c r="FVI421" s="4"/>
      <c r="FVJ421" s="4"/>
      <c r="FVK421" s="4"/>
      <c r="FVL421" s="4"/>
      <c r="FVM421" s="4"/>
      <c r="FVN421" s="4"/>
      <c r="FVO421" s="4"/>
      <c r="FVP421" s="4"/>
      <c r="FVQ421" s="4"/>
      <c r="FVR421" s="4"/>
      <c r="FVS421" s="4"/>
      <c r="FVT421" s="4"/>
      <c r="FVU421" s="4"/>
      <c r="FVV421" s="4"/>
      <c r="FVW421" s="4"/>
      <c r="FVX421" s="4"/>
      <c r="FVY421" s="4"/>
      <c r="FVZ421" s="4"/>
      <c r="FWA421" s="4"/>
      <c r="FWB421" s="4"/>
      <c r="FWC421" s="4"/>
      <c r="FWD421" s="4"/>
      <c r="FWE421" s="4"/>
      <c r="FWF421" s="4"/>
      <c r="FWG421" s="4"/>
      <c r="FWH421" s="4"/>
      <c r="FWI421" s="4"/>
      <c r="FWJ421" s="4"/>
      <c r="FWK421" s="4"/>
      <c r="FWL421" s="4"/>
      <c r="FWM421" s="4"/>
      <c r="FWN421" s="4"/>
      <c r="FWO421" s="4"/>
      <c r="FWP421" s="4"/>
      <c r="FWQ421" s="4"/>
      <c r="FWR421" s="4"/>
      <c r="FWS421" s="4"/>
      <c r="FWT421" s="4"/>
      <c r="FWU421" s="4"/>
      <c r="FWV421" s="4"/>
      <c r="FWW421" s="4"/>
      <c r="FWX421" s="4"/>
      <c r="FWY421" s="4"/>
      <c r="FWZ421" s="4"/>
      <c r="FXA421" s="4"/>
      <c r="FXB421" s="4"/>
      <c r="FXC421" s="4"/>
      <c r="FXD421" s="4"/>
      <c r="FXE421" s="4"/>
      <c r="FXF421" s="4"/>
      <c r="FXG421" s="4"/>
      <c r="FXH421" s="4"/>
      <c r="FXI421" s="4"/>
      <c r="FXJ421" s="4"/>
      <c r="FXK421" s="4"/>
      <c r="FXL421" s="4"/>
      <c r="FXM421" s="4"/>
      <c r="FXN421" s="4"/>
      <c r="FXO421" s="4"/>
      <c r="FXP421" s="4"/>
      <c r="FXQ421" s="4"/>
      <c r="FXR421" s="4"/>
      <c r="FXS421" s="4"/>
      <c r="FXT421" s="4"/>
      <c r="FXU421" s="4"/>
      <c r="FXV421" s="4"/>
      <c r="FXW421" s="4"/>
      <c r="FXX421" s="4"/>
      <c r="FXY421" s="4"/>
      <c r="FXZ421" s="4"/>
      <c r="FYA421" s="4"/>
      <c r="FYB421" s="4"/>
      <c r="FYC421" s="4"/>
      <c r="FYD421" s="4"/>
      <c r="FYE421" s="4"/>
      <c r="FYF421" s="4"/>
      <c r="FYG421" s="4"/>
      <c r="FYH421" s="4"/>
      <c r="FYI421" s="4"/>
      <c r="FYJ421" s="4"/>
      <c r="FYK421" s="4"/>
      <c r="FYL421" s="4"/>
      <c r="FYM421" s="4"/>
      <c r="FYN421" s="4"/>
      <c r="FYO421" s="4"/>
      <c r="FYP421" s="4"/>
      <c r="FYQ421" s="4"/>
      <c r="FYR421" s="4"/>
      <c r="FYS421" s="4"/>
      <c r="FYT421" s="4"/>
      <c r="FYU421" s="4"/>
      <c r="FYV421" s="4"/>
      <c r="FYW421" s="4"/>
      <c r="FYX421" s="4"/>
      <c r="FYY421" s="4"/>
      <c r="FYZ421" s="4"/>
      <c r="FZA421" s="4"/>
      <c r="FZB421" s="4"/>
      <c r="FZC421" s="4"/>
      <c r="FZD421" s="4"/>
      <c r="FZE421" s="4"/>
      <c r="FZF421" s="4"/>
      <c r="FZG421" s="4"/>
      <c r="FZH421" s="4"/>
      <c r="FZI421" s="4"/>
      <c r="FZJ421" s="4"/>
      <c r="FZK421" s="4"/>
      <c r="FZL421" s="4"/>
      <c r="FZM421" s="4"/>
      <c r="FZN421" s="4"/>
      <c r="FZO421" s="4"/>
      <c r="FZP421" s="4"/>
      <c r="FZQ421" s="4"/>
      <c r="FZR421" s="4"/>
      <c r="FZS421" s="4"/>
      <c r="FZT421" s="4"/>
      <c r="FZU421" s="4"/>
      <c r="FZV421" s="4"/>
      <c r="FZW421" s="4"/>
      <c r="FZX421" s="4"/>
      <c r="FZY421" s="4"/>
      <c r="FZZ421" s="4"/>
      <c r="GAA421" s="4"/>
      <c r="GAB421" s="4"/>
      <c r="GAC421" s="4"/>
      <c r="GAD421" s="4"/>
      <c r="GAE421" s="4"/>
      <c r="GAF421" s="4"/>
      <c r="GAG421" s="4"/>
      <c r="GAH421" s="4"/>
      <c r="GAI421" s="4"/>
      <c r="GAJ421" s="4"/>
      <c r="GAK421" s="4"/>
      <c r="GAL421" s="4"/>
      <c r="GAM421" s="4"/>
      <c r="GAN421" s="4"/>
      <c r="GAO421" s="4"/>
      <c r="GAP421" s="4"/>
      <c r="GAQ421" s="4"/>
      <c r="GAR421" s="4"/>
      <c r="GAS421" s="4"/>
      <c r="GAT421" s="4"/>
      <c r="GAU421" s="4"/>
      <c r="GAV421" s="4"/>
      <c r="GAW421" s="4"/>
      <c r="GAX421" s="4"/>
      <c r="GAY421" s="4"/>
      <c r="GAZ421" s="4"/>
      <c r="GBA421" s="4"/>
      <c r="GBB421" s="4"/>
      <c r="GBC421" s="4"/>
      <c r="GBD421" s="4"/>
      <c r="GBE421" s="4"/>
      <c r="GBF421" s="4"/>
      <c r="GBG421" s="4"/>
      <c r="GBH421" s="4"/>
      <c r="GBI421" s="4"/>
      <c r="GBJ421" s="4"/>
      <c r="GBK421" s="4"/>
      <c r="GBL421" s="4"/>
      <c r="GBM421" s="4"/>
      <c r="GBN421" s="4"/>
      <c r="GBO421" s="4"/>
      <c r="GBP421" s="4"/>
      <c r="GBQ421" s="4"/>
      <c r="GBR421" s="4"/>
      <c r="GBS421" s="4"/>
      <c r="GBT421" s="4"/>
      <c r="GBU421" s="4"/>
      <c r="GBV421" s="4"/>
      <c r="GBW421" s="4"/>
      <c r="GBX421" s="4"/>
      <c r="GBY421" s="4"/>
      <c r="GBZ421" s="4"/>
      <c r="GCA421" s="4"/>
      <c r="GCB421" s="4"/>
      <c r="GCC421" s="4"/>
      <c r="GCD421" s="4"/>
      <c r="GCE421" s="4"/>
      <c r="GCF421" s="4"/>
      <c r="GCG421" s="4"/>
      <c r="GCH421" s="4"/>
      <c r="GCI421" s="4"/>
      <c r="GCJ421" s="4"/>
      <c r="GCK421" s="4"/>
      <c r="GCL421" s="4"/>
      <c r="GCM421" s="4"/>
      <c r="GCN421" s="4"/>
      <c r="GCO421" s="4"/>
      <c r="GCP421" s="4"/>
      <c r="GCQ421" s="4"/>
      <c r="GCR421" s="4"/>
      <c r="GCS421" s="4"/>
      <c r="GCT421" s="4"/>
      <c r="GCU421" s="4"/>
      <c r="GCV421" s="4"/>
      <c r="GCW421" s="4"/>
      <c r="GCX421" s="4"/>
      <c r="GCY421" s="4"/>
      <c r="GCZ421" s="4"/>
      <c r="GDA421" s="4"/>
      <c r="GDB421" s="4"/>
      <c r="GDC421" s="4"/>
      <c r="GDD421" s="4"/>
      <c r="GDE421" s="4"/>
      <c r="GDF421" s="4"/>
      <c r="GDG421" s="4"/>
      <c r="GDH421" s="4"/>
      <c r="GDI421" s="4"/>
      <c r="GDJ421" s="4"/>
      <c r="GDK421" s="4"/>
      <c r="GDL421" s="4"/>
      <c r="GDM421" s="4"/>
      <c r="GDN421" s="4"/>
      <c r="GDO421" s="4"/>
      <c r="GDP421" s="4"/>
      <c r="GDQ421" s="4"/>
      <c r="GDR421" s="4"/>
      <c r="GDS421" s="4"/>
      <c r="GDT421" s="4"/>
      <c r="GDU421" s="4"/>
      <c r="GDV421" s="4"/>
      <c r="GDW421" s="4"/>
      <c r="GDX421" s="4"/>
      <c r="GDY421" s="4"/>
      <c r="GDZ421" s="4"/>
      <c r="GEA421" s="4"/>
      <c r="GEB421" s="4"/>
      <c r="GEC421" s="4"/>
      <c r="GED421" s="4"/>
      <c r="GEE421" s="4"/>
      <c r="GEF421" s="4"/>
      <c r="GEG421" s="4"/>
      <c r="GEH421" s="4"/>
      <c r="GEI421" s="4"/>
      <c r="GEJ421" s="4"/>
      <c r="GEK421" s="4"/>
      <c r="GEL421" s="4"/>
      <c r="GEM421" s="4"/>
      <c r="GEN421" s="4"/>
      <c r="GEO421" s="4"/>
      <c r="GEP421" s="4"/>
      <c r="GEQ421" s="4"/>
      <c r="GER421" s="4"/>
      <c r="GES421" s="4"/>
      <c r="GET421" s="4"/>
      <c r="GEU421" s="4"/>
      <c r="GEV421" s="4"/>
      <c r="GEW421" s="4"/>
      <c r="GEX421" s="4"/>
      <c r="GEY421" s="4"/>
      <c r="GEZ421" s="4"/>
      <c r="GFA421" s="4"/>
      <c r="GFB421" s="4"/>
      <c r="GFC421" s="4"/>
      <c r="GFD421" s="4"/>
      <c r="GFE421" s="4"/>
      <c r="GFF421" s="4"/>
      <c r="GFG421" s="4"/>
      <c r="GFH421" s="4"/>
      <c r="GFI421" s="4"/>
      <c r="GFJ421" s="4"/>
      <c r="GFK421" s="4"/>
      <c r="GFL421" s="4"/>
      <c r="GFM421" s="4"/>
      <c r="GFN421" s="4"/>
      <c r="GFO421" s="4"/>
      <c r="GFP421" s="4"/>
      <c r="GFQ421" s="4"/>
      <c r="GFR421" s="4"/>
      <c r="GFS421" s="4"/>
      <c r="GFT421" s="4"/>
      <c r="GFU421" s="4"/>
      <c r="GFV421" s="4"/>
      <c r="GFW421" s="4"/>
      <c r="GFX421" s="4"/>
      <c r="GFY421" s="4"/>
      <c r="GFZ421" s="4"/>
      <c r="GGA421" s="4"/>
      <c r="GGB421" s="4"/>
      <c r="GGC421" s="4"/>
      <c r="GGD421" s="4"/>
      <c r="GGE421" s="4"/>
      <c r="GGF421" s="4"/>
      <c r="GGG421" s="4"/>
      <c r="GGH421" s="4"/>
      <c r="GGI421" s="4"/>
      <c r="GGJ421" s="4"/>
      <c r="GGK421" s="4"/>
      <c r="GGL421" s="4"/>
      <c r="GGM421" s="4"/>
      <c r="GGN421" s="4"/>
      <c r="GGO421" s="4"/>
      <c r="GGP421" s="4"/>
      <c r="GGQ421" s="4"/>
      <c r="GGR421" s="4"/>
      <c r="GGS421" s="4"/>
      <c r="GGT421" s="4"/>
      <c r="GGU421" s="4"/>
      <c r="GGV421" s="4"/>
      <c r="GGW421" s="4"/>
      <c r="GGX421" s="4"/>
      <c r="GGY421" s="4"/>
      <c r="GGZ421" s="4"/>
      <c r="GHA421" s="4"/>
      <c r="GHB421" s="4"/>
      <c r="GHC421" s="4"/>
      <c r="GHD421" s="4"/>
      <c r="GHE421" s="4"/>
      <c r="GHF421" s="4"/>
      <c r="GHG421" s="4"/>
      <c r="GHH421" s="4"/>
      <c r="GHI421" s="4"/>
      <c r="GHJ421" s="4"/>
      <c r="GHK421" s="4"/>
      <c r="GHL421" s="4"/>
      <c r="GHM421" s="4"/>
      <c r="GHN421" s="4"/>
      <c r="GHO421" s="4"/>
      <c r="GHP421" s="4"/>
      <c r="GHQ421" s="4"/>
      <c r="GHR421" s="4"/>
      <c r="GHS421" s="4"/>
      <c r="GHT421" s="4"/>
      <c r="GHU421" s="4"/>
      <c r="GHV421" s="4"/>
      <c r="GHW421" s="4"/>
      <c r="GHX421" s="4"/>
      <c r="GHY421" s="4"/>
      <c r="GHZ421" s="4"/>
      <c r="GIA421" s="4"/>
      <c r="GIB421" s="4"/>
      <c r="GIC421" s="4"/>
      <c r="GID421" s="4"/>
      <c r="GIE421" s="4"/>
      <c r="GIF421" s="4"/>
      <c r="GIG421" s="4"/>
      <c r="GIH421" s="4"/>
      <c r="GII421" s="4"/>
      <c r="GIJ421" s="4"/>
      <c r="GIK421" s="4"/>
      <c r="GIL421" s="4"/>
      <c r="GIM421" s="4"/>
      <c r="GIN421" s="4"/>
      <c r="GIO421" s="4"/>
      <c r="GIP421" s="4"/>
      <c r="GIQ421" s="4"/>
      <c r="GIR421" s="4"/>
      <c r="GIS421" s="4"/>
      <c r="GIT421" s="4"/>
      <c r="GIU421" s="4"/>
      <c r="GIV421" s="4"/>
      <c r="GIW421" s="4"/>
      <c r="GIX421" s="4"/>
      <c r="GIY421" s="4"/>
      <c r="GIZ421" s="4"/>
      <c r="GJA421" s="4"/>
      <c r="GJB421" s="4"/>
      <c r="GJC421" s="4"/>
      <c r="GJD421" s="4"/>
      <c r="GJE421" s="4"/>
      <c r="GJF421" s="4"/>
      <c r="GJG421" s="4"/>
      <c r="GJH421" s="4"/>
      <c r="GJI421" s="4"/>
      <c r="GJJ421" s="4"/>
      <c r="GJK421" s="4"/>
      <c r="GJL421" s="4"/>
      <c r="GJM421" s="4"/>
      <c r="GJN421" s="4"/>
      <c r="GJO421" s="4"/>
      <c r="GJP421" s="4"/>
      <c r="GJQ421" s="4"/>
      <c r="GJR421" s="4"/>
      <c r="GJS421" s="4"/>
      <c r="GJT421" s="4"/>
      <c r="GJU421" s="4"/>
      <c r="GJV421" s="4"/>
      <c r="GJW421" s="4"/>
      <c r="GJX421" s="4"/>
      <c r="GJY421" s="4"/>
      <c r="GJZ421" s="4"/>
      <c r="GKA421" s="4"/>
      <c r="GKB421" s="4"/>
      <c r="GKC421" s="4"/>
      <c r="GKD421" s="4"/>
      <c r="GKE421" s="4"/>
      <c r="GKF421" s="4"/>
      <c r="GKG421" s="4"/>
      <c r="GKH421" s="4"/>
      <c r="GKI421" s="4"/>
      <c r="GKJ421" s="4"/>
      <c r="GKK421" s="4"/>
      <c r="GKL421" s="4"/>
      <c r="GKM421" s="4"/>
      <c r="GKN421" s="4"/>
      <c r="GKO421" s="4"/>
      <c r="GKP421" s="4"/>
      <c r="GKQ421" s="4"/>
      <c r="GKR421" s="4"/>
      <c r="GKS421" s="4"/>
      <c r="GKT421" s="4"/>
      <c r="GKU421" s="4"/>
      <c r="GKV421" s="4"/>
      <c r="GKW421" s="4"/>
      <c r="GKX421" s="4"/>
      <c r="GKY421" s="4"/>
      <c r="GKZ421" s="4"/>
      <c r="GLA421" s="4"/>
      <c r="GLB421" s="4"/>
      <c r="GLC421" s="4"/>
      <c r="GLD421" s="4"/>
      <c r="GLE421" s="4"/>
      <c r="GLF421" s="4"/>
      <c r="GLG421" s="4"/>
      <c r="GLH421" s="4"/>
      <c r="GLI421" s="4"/>
      <c r="GLJ421" s="4"/>
      <c r="GLK421" s="4"/>
      <c r="GLL421" s="4"/>
      <c r="GLM421" s="4"/>
      <c r="GLN421" s="4"/>
      <c r="GLO421" s="4"/>
      <c r="GLP421" s="4"/>
      <c r="GLQ421" s="4"/>
      <c r="GLR421" s="4"/>
      <c r="GLS421" s="4"/>
      <c r="GLT421" s="4"/>
      <c r="GLU421" s="4"/>
      <c r="GLV421" s="4"/>
      <c r="GLW421" s="4"/>
      <c r="GLX421" s="4"/>
      <c r="GLY421" s="4"/>
      <c r="GLZ421" s="4"/>
      <c r="GMA421" s="4"/>
      <c r="GMB421" s="4"/>
      <c r="GMC421" s="4"/>
      <c r="GMD421" s="4"/>
      <c r="GME421" s="4"/>
      <c r="GMF421" s="4"/>
      <c r="GMG421" s="4"/>
      <c r="GMH421" s="4"/>
      <c r="GMI421" s="4"/>
      <c r="GMJ421" s="4"/>
      <c r="GMK421" s="4"/>
      <c r="GML421" s="4"/>
      <c r="GMM421" s="4"/>
      <c r="GMN421" s="4"/>
      <c r="GMO421" s="4"/>
      <c r="GMP421" s="4"/>
      <c r="GMQ421" s="4"/>
      <c r="GMR421" s="4"/>
      <c r="GMS421" s="4"/>
      <c r="GMT421" s="4"/>
      <c r="GMU421" s="4"/>
      <c r="GMV421" s="4"/>
      <c r="GMW421" s="4"/>
      <c r="GMX421" s="4"/>
      <c r="GMY421" s="4"/>
      <c r="GMZ421" s="4"/>
      <c r="GNA421" s="4"/>
      <c r="GNB421" s="4"/>
      <c r="GNC421" s="4"/>
      <c r="GND421" s="4"/>
      <c r="GNE421" s="4"/>
      <c r="GNF421" s="4"/>
      <c r="GNG421" s="4"/>
      <c r="GNH421" s="4"/>
      <c r="GNI421" s="4"/>
      <c r="GNJ421" s="4"/>
      <c r="GNK421" s="4"/>
      <c r="GNL421" s="4"/>
      <c r="GNM421" s="4"/>
      <c r="GNN421" s="4"/>
      <c r="GNO421" s="4"/>
      <c r="GNP421" s="4"/>
      <c r="GNQ421" s="4"/>
      <c r="GNR421" s="4"/>
      <c r="GNS421" s="4"/>
      <c r="GNT421" s="4"/>
      <c r="GNU421" s="4"/>
      <c r="GNV421" s="4"/>
      <c r="GNW421" s="4"/>
      <c r="GNX421" s="4"/>
      <c r="GNY421" s="4"/>
      <c r="GNZ421" s="4"/>
      <c r="GOA421" s="4"/>
      <c r="GOB421" s="4"/>
      <c r="GOC421" s="4"/>
      <c r="GOD421" s="4"/>
      <c r="GOE421" s="4"/>
      <c r="GOF421" s="4"/>
      <c r="GOG421" s="4"/>
      <c r="GOH421" s="4"/>
      <c r="GOI421" s="4"/>
      <c r="GOJ421" s="4"/>
      <c r="GOK421" s="4"/>
      <c r="GOL421" s="4"/>
      <c r="GOM421" s="4"/>
      <c r="GON421" s="4"/>
      <c r="GOO421" s="4"/>
      <c r="GOP421" s="4"/>
      <c r="GOQ421" s="4"/>
      <c r="GOR421" s="4"/>
      <c r="GOS421" s="4"/>
      <c r="GOT421" s="4"/>
      <c r="GOU421" s="4"/>
      <c r="GOV421" s="4"/>
      <c r="GOW421" s="4"/>
      <c r="GOX421" s="4"/>
      <c r="GOY421" s="4"/>
      <c r="GOZ421" s="4"/>
      <c r="GPA421" s="4"/>
      <c r="GPB421" s="4"/>
      <c r="GPC421" s="4"/>
      <c r="GPD421" s="4"/>
      <c r="GPE421" s="4"/>
      <c r="GPF421" s="4"/>
      <c r="GPG421" s="4"/>
      <c r="GPH421" s="4"/>
      <c r="GPI421" s="4"/>
      <c r="GPJ421" s="4"/>
      <c r="GPK421" s="4"/>
      <c r="GPL421" s="4"/>
      <c r="GPM421" s="4"/>
      <c r="GPN421" s="4"/>
      <c r="GPO421" s="4"/>
      <c r="GPP421" s="4"/>
      <c r="GPQ421" s="4"/>
      <c r="GPR421" s="4"/>
      <c r="GPS421" s="4"/>
      <c r="GPT421" s="4"/>
      <c r="GPU421" s="4"/>
      <c r="GPV421" s="4"/>
      <c r="GPW421" s="4"/>
      <c r="GPX421" s="4"/>
      <c r="GPY421" s="4"/>
      <c r="GPZ421" s="4"/>
      <c r="GQA421" s="4"/>
      <c r="GQB421" s="4"/>
      <c r="GQC421" s="4"/>
      <c r="GQD421" s="4"/>
      <c r="GQE421" s="4"/>
      <c r="GQF421" s="4"/>
      <c r="GQG421" s="4"/>
      <c r="GQH421" s="4"/>
      <c r="GQI421" s="4"/>
      <c r="GQJ421" s="4"/>
      <c r="GQK421" s="4"/>
      <c r="GQL421" s="4"/>
      <c r="GQM421" s="4"/>
      <c r="GQN421" s="4"/>
      <c r="GQO421" s="4"/>
      <c r="GQP421" s="4"/>
      <c r="GQQ421" s="4"/>
      <c r="GQR421" s="4"/>
      <c r="GQS421" s="4"/>
      <c r="GQT421" s="4"/>
      <c r="GQU421" s="4"/>
      <c r="GQV421" s="4"/>
      <c r="GQW421" s="4"/>
      <c r="GQX421" s="4"/>
      <c r="GQY421" s="4"/>
      <c r="GQZ421" s="4"/>
      <c r="GRA421" s="4"/>
      <c r="GRB421" s="4"/>
      <c r="GRC421" s="4"/>
      <c r="GRD421" s="4"/>
      <c r="GRE421" s="4"/>
      <c r="GRF421" s="4"/>
      <c r="GRG421" s="4"/>
      <c r="GRH421" s="4"/>
      <c r="GRI421" s="4"/>
      <c r="GRJ421" s="4"/>
      <c r="GRK421" s="4"/>
      <c r="GRL421" s="4"/>
      <c r="GRM421" s="4"/>
      <c r="GRN421" s="4"/>
      <c r="GRO421" s="4"/>
      <c r="GRP421" s="4"/>
      <c r="GRQ421" s="4"/>
      <c r="GRR421" s="4"/>
      <c r="GRS421" s="4"/>
      <c r="GRT421" s="4"/>
      <c r="GRU421" s="4"/>
      <c r="GRV421" s="4"/>
      <c r="GRW421" s="4"/>
      <c r="GRX421" s="4"/>
      <c r="GRY421" s="4"/>
      <c r="GRZ421" s="4"/>
      <c r="GSA421" s="4"/>
      <c r="GSB421" s="4"/>
      <c r="GSC421" s="4"/>
      <c r="GSD421" s="4"/>
      <c r="GSE421" s="4"/>
      <c r="GSF421" s="4"/>
      <c r="GSG421" s="4"/>
      <c r="GSH421" s="4"/>
      <c r="GSI421" s="4"/>
      <c r="GSJ421" s="4"/>
      <c r="GSK421" s="4"/>
      <c r="GSL421" s="4"/>
      <c r="GSM421" s="4"/>
      <c r="GSN421" s="4"/>
      <c r="GSO421" s="4"/>
      <c r="GSP421" s="4"/>
      <c r="GSQ421" s="4"/>
      <c r="GSR421" s="4"/>
      <c r="GSS421" s="4"/>
      <c r="GST421" s="4"/>
      <c r="GSU421" s="4"/>
      <c r="GSV421" s="4"/>
      <c r="GSW421" s="4"/>
      <c r="GSX421" s="4"/>
      <c r="GSY421" s="4"/>
      <c r="GSZ421" s="4"/>
      <c r="GTA421" s="4"/>
      <c r="GTB421" s="4"/>
      <c r="GTC421" s="4"/>
      <c r="GTD421" s="4"/>
      <c r="GTE421" s="4"/>
      <c r="GTF421" s="4"/>
      <c r="GTG421" s="4"/>
      <c r="GTH421" s="4"/>
      <c r="GTI421" s="4"/>
      <c r="GTJ421" s="4"/>
      <c r="GTK421" s="4"/>
      <c r="GTL421" s="4"/>
      <c r="GTM421" s="4"/>
      <c r="GTN421" s="4"/>
      <c r="GTO421" s="4"/>
      <c r="GTP421" s="4"/>
      <c r="GTQ421" s="4"/>
      <c r="GTR421" s="4"/>
      <c r="GTS421" s="4"/>
      <c r="GTT421" s="4"/>
      <c r="GTU421" s="4"/>
      <c r="GTV421" s="4"/>
      <c r="GTW421" s="4"/>
      <c r="GTX421" s="4"/>
      <c r="GTY421" s="4"/>
      <c r="GTZ421" s="4"/>
      <c r="GUA421" s="4"/>
      <c r="GUB421" s="4"/>
      <c r="GUC421" s="4"/>
      <c r="GUD421" s="4"/>
      <c r="GUE421" s="4"/>
      <c r="GUF421" s="4"/>
      <c r="GUG421" s="4"/>
      <c r="GUH421" s="4"/>
      <c r="GUI421" s="4"/>
      <c r="GUJ421" s="4"/>
      <c r="GUK421" s="4"/>
      <c r="GUL421" s="4"/>
      <c r="GUM421" s="4"/>
      <c r="GUN421" s="4"/>
      <c r="GUO421" s="4"/>
      <c r="GUP421" s="4"/>
      <c r="GUQ421" s="4"/>
      <c r="GUR421" s="4"/>
      <c r="GUS421" s="4"/>
      <c r="GUT421" s="4"/>
      <c r="GUU421" s="4"/>
      <c r="GUV421" s="4"/>
      <c r="GUW421" s="4"/>
      <c r="GUX421" s="4"/>
      <c r="GUY421" s="4"/>
      <c r="GUZ421" s="4"/>
      <c r="GVA421" s="4"/>
      <c r="GVB421" s="4"/>
      <c r="GVC421" s="4"/>
      <c r="GVD421" s="4"/>
      <c r="GVE421" s="4"/>
      <c r="GVF421" s="4"/>
      <c r="GVG421" s="4"/>
      <c r="GVH421" s="4"/>
      <c r="GVI421" s="4"/>
      <c r="GVJ421" s="4"/>
      <c r="GVK421" s="4"/>
      <c r="GVL421" s="4"/>
      <c r="GVM421" s="4"/>
      <c r="GVN421" s="4"/>
      <c r="GVO421" s="4"/>
      <c r="GVP421" s="4"/>
      <c r="GVQ421" s="4"/>
      <c r="GVR421" s="4"/>
      <c r="GVS421" s="4"/>
      <c r="GVT421" s="4"/>
      <c r="GVU421" s="4"/>
      <c r="GVV421" s="4"/>
      <c r="GVW421" s="4"/>
      <c r="GVX421" s="4"/>
      <c r="GVY421" s="4"/>
      <c r="GVZ421" s="4"/>
      <c r="GWA421" s="4"/>
      <c r="GWB421" s="4"/>
      <c r="GWC421" s="4"/>
      <c r="GWD421" s="4"/>
      <c r="GWE421" s="4"/>
      <c r="GWF421" s="4"/>
      <c r="GWG421" s="4"/>
      <c r="GWH421" s="4"/>
      <c r="GWI421" s="4"/>
      <c r="GWJ421" s="4"/>
      <c r="GWK421" s="4"/>
      <c r="GWL421" s="4"/>
      <c r="GWM421" s="4"/>
      <c r="GWN421" s="4"/>
      <c r="GWO421" s="4"/>
      <c r="GWP421" s="4"/>
      <c r="GWQ421" s="4"/>
      <c r="GWR421" s="4"/>
      <c r="GWS421" s="4"/>
      <c r="GWT421" s="4"/>
      <c r="GWU421" s="4"/>
      <c r="GWV421" s="4"/>
      <c r="GWW421" s="4"/>
      <c r="GWX421" s="4"/>
      <c r="GWY421" s="4"/>
      <c r="GWZ421" s="4"/>
      <c r="GXA421" s="4"/>
      <c r="GXB421" s="4"/>
      <c r="GXC421" s="4"/>
      <c r="GXD421" s="4"/>
      <c r="GXE421" s="4"/>
      <c r="GXF421" s="4"/>
      <c r="GXG421" s="4"/>
      <c r="GXH421" s="4"/>
      <c r="GXI421" s="4"/>
      <c r="GXJ421" s="4"/>
      <c r="GXK421" s="4"/>
      <c r="GXL421" s="4"/>
      <c r="GXM421" s="4"/>
      <c r="GXN421" s="4"/>
      <c r="GXO421" s="4"/>
      <c r="GXP421" s="4"/>
      <c r="GXQ421" s="4"/>
      <c r="GXR421" s="4"/>
      <c r="GXS421" s="4"/>
      <c r="GXT421" s="4"/>
      <c r="GXU421" s="4"/>
      <c r="GXV421" s="4"/>
      <c r="GXW421" s="4"/>
      <c r="GXX421" s="4"/>
      <c r="GXY421" s="4"/>
      <c r="GXZ421" s="4"/>
      <c r="GYA421" s="4"/>
      <c r="GYB421" s="4"/>
      <c r="GYC421" s="4"/>
      <c r="GYD421" s="4"/>
      <c r="GYE421" s="4"/>
      <c r="GYF421" s="4"/>
      <c r="GYG421" s="4"/>
      <c r="GYH421" s="4"/>
      <c r="GYI421" s="4"/>
      <c r="GYJ421" s="4"/>
      <c r="GYK421" s="4"/>
      <c r="GYL421" s="4"/>
      <c r="GYM421" s="4"/>
      <c r="GYN421" s="4"/>
      <c r="GYO421" s="4"/>
      <c r="GYP421" s="4"/>
      <c r="GYQ421" s="4"/>
      <c r="GYR421" s="4"/>
      <c r="GYS421" s="4"/>
      <c r="GYT421" s="4"/>
      <c r="GYU421" s="4"/>
      <c r="GYV421" s="4"/>
      <c r="GYW421" s="4"/>
      <c r="GYX421" s="4"/>
      <c r="GYY421" s="4"/>
      <c r="GYZ421" s="4"/>
      <c r="GZA421" s="4"/>
      <c r="GZB421" s="4"/>
      <c r="GZC421" s="4"/>
      <c r="GZD421" s="4"/>
      <c r="GZE421" s="4"/>
      <c r="GZF421" s="4"/>
      <c r="GZG421" s="4"/>
      <c r="GZH421" s="4"/>
      <c r="GZI421" s="4"/>
      <c r="GZJ421" s="4"/>
      <c r="GZK421" s="4"/>
      <c r="GZL421" s="4"/>
      <c r="GZM421" s="4"/>
      <c r="GZN421" s="4"/>
      <c r="GZO421" s="4"/>
      <c r="GZP421" s="4"/>
      <c r="GZQ421" s="4"/>
      <c r="GZR421" s="4"/>
      <c r="GZS421" s="4"/>
      <c r="GZT421" s="4"/>
      <c r="GZU421" s="4"/>
      <c r="GZV421" s="4"/>
      <c r="GZW421" s="4"/>
      <c r="GZX421" s="4"/>
      <c r="GZY421" s="4"/>
      <c r="GZZ421" s="4"/>
      <c r="HAA421" s="4"/>
      <c r="HAB421" s="4"/>
      <c r="HAC421" s="4"/>
      <c r="HAD421" s="4"/>
      <c r="HAE421" s="4"/>
      <c r="HAF421" s="4"/>
      <c r="HAG421" s="4"/>
      <c r="HAH421" s="4"/>
      <c r="HAI421" s="4"/>
      <c r="HAJ421" s="4"/>
      <c r="HAK421" s="4"/>
      <c r="HAL421" s="4"/>
      <c r="HAM421" s="4"/>
      <c r="HAN421" s="4"/>
      <c r="HAO421" s="4"/>
      <c r="HAP421" s="4"/>
      <c r="HAQ421" s="4"/>
      <c r="HAR421" s="4"/>
      <c r="HAS421" s="4"/>
      <c r="HAT421" s="4"/>
      <c r="HAU421" s="4"/>
      <c r="HAV421" s="4"/>
      <c r="HAW421" s="4"/>
      <c r="HAX421" s="4"/>
      <c r="HAY421" s="4"/>
      <c r="HAZ421" s="4"/>
      <c r="HBA421" s="4"/>
      <c r="HBB421" s="4"/>
      <c r="HBC421" s="4"/>
      <c r="HBD421" s="4"/>
      <c r="HBE421" s="4"/>
      <c r="HBF421" s="4"/>
      <c r="HBG421" s="4"/>
      <c r="HBH421" s="4"/>
      <c r="HBI421" s="4"/>
      <c r="HBJ421" s="4"/>
      <c r="HBK421" s="4"/>
      <c r="HBL421" s="4"/>
      <c r="HBM421" s="4"/>
      <c r="HBN421" s="4"/>
      <c r="HBO421" s="4"/>
      <c r="HBP421" s="4"/>
      <c r="HBQ421" s="4"/>
      <c r="HBR421" s="4"/>
      <c r="HBS421" s="4"/>
      <c r="HBT421" s="4"/>
      <c r="HBU421" s="4"/>
      <c r="HBV421" s="4"/>
      <c r="HBW421" s="4"/>
      <c r="HBX421" s="4"/>
      <c r="HBY421" s="4"/>
      <c r="HBZ421" s="4"/>
      <c r="HCA421" s="4"/>
      <c r="HCB421" s="4"/>
      <c r="HCC421" s="4"/>
      <c r="HCD421" s="4"/>
      <c r="HCE421" s="4"/>
      <c r="HCF421" s="4"/>
      <c r="HCG421" s="4"/>
      <c r="HCH421" s="4"/>
      <c r="HCI421" s="4"/>
      <c r="HCJ421" s="4"/>
      <c r="HCK421" s="4"/>
      <c r="HCL421" s="4"/>
      <c r="HCM421" s="4"/>
      <c r="HCN421" s="4"/>
      <c r="HCO421" s="4"/>
      <c r="HCP421" s="4"/>
      <c r="HCQ421" s="4"/>
      <c r="HCR421" s="4"/>
      <c r="HCS421" s="4"/>
      <c r="HCT421" s="4"/>
      <c r="HCU421" s="4"/>
      <c r="HCV421" s="4"/>
      <c r="HCW421" s="4"/>
      <c r="HCX421" s="4"/>
      <c r="HCY421" s="4"/>
      <c r="HCZ421" s="4"/>
      <c r="HDA421" s="4"/>
      <c r="HDB421" s="4"/>
      <c r="HDC421" s="4"/>
      <c r="HDD421" s="4"/>
      <c r="HDE421" s="4"/>
      <c r="HDF421" s="4"/>
      <c r="HDG421" s="4"/>
      <c r="HDH421" s="4"/>
      <c r="HDI421" s="4"/>
      <c r="HDJ421" s="4"/>
      <c r="HDK421" s="4"/>
      <c r="HDL421" s="4"/>
      <c r="HDM421" s="4"/>
      <c r="HDN421" s="4"/>
      <c r="HDO421" s="4"/>
      <c r="HDP421" s="4"/>
      <c r="HDQ421" s="4"/>
      <c r="HDR421" s="4"/>
      <c r="HDS421" s="4"/>
      <c r="HDT421" s="4"/>
      <c r="HDU421" s="4"/>
      <c r="HDV421" s="4"/>
      <c r="HDW421" s="4"/>
      <c r="HDX421" s="4"/>
      <c r="HDY421" s="4"/>
      <c r="HDZ421" s="4"/>
      <c r="HEA421" s="4"/>
      <c r="HEB421" s="4"/>
      <c r="HEC421" s="4"/>
      <c r="HED421" s="4"/>
      <c r="HEE421" s="4"/>
      <c r="HEF421" s="4"/>
      <c r="HEG421" s="4"/>
      <c r="HEH421" s="4"/>
      <c r="HEI421" s="4"/>
      <c r="HEJ421" s="4"/>
      <c r="HEK421" s="4"/>
      <c r="HEL421" s="4"/>
      <c r="HEM421" s="4"/>
      <c r="HEN421" s="4"/>
      <c r="HEO421" s="4"/>
      <c r="HEP421" s="4"/>
      <c r="HEQ421" s="4"/>
      <c r="HER421" s="4"/>
      <c r="HES421" s="4"/>
      <c r="HET421" s="4"/>
      <c r="HEU421" s="4"/>
      <c r="HEV421" s="4"/>
      <c r="HEW421" s="4"/>
      <c r="HEX421" s="4"/>
      <c r="HEY421" s="4"/>
      <c r="HEZ421" s="4"/>
      <c r="HFA421" s="4"/>
      <c r="HFB421" s="4"/>
      <c r="HFC421" s="4"/>
      <c r="HFD421" s="4"/>
      <c r="HFE421" s="4"/>
      <c r="HFF421" s="4"/>
      <c r="HFG421" s="4"/>
      <c r="HFH421" s="4"/>
      <c r="HFI421" s="4"/>
      <c r="HFJ421" s="4"/>
      <c r="HFK421" s="4"/>
      <c r="HFL421" s="4"/>
      <c r="HFM421" s="4"/>
      <c r="HFN421" s="4"/>
      <c r="HFO421" s="4"/>
      <c r="HFP421" s="4"/>
      <c r="HFQ421" s="4"/>
      <c r="HFR421" s="4"/>
      <c r="HFS421" s="4"/>
      <c r="HFT421" s="4"/>
      <c r="HFU421" s="4"/>
      <c r="HFV421" s="4"/>
      <c r="HFW421" s="4"/>
      <c r="HFX421" s="4"/>
      <c r="HFY421" s="4"/>
      <c r="HFZ421" s="4"/>
      <c r="HGA421" s="4"/>
      <c r="HGB421" s="4"/>
      <c r="HGC421" s="4"/>
      <c r="HGD421" s="4"/>
      <c r="HGE421" s="4"/>
      <c r="HGF421" s="4"/>
      <c r="HGG421" s="4"/>
      <c r="HGH421" s="4"/>
      <c r="HGI421" s="4"/>
      <c r="HGJ421" s="4"/>
      <c r="HGK421" s="4"/>
      <c r="HGL421" s="4"/>
      <c r="HGM421" s="4"/>
      <c r="HGN421" s="4"/>
      <c r="HGO421" s="4"/>
      <c r="HGP421" s="4"/>
      <c r="HGQ421" s="4"/>
      <c r="HGR421" s="4"/>
      <c r="HGS421" s="4"/>
      <c r="HGT421" s="4"/>
      <c r="HGU421" s="4"/>
      <c r="HGV421" s="4"/>
      <c r="HGW421" s="4"/>
      <c r="HGX421" s="4"/>
      <c r="HGY421" s="4"/>
      <c r="HGZ421" s="4"/>
      <c r="HHA421" s="4"/>
      <c r="HHB421" s="4"/>
      <c r="HHC421" s="4"/>
      <c r="HHD421" s="4"/>
      <c r="HHE421" s="4"/>
      <c r="HHF421" s="4"/>
      <c r="HHG421" s="4"/>
      <c r="HHH421" s="4"/>
      <c r="HHI421" s="4"/>
      <c r="HHJ421" s="4"/>
      <c r="HHK421" s="4"/>
      <c r="HHL421" s="4"/>
      <c r="HHM421" s="4"/>
      <c r="HHN421" s="4"/>
      <c r="HHO421" s="4"/>
      <c r="HHP421" s="4"/>
      <c r="HHQ421" s="4"/>
      <c r="HHR421" s="4"/>
      <c r="HHS421" s="4"/>
      <c r="HHT421" s="4"/>
      <c r="HHU421" s="4"/>
      <c r="HHV421" s="4"/>
      <c r="HHW421" s="4"/>
      <c r="HHX421" s="4"/>
      <c r="HHY421" s="4"/>
      <c r="HHZ421" s="4"/>
      <c r="HIA421" s="4"/>
      <c r="HIB421" s="4"/>
      <c r="HIC421" s="4"/>
      <c r="HID421" s="4"/>
      <c r="HIE421" s="4"/>
      <c r="HIF421" s="4"/>
      <c r="HIG421" s="4"/>
      <c r="HIH421" s="4"/>
      <c r="HII421" s="4"/>
      <c r="HIJ421" s="4"/>
      <c r="HIK421" s="4"/>
      <c r="HIL421" s="4"/>
      <c r="HIM421" s="4"/>
      <c r="HIN421" s="4"/>
      <c r="HIO421" s="4"/>
      <c r="HIP421" s="4"/>
      <c r="HIQ421" s="4"/>
      <c r="HIR421" s="4"/>
      <c r="HIS421" s="4"/>
      <c r="HIT421" s="4"/>
      <c r="HIU421" s="4"/>
      <c r="HIV421" s="4"/>
      <c r="HIW421" s="4"/>
      <c r="HIX421" s="4"/>
      <c r="HIY421" s="4"/>
      <c r="HIZ421" s="4"/>
      <c r="HJA421" s="4"/>
      <c r="HJB421" s="4"/>
      <c r="HJC421" s="4"/>
      <c r="HJD421" s="4"/>
      <c r="HJE421" s="4"/>
      <c r="HJF421" s="4"/>
      <c r="HJG421" s="4"/>
      <c r="HJH421" s="4"/>
      <c r="HJI421" s="4"/>
      <c r="HJJ421" s="4"/>
      <c r="HJK421" s="4"/>
      <c r="HJL421" s="4"/>
      <c r="HJM421" s="4"/>
      <c r="HJN421" s="4"/>
      <c r="HJO421" s="4"/>
      <c r="HJP421" s="4"/>
      <c r="HJQ421" s="4"/>
      <c r="HJR421" s="4"/>
      <c r="HJS421" s="4"/>
      <c r="HJT421" s="4"/>
      <c r="HJU421" s="4"/>
      <c r="HJV421" s="4"/>
      <c r="HJW421" s="4"/>
      <c r="HJX421" s="4"/>
      <c r="HJY421" s="4"/>
      <c r="HJZ421" s="4"/>
      <c r="HKA421" s="4"/>
      <c r="HKB421" s="4"/>
      <c r="HKC421" s="4"/>
      <c r="HKD421" s="4"/>
      <c r="HKE421" s="4"/>
      <c r="HKF421" s="4"/>
      <c r="HKG421" s="4"/>
      <c r="HKH421" s="4"/>
      <c r="HKI421" s="4"/>
      <c r="HKJ421" s="4"/>
      <c r="HKK421" s="4"/>
      <c r="HKL421" s="4"/>
      <c r="HKM421" s="4"/>
      <c r="HKN421" s="4"/>
      <c r="HKO421" s="4"/>
      <c r="HKP421" s="4"/>
      <c r="HKQ421" s="4"/>
      <c r="HKR421" s="4"/>
      <c r="HKS421" s="4"/>
      <c r="HKT421" s="4"/>
      <c r="HKU421" s="4"/>
      <c r="HKV421" s="4"/>
      <c r="HKW421" s="4"/>
      <c r="HKX421" s="4"/>
      <c r="HKY421" s="4"/>
      <c r="HKZ421" s="4"/>
      <c r="HLA421" s="4"/>
      <c r="HLB421" s="4"/>
      <c r="HLC421" s="4"/>
      <c r="HLD421" s="4"/>
      <c r="HLE421" s="4"/>
      <c r="HLF421" s="4"/>
      <c r="HLG421" s="4"/>
      <c r="HLH421" s="4"/>
      <c r="HLI421" s="4"/>
      <c r="HLJ421" s="4"/>
      <c r="HLK421" s="4"/>
      <c r="HLL421" s="4"/>
      <c r="HLM421" s="4"/>
      <c r="HLN421" s="4"/>
      <c r="HLO421" s="4"/>
      <c r="HLP421" s="4"/>
      <c r="HLQ421" s="4"/>
      <c r="HLR421" s="4"/>
      <c r="HLS421" s="4"/>
      <c r="HLT421" s="4"/>
      <c r="HLU421" s="4"/>
      <c r="HLV421" s="4"/>
      <c r="HLW421" s="4"/>
      <c r="HLX421" s="4"/>
      <c r="HLY421" s="4"/>
      <c r="HLZ421" s="4"/>
      <c r="HMA421" s="4"/>
      <c r="HMB421" s="4"/>
      <c r="HMC421" s="4"/>
      <c r="HMD421" s="4"/>
      <c r="HME421" s="4"/>
      <c r="HMF421" s="4"/>
      <c r="HMG421" s="4"/>
      <c r="HMH421" s="4"/>
      <c r="HMI421" s="4"/>
      <c r="HMJ421" s="4"/>
      <c r="HMK421" s="4"/>
      <c r="HML421" s="4"/>
      <c r="HMM421" s="4"/>
      <c r="HMN421" s="4"/>
      <c r="HMO421" s="4"/>
      <c r="HMP421" s="4"/>
      <c r="HMQ421" s="4"/>
      <c r="HMR421" s="4"/>
      <c r="HMS421" s="4"/>
      <c r="HMT421" s="4"/>
      <c r="HMU421" s="4"/>
      <c r="HMV421" s="4"/>
      <c r="HMW421" s="4"/>
      <c r="HMX421" s="4"/>
      <c r="HMY421" s="4"/>
      <c r="HMZ421" s="4"/>
      <c r="HNA421" s="4"/>
      <c r="HNB421" s="4"/>
      <c r="HNC421" s="4"/>
      <c r="HND421" s="4"/>
      <c r="HNE421" s="4"/>
      <c r="HNF421" s="4"/>
      <c r="HNG421" s="4"/>
      <c r="HNH421" s="4"/>
      <c r="HNI421" s="4"/>
      <c r="HNJ421" s="4"/>
      <c r="HNK421" s="4"/>
      <c r="HNL421" s="4"/>
      <c r="HNM421" s="4"/>
      <c r="HNN421" s="4"/>
      <c r="HNO421" s="4"/>
      <c r="HNP421" s="4"/>
      <c r="HNQ421" s="4"/>
      <c r="HNR421" s="4"/>
      <c r="HNS421" s="4"/>
      <c r="HNT421" s="4"/>
      <c r="HNU421" s="4"/>
      <c r="HNV421" s="4"/>
      <c r="HNW421" s="4"/>
      <c r="HNX421" s="4"/>
      <c r="HNY421" s="4"/>
      <c r="HNZ421" s="4"/>
      <c r="HOA421" s="4"/>
      <c r="HOB421" s="4"/>
      <c r="HOC421" s="4"/>
      <c r="HOD421" s="4"/>
      <c r="HOE421" s="4"/>
      <c r="HOF421" s="4"/>
      <c r="HOG421" s="4"/>
      <c r="HOH421" s="4"/>
      <c r="HOI421" s="4"/>
      <c r="HOJ421" s="4"/>
      <c r="HOK421" s="4"/>
      <c r="HOL421" s="4"/>
      <c r="HOM421" s="4"/>
      <c r="HON421" s="4"/>
      <c r="HOO421" s="4"/>
      <c r="HOP421" s="4"/>
      <c r="HOQ421" s="4"/>
      <c r="HOR421" s="4"/>
      <c r="HOS421" s="4"/>
      <c r="HOT421" s="4"/>
      <c r="HOU421" s="4"/>
      <c r="HOV421" s="4"/>
      <c r="HOW421" s="4"/>
      <c r="HOX421" s="4"/>
      <c r="HOY421" s="4"/>
      <c r="HOZ421" s="4"/>
      <c r="HPA421" s="4"/>
      <c r="HPB421" s="4"/>
      <c r="HPC421" s="4"/>
      <c r="HPD421" s="4"/>
      <c r="HPE421" s="4"/>
      <c r="HPF421" s="4"/>
      <c r="HPG421" s="4"/>
      <c r="HPH421" s="4"/>
      <c r="HPI421" s="4"/>
      <c r="HPJ421" s="4"/>
      <c r="HPK421" s="4"/>
      <c r="HPL421" s="4"/>
      <c r="HPM421" s="4"/>
      <c r="HPN421" s="4"/>
      <c r="HPO421" s="4"/>
      <c r="HPP421" s="4"/>
      <c r="HPQ421" s="4"/>
      <c r="HPR421" s="4"/>
      <c r="HPS421" s="4"/>
      <c r="HPT421" s="4"/>
      <c r="HPU421" s="4"/>
      <c r="HPV421" s="4"/>
      <c r="HPW421" s="4"/>
      <c r="HPX421" s="4"/>
      <c r="HPY421" s="4"/>
      <c r="HPZ421" s="4"/>
      <c r="HQA421" s="4"/>
      <c r="HQB421" s="4"/>
      <c r="HQC421" s="4"/>
      <c r="HQD421" s="4"/>
      <c r="HQE421" s="4"/>
      <c r="HQF421" s="4"/>
      <c r="HQG421" s="4"/>
      <c r="HQH421" s="4"/>
      <c r="HQI421" s="4"/>
      <c r="HQJ421" s="4"/>
      <c r="HQK421" s="4"/>
      <c r="HQL421" s="4"/>
      <c r="HQM421" s="4"/>
      <c r="HQN421" s="4"/>
      <c r="HQO421" s="4"/>
      <c r="HQP421" s="4"/>
      <c r="HQQ421" s="4"/>
      <c r="HQR421" s="4"/>
      <c r="HQS421" s="4"/>
      <c r="HQT421" s="4"/>
      <c r="HQU421" s="4"/>
      <c r="HQV421" s="4"/>
      <c r="HQW421" s="4"/>
      <c r="HQX421" s="4"/>
      <c r="HQY421" s="4"/>
      <c r="HQZ421" s="4"/>
      <c r="HRA421" s="4"/>
      <c r="HRB421" s="4"/>
      <c r="HRC421" s="4"/>
      <c r="HRD421" s="4"/>
      <c r="HRE421" s="4"/>
      <c r="HRF421" s="4"/>
      <c r="HRG421" s="4"/>
      <c r="HRH421" s="4"/>
      <c r="HRI421" s="4"/>
      <c r="HRJ421" s="4"/>
      <c r="HRK421" s="4"/>
      <c r="HRL421" s="4"/>
      <c r="HRM421" s="4"/>
      <c r="HRN421" s="4"/>
      <c r="HRO421" s="4"/>
      <c r="HRP421" s="4"/>
      <c r="HRQ421" s="4"/>
      <c r="HRR421" s="4"/>
      <c r="HRS421" s="4"/>
      <c r="HRT421" s="4"/>
      <c r="HRU421" s="4"/>
      <c r="HRV421" s="4"/>
      <c r="HRW421" s="4"/>
      <c r="HRX421" s="4"/>
      <c r="HRY421" s="4"/>
      <c r="HRZ421" s="4"/>
      <c r="HSA421" s="4"/>
      <c r="HSB421" s="4"/>
      <c r="HSC421" s="4"/>
      <c r="HSD421" s="4"/>
      <c r="HSE421" s="4"/>
      <c r="HSF421" s="4"/>
      <c r="HSG421" s="4"/>
      <c r="HSH421" s="4"/>
      <c r="HSI421" s="4"/>
      <c r="HSJ421" s="4"/>
      <c r="HSK421" s="4"/>
      <c r="HSL421" s="4"/>
      <c r="HSM421" s="4"/>
      <c r="HSN421" s="4"/>
      <c r="HSO421" s="4"/>
      <c r="HSP421" s="4"/>
      <c r="HSQ421" s="4"/>
      <c r="HSR421" s="4"/>
      <c r="HSS421" s="4"/>
      <c r="HST421" s="4"/>
      <c r="HSU421" s="4"/>
      <c r="HSV421" s="4"/>
      <c r="HSW421" s="4"/>
      <c r="HSX421" s="4"/>
      <c r="HSY421" s="4"/>
      <c r="HSZ421" s="4"/>
      <c r="HTA421" s="4"/>
      <c r="HTB421" s="4"/>
      <c r="HTC421" s="4"/>
      <c r="HTD421" s="4"/>
      <c r="HTE421" s="4"/>
      <c r="HTF421" s="4"/>
      <c r="HTG421" s="4"/>
      <c r="HTH421" s="4"/>
      <c r="HTI421" s="4"/>
      <c r="HTJ421" s="4"/>
      <c r="HTK421" s="4"/>
      <c r="HTL421" s="4"/>
      <c r="HTM421" s="4"/>
      <c r="HTN421" s="4"/>
      <c r="HTO421" s="4"/>
      <c r="HTP421" s="4"/>
      <c r="HTQ421" s="4"/>
      <c r="HTR421" s="4"/>
      <c r="HTS421" s="4"/>
      <c r="HTT421" s="4"/>
      <c r="HTU421" s="4"/>
      <c r="HTV421" s="4"/>
      <c r="HTW421" s="4"/>
      <c r="HTX421" s="4"/>
      <c r="HTY421" s="4"/>
      <c r="HTZ421" s="4"/>
      <c r="HUA421" s="4"/>
      <c r="HUB421" s="4"/>
      <c r="HUC421" s="4"/>
      <c r="HUD421" s="4"/>
      <c r="HUE421" s="4"/>
      <c r="HUF421" s="4"/>
      <c r="HUG421" s="4"/>
      <c r="HUH421" s="4"/>
      <c r="HUI421" s="4"/>
      <c r="HUJ421" s="4"/>
      <c r="HUK421" s="4"/>
      <c r="HUL421" s="4"/>
      <c r="HUM421" s="4"/>
      <c r="HUN421" s="4"/>
      <c r="HUO421" s="4"/>
      <c r="HUP421" s="4"/>
      <c r="HUQ421" s="4"/>
      <c r="HUR421" s="4"/>
      <c r="HUS421" s="4"/>
      <c r="HUT421" s="4"/>
      <c r="HUU421" s="4"/>
      <c r="HUV421" s="4"/>
      <c r="HUW421" s="4"/>
      <c r="HUX421" s="4"/>
      <c r="HUY421" s="4"/>
      <c r="HUZ421" s="4"/>
      <c r="HVA421" s="4"/>
      <c r="HVB421" s="4"/>
      <c r="HVC421" s="4"/>
      <c r="HVD421" s="4"/>
      <c r="HVE421" s="4"/>
      <c r="HVF421" s="4"/>
      <c r="HVG421" s="4"/>
      <c r="HVH421" s="4"/>
      <c r="HVI421" s="4"/>
      <c r="HVJ421" s="4"/>
      <c r="HVK421" s="4"/>
      <c r="HVL421" s="4"/>
      <c r="HVM421" s="4"/>
      <c r="HVN421" s="4"/>
      <c r="HVO421" s="4"/>
      <c r="HVP421" s="4"/>
      <c r="HVQ421" s="4"/>
      <c r="HVR421" s="4"/>
      <c r="HVS421" s="4"/>
      <c r="HVT421" s="4"/>
      <c r="HVU421" s="4"/>
      <c r="HVV421" s="4"/>
      <c r="HVW421" s="4"/>
      <c r="HVX421" s="4"/>
      <c r="HVY421" s="4"/>
      <c r="HVZ421" s="4"/>
      <c r="HWA421" s="4"/>
      <c r="HWB421" s="4"/>
      <c r="HWC421" s="4"/>
      <c r="HWD421" s="4"/>
      <c r="HWE421" s="4"/>
      <c r="HWF421" s="4"/>
      <c r="HWG421" s="4"/>
      <c r="HWH421" s="4"/>
      <c r="HWI421" s="4"/>
      <c r="HWJ421" s="4"/>
      <c r="HWK421" s="4"/>
      <c r="HWL421" s="4"/>
      <c r="HWM421" s="4"/>
      <c r="HWN421" s="4"/>
      <c r="HWO421" s="4"/>
      <c r="HWP421" s="4"/>
      <c r="HWQ421" s="4"/>
      <c r="HWR421" s="4"/>
      <c r="HWS421" s="4"/>
      <c r="HWT421" s="4"/>
      <c r="HWU421" s="4"/>
      <c r="HWV421" s="4"/>
      <c r="HWW421" s="4"/>
      <c r="HWX421" s="4"/>
      <c r="HWY421" s="4"/>
      <c r="HWZ421" s="4"/>
      <c r="HXA421" s="4"/>
      <c r="HXB421" s="4"/>
      <c r="HXC421" s="4"/>
      <c r="HXD421" s="4"/>
      <c r="HXE421" s="4"/>
      <c r="HXF421" s="4"/>
      <c r="HXG421" s="4"/>
      <c r="HXH421" s="4"/>
      <c r="HXI421" s="4"/>
      <c r="HXJ421" s="4"/>
      <c r="HXK421" s="4"/>
      <c r="HXL421" s="4"/>
      <c r="HXM421" s="4"/>
      <c r="HXN421" s="4"/>
      <c r="HXO421" s="4"/>
      <c r="HXP421" s="4"/>
      <c r="HXQ421" s="4"/>
      <c r="HXR421" s="4"/>
      <c r="HXS421" s="4"/>
      <c r="HXT421" s="4"/>
      <c r="HXU421" s="4"/>
      <c r="HXV421" s="4"/>
      <c r="HXW421" s="4"/>
      <c r="HXX421" s="4"/>
      <c r="HXY421" s="4"/>
      <c r="HXZ421" s="4"/>
      <c r="HYA421" s="4"/>
      <c r="HYB421" s="4"/>
      <c r="HYC421" s="4"/>
      <c r="HYD421" s="4"/>
      <c r="HYE421" s="4"/>
      <c r="HYF421" s="4"/>
      <c r="HYG421" s="4"/>
      <c r="HYH421" s="4"/>
      <c r="HYI421" s="4"/>
      <c r="HYJ421" s="4"/>
      <c r="HYK421" s="4"/>
      <c r="HYL421" s="4"/>
      <c r="HYM421" s="4"/>
      <c r="HYN421" s="4"/>
      <c r="HYO421" s="4"/>
      <c r="HYP421" s="4"/>
      <c r="HYQ421" s="4"/>
      <c r="HYR421" s="4"/>
      <c r="HYS421" s="4"/>
      <c r="HYT421" s="4"/>
      <c r="HYU421" s="4"/>
      <c r="HYV421" s="4"/>
      <c r="HYW421" s="4"/>
      <c r="HYX421" s="4"/>
      <c r="HYY421" s="4"/>
      <c r="HYZ421" s="4"/>
      <c r="HZA421" s="4"/>
      <c r="HZB421" s="4"/>
      <c r="HZC421" s="4"/>
      <c r="HZD421" s="4"/>
      <c r="HZE421" s="4"/>
      <c r="HZF421" s="4"/>
      <c r="HZG421" s="4"/>
      <c r="HZH421" s="4"/>
      <c r="HZI421" s="4"/>
      <c r="HZJ421" s="4"/>
      <c r="HZK421" s="4"/>
      <c r="HZL421" s="4"/>
      <c r="HZM421" s="4"/>
      <c r="HZN421" s="4"/>
      <c r="HZO421" s="4"/>
      <c r="HZP421" s="4"/>
      <c r="HZQ421" s="4"/>
      <c r="HZR421" s="4"/>
      <c r="HZS421" s="4"/>
      <c r="HZT421" s="4"/>
      <c r="HZU421" s="4"/>
      <c r="HZV421" s="4"/>
      <c r="HZW421" s="4"/>
      <c r="HZX421" s="4"/>
      <c r="HZY421" s="4"/>
      <c r="HZZ421" s="4"/>
      <c r="IAA421" s="4"/>
      <c r="IAB421" s="4"/>
      <c r="IAC421" s="4"/>
      <c r="IAD421" s="4"/>
      <c r="IAE421" s="4"/>
      <c r="IAF421" s="4"/>
      <c r="IAG421" s="4"/>
      <c r="IAH421" s="4"/>
      <c r="IAI421" s="4"/>
      <c r="IAJ421" s="4"/>
      <c r="IAK421" s="4"/>
      <c r="IAL421" s="4"/>
      <c r="IAM421" s="4"/>
      <c r="IAN421" s="4"/>
      <c r="IAO421" s="4"/>
      <c r="IAP421" s="4"/>
      <c r="IAQ421" s="4"/>
      <c r="IAR421" s="4"/>
      <c r="IAS421" s="4"/>
      <c r="IAT421" s="4"/>
      <c r="IAU421" s="4"/>
      <c r="IAV421" s="4"/>
      <c r="IAW421" s="4"/>
      <c r="IAX421" s="4"/>
      <c r="IAY421" s="4"/>
      <c r="IAZ421" s="4"/>
      <c r="IBA421" s="4"/>
      <c r="IBB421" s="4"/>
      <c r="IBC421" s="4"/>
      <c r="IBD421" s="4"/>
      <c r="IBE421" s="4"/>
      <c r="IBF421" s="4"/>
      <c r="IBG421" s="4"/>
      <c r="IBH421" s="4"/>
      <c r="IBI421" s="4"/>
      <c r="IBJ421" s="4"/>
      <c r="IBK421" s="4"/>
      <c r="IBL421" s="4"/>
      <c r="IBM421" s="4"/>
      <c r="IBN421" s="4"/>
      <c r="IBO421" s="4"/>
      <c r="IBP421" s="4"/>
      <c r="IBQ421" s="4"/>
      <c r="IBR421" s="4"/>
      <c r="IBS421" s="4"/>
      <c r="IBT421" s="4"/>
      <c r="IBU421" s="4"/>
      <c r="IBV421" s="4"/>
      <c r="IBW421" s="4"/>
      <c r="IBX421" s="4"/>
      <c r="IBY421" s="4"/>
      <c r="IBZ421" s="4"/>
      <c r="ICA421" s="4"/>
      <c r="ICB421" s="4"/>
      <c r="ICC421" s="4"/>
      <c r="ICD421" s="4"/>
      <c r="ICE421" s="4"/>
      <c r="ICF421" s="4"/>
      <c r="ICG421" s="4"/>
      <c r="ICH421" s="4"/>
      <c r="ICI421" s="4"/>
      <c r="ICJ421" s="4"/>
      <c r="ICK421" s="4"/>
      <c r="ICL421" s="4"/>
      <c r="ICM421" s="4"/>
      <c r="ICN421" s="4"/>
      <c r="ICO421" s="4"/>
      <c r="ICP421" s="4"/>
      <c r="ICQ421" s="4"/>
      <c r="ICR421" s="4"/>
      <c r="ICS421" s="4"/>
      <c r="ICT421" s="4"/>
      <c r="ICU421" s="4"/>
      <c r="ICV421" s="4"/>
      <c r="ICW421" s="4"/>
      <c r="ICX421" s="4"/>
      <c r="ICY421" s="4"/>
      <c r="ICZ421" s="4"/>
      <c r="IDA421" s="4"/>
      <c r="IDB421" s="4"/>
      <c r="IDC421" s="4"/>
      <c r="IDD421" s="4"/>
      <c r="IDE421" s="4"/>
      <c r="IDF421" s="4"/>
      <c r="IDG421" s="4"/>
      <c r="IDH421" s="4"/>
      <c r="IDI421" s="4"/>
      <c r="IDJ421" s="4"/>
      <c r="IDK421" s="4"/>
      <c r="IDL421" s="4"/>
      <c r="IDM421" s="4"/>
      <c r="IDN421" s="4"/>
      <c r="IDO421" s="4"/>
      <c r="IDP421" s="4"/>
      <c r="IDQ421" s="4"/>
      <c r="IDR421" s="4"/>
      <c r="IDS421" s="4"/>
      <c r="IDT421" s="4"/>
      <c r="IDU421" s="4"/>
      <c r="IDV421" s="4"/>
      <c r="IDW421" s="4"/>
      <c r="IDX421" s="4"/>
      <c r="IDY421" s="4"/>
      <c r="IDZ421" s="4"/>
      <c r="IEA421" s="4"/>
      <c r="IEB421" s="4"/>
      <c r="IEC421" s="4"/>
      <c r="IED421" s="4"/>
      <c r="IEE421" s="4"/>
      <c r="IEF421" s="4"/>
      <c r="IEG421" s="4"/>
      <c r="IEH421" s="4"/>
      <c r="IEI421" s="4"/>
      <c r="IEJ421" s="4"/>
      <c r="IEK421" s="4"/>
      <c r="IEL421" s="4"/>
      <c r="IEM421" s="4"/>
      <c r="IEN421" s="4"/>
      <c r="IEO421" s="4"/>
      <c r="IEP421" s="4"/>
      <c r="IEQ421" s="4"/>
      <c r="IER421" s="4"/>
      <c r="IES421" s="4"/>
      <c r="IET421" s="4"/>
      <c r="IEU421" s="4"/>
      <c r="IEV421" s="4"/>
      <c r="IEW421" s="4"/>
      <c r="IEX421" s="4"/>
      <c r="IEY421" s="4"/>
      <c r="IEZ421" s="4"/>
      <c r="IFA421" s="4"/>
      <c r="IFB421" s="4"/>
      <c r="IFC421" s="4"/>
      <c r="IFD421" s="4"/>
      <c r="IFE421" s="4"/>
      <c r="IFF421" s="4"/>
      <c r="IFG421" s="4"/>
      <c r="IFH421" s="4"/>
      <c r="IFI421" s="4"/>
      <c r="IFJ421" s="4"/>
      <c r="IFK421" s="4"/>
      <c r="IFL421" s="4"/>
      <c r="IFM421" s="4"/>
      <c r="IFN421" s="4"/>
      <c r="IFO421" s="4"/>
      <c r="IFP421" s="4"/>
      <c r="IFQ421" s="4"/>
      <c r="IFR421" s="4"/>
      <c r="IFS421" s="4"/>
      <c r="IFT421" s="4"/>
      <c r="IFU421" s="4"/>
      <c r="IFV421" s="4"/>
      <c r="IFW421" s="4"/>
      <c r="IFX421" s="4"/>
      <c r="IFY421" s="4"/>
      <c r="IFZ421" s="4"/>
      <c r="IGA421" s="4"/>
      <c r="IGB421" s="4"/>
      <c r="IGC421" s="4"/>
      <c r="IGD421" s="4"/>
      <c r="IGE421" s="4"/>
      <c r="IGF421" s="4"/>
      <c r="IGG421" s="4"/>
      <c r="IGH421" s="4"/>
      <c r="IGI421" s="4"/>
      <c r="IGJ421" s="4"/>
      <c r="IGK421" s="4"/>
      <c r="IGL421" s="4"/>
      <c r="IGM421" s="4"/>
      <c r="IGN421" s="4"/>
      <c r="IGO421" s="4"/>
      <c r="IGP421" s="4"/>
      <c r="IGQ421" s="4"/>
      <c r="IGR421" s="4"/>
      <c r="IGS421" s="4"/>
      <c r="IGT421" s="4"/>
      <c r="IGU421" s="4"/>
      <c r="IGV421" s="4"/>
      <c r="IGW421" s="4"/>
      <c r="IGX421" s="4"/>
      <c r="IGY421" s="4"/>
      <c r="IGZ421" s="4"/>
      <c r="IHA421" s="4"/>
      <c r="IHB421" s="4"/>
      <c r="IHC421" s="4"/>
      <c r="IHD421" s="4"/>
      <c r="IHE421" s="4"/>
      <c r="IHF421" s="4"/>
      <c r="IHG421" s="4"/>
      <c r="IHH421" s="4"/>
      <c r="IHI421" s="4"/>
      <c r="IHJ421" s="4"/>
      <c r="IHK421" s="4"/>
      <c r="IHL421" s="4"/>
      <c r="IHM421" s="4"/>
      <c r="IHN421" s="4"/>
      <c r="IHO421" s="4"/>
      <c r="IHP421" s="4"/>
      <c r="IHQ421" s="4"/>
      <c r="IHR421" s="4"/>
      <c r="IHS421" s="4"/>
      <c r="IHT421" s="4"/>
      <c r="IHU421" s="4"/>
      <c r="IHV421" s="4"/>
      <c r="IHW421" s="4"/>
      <c r="IHX421" s="4"/>
      <c r="IHY421" s="4"/>
      <c r="IHZ421" s="4"/>
      <c r="IIA421" s="4"/>
      <c r="IIB421" s="4"/>
      <c r="IIC421" s="4"/>
      <c r="IID421" s="4"/>
      <c r="IIE421" s="4"/>
      <c r="IIF421" s="4"/>
      <c r="IIG421" s="4"/>
      <c r="IIH421" s="4"/>
      <c r="III421" s="4"/>
      <c r="IIJ421" s="4"/>
      <c r="IIK421" s="4"/>
      <c r="IIL421" s="4"/>
      <c r="IIM421" s="4"/>
      <c r="IIN421" s="4"/>
      <c r="IIO421" s="4"/>
      <c r="IIP421" s="4"/>
      <c r="IIQ421" s="4"/>
      <c r="IIR421" s="4"/>
      <c r="IIS421" s="4"/>
      <c r="IIT421" s="4"/>
      <c r="IIU421" s="4"/>
      <c r="IIV421" s="4"/>
      <c r="IIW421" s="4"/>
      <c r="IIX421" s="4"/>
      <c r="IIY421" s="4"/>
      <c r="IIZ421" s="4"/>
      <c r="IJA421" s="4"/>
      <c r="IJB421" s="4"/>
      <c r="IJC421" s="4"/>
      <c r="IJD421" s="4"/>
      <c r="IJE421" s="4"/>
      <c r="IJF421" s="4"/>
      <c r="IJG421" s="4"/>
      <c r="IJH421" s="4"/>
      <c r="IJI421" s="4"/>
      <c r="IJJ421" s="4"/>
      <c r="IJK421" s="4"/>
      <c r="IJL421" s="4"/>
      <c r="IJM421" s="4"/>
      <c r="IJN421" s="4"/>
      <c r="IJO421" s="4"/>
      <c r="IJP421" s="4"/>
      <c r="IJQ421" s="4"/>
      <c r="IJR421" s="4"/>
      <c r="IJS421" s="4"/>
      <c r="IJT421" s="4"/>
      <c r="IJU421" s="4"/>
      <c r="IJV421" s="4"/>
      <c r="IJW421" s="4"/>
      <c r="IJX421" s="4"/>
      <c r="IJY421" s="4"/>
      <c r="IJZ421" s="4"/>
      <c r="IKA421" s="4"/>
      <c r="IKB421" s="4"/>
      <c r="IKC421" s="4"/>
      <c r="IKD421" s="4"/>
      <c r="IKE421" s="4"/>
      <c r="IKF421" s="4"/>
      <c r="IKG421" s="4"/>
      <c r="IKH421" s="4"/>
      <c r="IKI421" s="4"/>
      <c r="IKJ421" s="4"/>
      <c r="IKK421" s="4"/>
      <c r="IKL421" s="4"/>
      <c r="IKM421" s="4"/>
      <c r="IKN421" s="4"/>
      <c r="IKO421" s="4"/>
      <c r="IKP421" s="4"/>
      <c r="IKQ421" s="4"/>
      <c r="IKR421" s="4"/>
      <c r="IKS421" s="4"/>
      <c r="IKT421" s="4"/>
      <c r="IKU421" s="4"/>
      <c r="IKV421" s="4"/>
      <c r="IKW421" s="4"/>
      <c r="IKX421" s="4"/>
      <c r="IKY421" s="4"/>
      <c r="IKZ421" s="4"/>
      <c r="ILA421" s="4"/>
      <c r="ILB421" s="4"/>
      <c r="ILC421" s="4"/>
      <c r="ILD421" s="4"/>
      <c r="ILE421" s="4"/>
      <c r="ILF421" s="4"/>
      <c r="ILG421" s="4"/>
      <c r="ILH421" s="4"/>
      <c r="ILI421" s="4"/>
      <c r="ILJ421" s="4"/>
      <c r="ILK421" s="4"/>
      <c r="ILL421" s="4"/>
      <c r="ILM421" s="4"/>
      <c r="ILN421" s="4"/>
      <c r="ILO421" s="4"/>
      <c r="ILP421" s="4"/>
      <c r="ILQ421" s="4"/>
      <c r="ILR421" s="4"/>
      <c r="ILS421" s="4"/>
      <c r="ILT421" s="4"/>
      <c r="ILU421" s="4"/>
      <c r="ILV421" s="4"/>
      <c r="ILW421" s="4"/>
      <c r="ILX421" s="4"/>
      <c r="ILY421" s="4"/>
      <c r="ILZ421" s="4"/>
      <c r="IMA421" s="4"/>
      <c r="IMB421" s="4"/>
      <c r="IMC421" s="4"/>
      <c r="IMD421" s="4"/>
      <c r="IME421" s="4"/>
      <c r="IMF421" s="4"/>
      <c r="IMG421" s="4"/>
      <c r="IMH421" s="4"/>
      <c r="IMI421" s="4"/>
      <c r="IMJ421" s="4"/>
      <c r="IMK421" s="4"/>
      <c r="IML421" s="4"/>
      <c r="IMM421" s="4"/>
      <c r="IMN421" s="4"/>
      <c r="IMO421" s="4"/>
      <c r="IMP421" s="4"/>
      <c r="IMQ421" s="4"/>
      <c r="IMR421" s="4"/>
      <c r="IMS421" s="4"/>
      <c r="IMT421" s="4"/>
      <c r="IMU421" s="4"/>
      <c r="IMV421" s="4"/>
      <c r="IMW421" s="4"/>
      <c r="IMX421" s="4"/>
      <c r="IMY421" s="4"/>
      <c r="IMZ421" s="4"/>
      <c r="INA421" s="4"/>
      <c r="INB421" s="4"/>
      <c r="INC421" s="4"/>
      <c r="IND421" s="4"/>
      <c r="INE421" s="4"/>
      <c r="INF421" s="4"/>
      <c r="ING421" s="4"/>
      <c r="INH421" s="4"/>
      <c r="INI421" s="4"/>
      <c r="INJ421" s="4"/>
      <c r="INK421" s="4"/>
      <c r="INL421" s="4"/>
      <c r="INM421" s="4"/>
      <c r="INN421" s="4"/>
      <c r="INO421" s="4"/>
      <c r="INP421" s="4"/>
      <c r="INQ421" s="4"/>
      <c r="INR421" s="4"/>
      <c r="INS421" s="4"/>
      <c r="INT421" s="4"/>
      <c r="INU421" s="4"/>
      <c r="INV421" s="4"/>
      <c r="INW421" s="4"/>
      <c r="INX421" s="4"/>
      <c r="INY421" s="4"/>
      <c r="INZ421" s="4"/>
      <c r="IOA421" s="4"/>
      <c r="IOB421" s="4"/>
      <c r="IOC421" s="4"/>
      <c r="IOD421" s="4"/>
      <c r="IOE421" s="4"/>
      <c r="IOF421" s="4"/>
      <c r="IOG421" s="4"/>
      <c r="IOH421" s="4"/>
      <c r="IOI421" s="4"/>
      <c r="IOJ421" s="4"/>
      <c r="IOK421" s="4"/>
      <c r="IOL421" s="4"/>
      <c r="IOM421" s="4"/>
      <c r="ION421" s="4"/>
      <c r="IOO421" s="4"/>
      <c r="IOP421" s="4"/>
      <c r="IOQ421" s="4"/>
      <c r="IOR421" s="4"/>
      <c r="IOS421" s="4"/>
      <c r="IOT421" s="4"/>
      <c r="IOU421" s="4"/>
      <c r="IOV421" s="4"/>
      <c r="IOW421" s="4"/>
      <c r="IOX421" s="4"/>
      <c r="IOY421" s="4"/>
      <c r="IOZ421" s="4"/>
      <c r="IPA421" s="4"/>
      <c r="IPB421" s="4"/>
      <c r="IPC421" s="4"/>
      <c r="IPD421" s="4"/>
      <c r="IPE421" s="4"/>
      <c r="IPF421" s="4"/>
      <c r="IPG421" s="4"/>
      <c r="IPH421" s="4"/>
      <c r="IPI421" s="4"/>
      <c r="IPJ421" s="4"/>
      <c r="IPK421" s="4"/>
      <c r="IPL421" s="4"/>
      <c r="IPM421" s="4"/>
      <c r="IPN421" s="4"/>
      <c r="IPO421" s="4"/>
      <c r="IPP421" s="4"/>
      <c r="IPQ421" s="4"/>
      <c r="IPR421" s="4"/>
      <c r="IPS421" s="4"/>
      <c r="IPT421" s="4"/>
      <c r="IPU421" s="4"/>
      <c r="IPV421" s="4"/>
      <c r="IPW421" s="4"/>
      <c r="IPX421" s="4"/>
      <c r="IPY421" s="4"/>
      <c r="IPZ421" s="4"/>
      <c r="IQA421" s="4"/>
      <c r="IQB421" s="4"/>
      <c r="IQC421" s="4"/>
      <c r="IQD421" s="4"/>
      <c r="IQE421" s="4"/>
      <c r="IQF421" s="4"/>
      <c r="IQG421" s="4"/>
      <c r="IQH421" s="4"/>
      <c r="IQI421" s="4"/>
      <c r="IQJ421" s="4"/>
      <c r="IQK421" s="4"/>
      <c r="IQL421" s="4"/>
      <c r="IQM421" s="4"/>
      <c r="IQN421" s="4"/>
      <c r="IQO421" s="4"/>
      <c r="IQP421" s="4"/>
      <c r="IQQ421" s="4"/>
      <c r="IQR421" s="4"/>
      <c r="IQS421" s="4"/>
      <c r="IQT421" s="4"/>
      <c r="IQU421" s="4"/>
      <c r="IQV421" s="4"/>
      <c r="IQW421" s="4"/>
      <c r="IQX421" s="4"/>
      <c r="IQY421" s="4"/>
      <c r="IQZ421" s="4"/>
      <c r="IRA421" s="4"/>
      <c r="IRB421" s="4"/>
      <c r="IRC421" s="4"/>
      <c r="IRD421" s="4"/>
      <c r="IRE421" s="4"/>
      <c r="IRF421" s="4"/>
      <c r="IRG421" s="4"/>
      <c r="IRH421" s="4"/>
      <c r="IRI421" s="4"/>
      <c r="IRJ421" s="4"/>
      <c r="IRK421" s="4"/>
      <c r="IRL421" s="4"/>
      <c r="IRM421" s="4"/>
      <c r="IRN421" s="4"/>
      <c r="IRO421" s="4"/>
      <c r="IRP421" s="4"/>
      <c r="IRQ421" s="4"/>
      <c r="IRR421" s="4"/>
      <c r="IRS421" s="4"/>
      <c r="IRT421" s="4"/>
      <c r="IRU421" s="4"/>
      <c r="IRV421" s="4"/>
      <c r="IRW421" s="4"/>
      <c r="IRX421" s="4"/>
      <c r="IRY421" s="4"/>
      <c r="IRZ421" s="4"/>
      <c r="ISA421" s="4"/>
      <c r="ISB421" s="4"/>
      <c r="ISC421" s="4"/>
      <c r="ISD421" s="4"/>
      <c r="ISE421" s="4"/>
      <c r="ISF421" s="4"/>
      <c r="ISG421" s="4"/>
      <c r="ISH421" s="4"/>
      <c r="ISI421" s="4"/>
      <c r="ISJ421" s="4"/>
      <c r="ISK421" s="4"/>
      <c r="ISL421" s="4"/>
      <c r="ISM421" s="4"/>
      <c r="ISN421" s="4"/>
      <c r="ISO421" s="4"/>
      <c r="ISP421" s="4"/>
      <c r="ISQ421" s="4"/>
      <c r="ISR421" s="4"/>
      <c r="ISS421" s="4"/>
      <c r="IST421" s="4"/>
      <c r="ISU421" s="4"/>
      <c r="ISV421" s="4"/>
      <c r="ISW421" s="4"/>
      <c r="ISX421" s="4"/>
      <c r="ISY421" s="4"/>
      <c r="ISZ421" s="4"/>
      <c r="ITA421" s="4"/>
      <c r="ITB421" s="4"/>
      <c r="ITC421" s="4"/>
      <c r="ITD421" s="4"/>
      <c r="ITE421" s="4"/>
      <c r="ITF421" s="4"/>
      <c r="ITG421" s="4"/>
      <c r="ITH421" s="4"/>
      <c r="ITI421" s="4"/>
      <c r="ITJ421" s="4"/>
      <c r="ITK421" s="4"/>
      <c r="ITL421" s="4"/>
      <c r="ITM421" s="4"/>
      <c r="ITN421" s="4"/>
      <c r="ITO421" s="4"/>
      <c r="ITP421" s="4"/>
      <c r="ITQ421" s="4"/>
      <c r="ITR421" s="4"/>
      <c r="ITS421" s="4"/>
      <c r="ITT421" s="4"/>
      <c r="ITU421" s="4"/>
      <c r="ITV421" s="4"/>
      <c r="ITW421" s="4"/>
      <c r="ITX421" s="4"/>
      <c r="ITY421" s="4"/>
      <c r="ITZ421" s="4"/>
      <c r="IUA421" s="4"/>
      <c r="IUB421" s="4"/>
      <c r="IUC421" s="4"/>
      <c r="IUD421" s="4"/>
      <c r="IUE421" s="4"/>
      <c r="IUF421" s="4"/>
      <c r="IUG421" s="4"/>
      <c r="IUH421" s="4"/>
      <c r="IUI421" s="4"/>
      <c r="IUJ421" s="4"/>
      <c r="IUK421" s="4"/>
      <c r="IUL421" s="4"/>
      <c r="IUM421" s="4"/>
      <c r="IUN421" s="4"/>
      <c r="IUO421" s="4"/>
      <c r="IUP421" s="4"/>
      <c r="IUQ421" s="4"/>
      <c r="IUR421" s="4"/>
      <c r="IUS421" s="4"/>
      <c r="IUT421" s="4"/>
      <c r="IUU421" s="4"/>
      <c r="IUV421" s="4"/>
      <c r="IUW421" s="4"/>
      <c r="IUX421" s="4"/>
      <c r="IUY421" s="4"/>
      <c r="IUZ421" s="4"/>
      <c r="IVA421" s="4"/>
      <c r="IVB421" s="4"/>
      <c r="IVC421" s="4"/>
      <c r="IVD421" s="4"/>
      <c r="IVE421" s="4"/>
      <c r="IVF421" s="4"/>
      <c r="IVG421" s="4"/>
      <c r="IVH421" s="4"/>
      <c r="IVI421" s="4"/>
      <c r="IVJ421" s="4"/>
      <c r="IVK421" s="4"/>
      <c r="IVL421" s="4"/>
      <c r="IVM421" s="4"/>
      <c r="IVN421" s="4"/>
      <c r="IVO421" s="4"/>
      <c r="IVP421" s="4"/>
      <c r="IVQ421" s="4"/>
      <c r="IVR421" s="4"/>
      <c r="IVS421" s="4"/>
      <c r="IVT421" s="4"/>
      <c r="IVU421" s="4"/>
      <c r="IVV421" s="4"/>
      <c r="IVW421" s="4"/>
      <c r="IVX421" s="4"/>
      <c r="IVY421" s="4"/>
      <c r="IVZ421" s="4"/>
      <c r="IWA421" s="4"/>
      <c r="IWB421" s="4"/>
      <c r="IWC421" s="4"/>
      <c r="IWD421" s="4"/>
      <c r="IWE421" s="4"/>
      <c r="IWF421" s="4"/>
      <c r="IWG421" s="4"/>
      <c r="IWH421" s="4"/>
      <c r="IWI421" s="4"/>
      <c r="IWJ421" s="4"/>
      <c r="IWK421" s="4"/>
      <c r="IWL421" s="4"/>
      <c r="IWM421" s="4"/>
      <c r="IWN421" s="4"/>
      <c r="IWO421" s="4"/>
      <c r="IWP421" s="4"/>
      <c r="IWQ421" s="4"/>
      <c r="IWR421" s="4"/>
      <c r="IWS421" s="4"/>
      <c r="IWT421" s="4"/>
      <c r="IWU421" s="4"/>
      <c r="IWV421" s="4"/>
      <c r="IWW421" s="4"/>
      <c r="IWX421" s="4"/>
      <c r="IWY421" s="4"/>
      <c r="IWZ421" s="4"/>
      <c r="IXA421" s="4"/>
      <c r="IXB421" s="4"/>
      <c r="IXC421" s="4"/>
      <c r="IXD421" s="4"/>
      <c r="IXE421" s="4"/>
      <c r="IXF421" s="4"/>
      <c r="IXG421" s="4"/>
      <c r="IXH421" s="4"/>
      <c r="IXI421" s="4"/>
      <c r="IXJ421" s="4"/>
      <c r="IXK421" s="4"/>
      <c r="IXL421" s="4"/>
      <c r="IXM421" s="4"/>
      <c r="IXN421" s="4"/>
      <c r="IXO421" s="4"/>
      <c r="IXP421" s="4"/>
      <c r="IXQ421" s="4"/>
      <c r="IXR421" s="4"/>
      <c r="IXS421" s="4"/>
      <c r="IXT421" s="4"/>
      <c r="IXU421" s="4"/>
      <c r="IXV421" s="4"/>
      <c r="IXW421" s="4"/>
      <c r="IXX421" s="4"/>
      <c r="IXY421" s="4"/>
      <c r="IXZ421" s="4"/>
      <c r="IYA421" s="4"/>
      <c r="IYB421" s="4"/>
      <c r="IYC421" s="4"/>
      <c r="IYD421" s="4"/>
      <c r="IYE421" s="4"/>
      <c r="IYF421" s="4"/>
      <c r="IYG421" s="4"/>
      <c r="IYH421" s="4"/>
      <c r="IYI421" s="4"/>
      <c r="IYJ421" s="4"/>
      <c r="IYK421" s="4"/>
      <c r="IYL421" s="4"/>
      <c r="IYM421" s="4"/>
      <c r="IYN421" s="4"/>
      <c r="IYO421" s="4"/>
      <c r="IYP421" s="4"/>
      <c r="IYQ421" s="4"/>
      <c r="IYR421" s="4"/>
      <c r="IYS421" s="4"/>
      <c r="IYT421" s="4"/>
      <c r="IYU421" s="4"/>
      <c r="IYV421" s="4"/>
      <c r="IYW421" s="4"/>
      <c r="IYX421" s="4"/>
      <c r="IYY421" s="4"/>
      <c r="IYZ421" s="4"/>
      <c r="IZA421" s="4"/>
      <c r="IZB421" s="4"/>
      <c r="IZC421" s="4"/>
      <c r="IZD421" s="4"/>
      <c r="IZE421" s="4"/>
      <c r="IZF421" s="4"/>
      <c r="IZG421" s="4"/>
      <c r="IZH421" s="4"/>
      <c r="IZI421" s="4"/>
      <c r="IZJ421" s="4"/>
      <c r="IZK421" s="4"/>
      <c r="IZL421" s="4"/>
      <c r="IZM421" s="4"/>
      <c r="IZN421" s="4"/>
      <c r="IZO421" s="4"/>
      <c r="IZP421" s="4"/>
      <c r="IZQ421" s="4"/>
      <c r="IZR421" s="4"/>
      <c r="IZS421" s="4"/>
      <c r="IZT421" s="4"/>
      <c r="IZU421" s="4"/>
      <c r="IZV421" s="4"/>
      <c r="IZW421" s="4"/>
      <c r="IZX421" s="4"/>
      <c r="IZY421" s="4"/>
      <c r="IZZ421" s="4"/>
      <c r="JAA421" s="4"/>
      <c r="JAB421" s="4"/>
      <c r="JAC421" s="4"/>
      <c r="JAD421" s="4"/>
      <c r="JAE421" s="4"/>
      <c r="JAF421" s="4"/>
      <c r="JAG421" s="4"/>
      <c r="JAH421" s="4"/>
      <c r="JAI421" s="4"/>
      <c r="JAJ421" s="4"/>
      <c r="JAK421" s="4"/>
      <c r="JAL421" s="4"/>
      <c r="JAM421" s="4"/>
      <c r="JAN421" s="4"/>
      <c r="JAO421" s="4"/>
      <c r="JAP421" s="4"/>
      <c r="JAQ421" s="4"/>
      <c r="JAR421" s="4"/>
      <c r="JAS421" s="4"/>
      <c r="JAT421" s="4"/>
      <c r="JAU421" s="4"/>
      <c r="JAV421" s="4"/>
      <c r="JAW421" s="4"/>
      <c r="JAX421" s="4"/>
      <c r="JAY421" s="4"/>
      <c r="JAZ421" s="4"/>
      <c r="JBA421" s="4"/>
      <c r="JBB421" s="4"/>
      <c r="JBC421" s="4"/>
      <c r="JBD421" s="4"/>
      <c r="JBE421" s="4"/>
      <c r="JBF421" s="4"/>
      <c r="JBG421" s="4"/>
      <c r="JBH421" s="4"/>
      <c r="JBI421" s="4"/>
      <c r="JBJ421" s="4"/>
      <c r="JBK421" s="4"/>
      <c r="JBL421" s="4"/>
      <c r="JBM421" s="4"/>
      <c r="JBN421" s="4"/>
      <c r="JBO421" s="4"/>
      <c r="JBP421" s="4"/>
      <c r="JBQ421" s="4"/>
      <c r="JBR421" s="4"/>
      <c r="JBS421" s="4"/>
      <c r="JBT421" s="4"/>
      <c r="JBU421" s="4"/>
      <c r="JBV421" s="4"/>
      <c r="JBW421" s="4"/>
      <c r="JBX421" s="4"/>
      <c r="JBY421" s="4"/>
      <c r="JBZ421" s="4"/>
      <c r="JCA421" s="4"/>
      <c r="JCB421" s="4"/>
      <c r="JCC421" s="4"/>
      <c r="JCD421" s="4"/>
      <c r="JCE421" s="4"/>
      <c r="JCF421" s="4"/>
      <c r="JCG421" s="4"/>
      <c r="JCH421" s="4"/>
      <c r="JCI421" s="4"/>
      <c r="JCJ421" s="4"/>
      <c r="JCK421" s="4"/>
      <c r="JCL421" s="4"/>
      <c r="JCM421" s="4"/>
      <c r="JCN421" s="4"/>
      <c r="JCO421" s="4"/>
      <c r="JCP421" s="4"/>
      <c r="JCQ421" s="4"/>
      <c r="JCR421" s="4"/>
      <c r="JCS421" s="4"/>
      <c r="JCT421" s="4"/>
      <c r="JCU421" s="4"/>
      <c r="JCV421" s="4"/>
      <c r="JCW421" s="4"/>
      <c r="JCX421" s="4"/>
      <c r="JCY421" s="4"/>
      <c r="JCZ421" s="4"/>
      <c r="JDA421" s="4"/>
      <c r="JDB421" s="4"/>
      <c r="JDC421" s="4"/>
      <c r="JDD421" s="4"/>
      <c r="JDE421" s="4"/>
      <c r="JDF421" s="4"/>
      <c r="JDG421" s="4"/>
      <c r="JDH421" s="4"/>
      <c r="JDI421" s="4"/>
      <c r="JDJ421" s="4"/>
      <c r="JDK421" s="4"/>
      <c r="JDL421" s="4"/>
      <c r="JDM421" s="4"/>
      <c r="JDN421" s="4"/>
      <c r="JDO421" s="4"/>
      <c r="JDP421" s="4"/>
      <c r="JDQ421" s="4"/>
      <c r="JDR421" s="4"/>
      <c r="JDS421" s="4"/>
      <c r="JDT421" s="4"/>
      <c r="JDU421" s="4"/>
      <c r="JDV421" s="4"/>
      <c r="JDW421" s="4"/>
      <c r="JDX421" s="4"/>
      <c r="JDY421" s="4"/>
      <c r="JDZ421" s="4"/>
      <c r="JEA421" s="4"/>
      <c r="JEB421" s="4"/>
      <c r="JEC421" s="4"/>
      <c r="JED421" s="4"/>
      <c r="JEE421" s="4"/>
      <c r="JEF421" s="4"/>
      <c r="JEG421" s="4"/>
      <c r="JEH421" s="4"/>
      <c r="JEI421" s="4"/>
      <c r="JEJ421" s="4"/>
      <c r="JEK421" s="4"/>
      <c r="JEL421" s="4"/>
      <c r="JEM421" s="4"/>
      <c r="JEN421" s="4"/>
      <c r="JEO421" s="4"/>
      <c r="JEP421" s="4"/>
      <c r="JEQ421" s="4"/>
      <c r="JER421" s="4"/>
      <c r="JES421" s="4"/>
      <c r="JET421" s="4"/>
      <c r="JEU421" s="4"/>
      <c r="JEV421" s="4"/>
      <c r="JEW421" s="4"/>
      <c r="JEX421" s="4"/>
      <c r="JEY421" s="4"/>
      <c r="JEZ421" s="4"/>
      <c r="JFA421" s="4"/>
      <c r="JFB421" s="4"/>
      <c r="JFC421" s="4"/>
      <c r="JFD421" s="4"/>
      <c r="JFE421" s="4"/>
      <c r="JFF421" s="4"/>
      <c r="JFG421" s="4"/>
      <c r="JFH421" s="4"/>
      <c r="JFI421" s="4"/>
      <c r="JFJ421" s="4"/>
      <c r="JFK421" s="4"/>
      <c r="JFL421" s="4"/>
      <c r="JFM421" s="4"/>
      <c r="JFN421" s="4"/>
      <c r="JFO421" s="4"/>
      <c r="JFP421" s="4"/>
      <c r="JFQ421" s="4"/>
      <c r="JFR421" s="4"/>
      <c r="JFS421" s="4"/>
      <c r="JFT421" s="4"/>
      <c r="JFU421" s="4"/>
      <c r="JFV421" s="4"/>
      <c r="JFW421" s="4"/>
      <c r="JFX421" s="4"/>
      <c r="JFY421" s="4"/>
      <c r="JFZ421" s="4"/>
      <c r="JGA421" s="4"/>
      <c r="JGB421" s="4"/>
      <c r="JGC421" s="4"/>
      <c r="JGD421" s="4"/>
      <c r="JGE421" s="4"/>
      <c r="JGF421" s="4"/>
      <c r="JGG421" s="4"/>
      <c r="JGH421" s="4"/>
      <c r="JGI421" s="4"/>
      <c r="JGJ421" s="4"/>
      <c r="JGK421" s="4"/>
      <c r="JGL421" s="4"/>
      <c r="JGM421" s="4"/>
      <c r="JGN421" s="4"/>
      <c r="JGO421" s="4"/>
      <c r="JGP421" s="4"/>
      <c r="JGQ421" s="4"/>
      <c r="JGR421" s="4"/>
      <c r="JGS421" s="4"/>
      <c r="JGT421" s="4"/>
      <c r="JGU421" s="4"/>
      <c r="JGV421" s="4"/>
      <c r="JGW421" s="4"/>
      <c r="JGX421" s="4"/>
      <c r="JGY421" s="4"/>
      <c r="JGZ421" s="4"/>
      <c r="JHA421" s="4"/>
      <c r="JHB421" s="4"/>
      <c r="JHC421" s="4"/>
      <c r="JHD421" s="4"/>
      <c r="JHE421" s="4"/>
      <c r="JHF421" s="4"/>
      <c r="JHG421" s="4"/>
      <c r="JHH421" s="4"/>
      <c r="JHI421" s="4"/>
      <c r="JHJ421" s="4"/>
      <c r="JHK421" s="4"/>
      <c r="JHL421" s="4"/>
      <c r="JHM421" s="4"/>
      <c r="JHN421" s="4"/>
      <c r="JHO421" s="4"/>
      <c r="JHP421" s="4"/>
      <c r="JHQ421" s="4"/>
      <c r="JHR421" s="4"/>
      <c r="JHS421" s="4"/>
      <c r="JHT421" s="4"/>
      <c r="JHU421" s="4"/>
      <c r="JHV421" s="4"/>
      <c r="JHW421" s="4"/>
      <c r="JHX421" s="4"/>
      <c r="JHY421" s="4"/>
      <c r="JHZ421" s="4"/>
      <c r="JIA421" s="4"/>
      <c r="JIB421" s="4"/>
      <c r="JIC421" s="4"/>
      <c r="JID421" s="4"/>
      <c r="JIE421" s="4"/>
      <c r="JIF421" s="4"/>
      <c r="JIG421" s="4"/>
      <c r="JIH421" s="4"/>
      <c r="JII421" s="4"/>
      <c r="JIJ421" s="4"/>
      <c r="JIK421" s="4"/>
      <c r="JIL421" s="4"/>
      <c r="JIM421" s="4"/>
      <c r="JIN421" s="4"/>
      <c r="JIO421" s="4"/>
      <c r="JIP421" s="4"/>
      <c r="JIQ421" s="4"/>
      <c r="JIR421" s="4"/>
      <c r="JIS421" s="4"/>
      <c r="JIT421" s="4"/>
      <c r="JIU421" s="4"/>
      <c r="JIV421" s="4"/>
      <c r="JIW421" s="4"/>
      <c r="JIX421" s="4"/>
      <c r="JIY421" s="4"/>
      <c r="JIZ421" s="4"/>
      <c r="JJA421" s="4"/>
      <c r="JJB421" s="4"/>
      <c r="JJC421" s="4"/>
      <c r="JJD421" s="4"/>
      <c r="JJE421" s="4"/>
      <c r="JJF421" s="4"/>
      <c r="JJG421" s="4"/>
      <c r="JJH421" s="4"/>
      <c r="JJI421" s="4"/>
      <c r="JJJ421" s="4"/>
      <c r="JJK421" s="4"/>
      <c r="JJL421" s="4"/>
      <c r="JJM421" s="4"/>
      <c r="JJN421" s="4"/>
      <c r="JJO421" s="4"/>
      <c r="JJP421" s="4"/>
      <c r="JJQ421" s="4"/>
      <c r="JJR421" s="4"/>
      <c r="JJS421" s="4"/>
      <c r="JJT421" s="4"/>
      <c r="JJU421" s="4"/>
      <c r="JJV421" s="4"/>
      <c r="JJW421" s="4"/>
      <c r="JJX421" s="4"/>
      <c r="JJY421" s="4"/>
      <c r="JJZ421" s="4"/>
      <c r="JKA421" s="4"/>
      <c r="JKB421" s="4"/>
      <c r="JKC421" s="4"/>
      <c r="JKD421" s="4"/>
      <c r="JKE421" s="4"/>
      <c r="JKF421" s="4"/>
      <c r="JKG421" s="4"/>
      <c r="JKH421" s="4"/>
      <c r="JKI421" s="4"/>
      <c r="JKJ421" s="4"/>
      <c r="JKK421" s="4"/>
      <c r="JKL421" s="4"/>
      <c r="JKM421" s="4"/>
      <c r="JKN421" s="4"/>
      <c r="JKO421" s="4"/>
      <c r="JKP421" s="4"/>
      <c r="JKQ421" s="4"/>
      <c r="JKR421" s="4"/>
      <c r="JKS421" s="4"/>
      <c r="JKT421" s="4"/>
      <c r="JKU421" s="4"/>
      <c r="JKV421" s="4"/>
      <c r="JKW421" s="4"/>
      <c r="JKX421" s="4"/>
      <c r="JKY421" s="4"/>
      <c r="JKZ421" s="4"/>
      <c r="JLA421" s="4"/>
      <c r="JLB421" s="4"/>
      <c r="JLC421" s="4"/>
      <c r="JLD421" s="4"/>
      <c r="JLE421" s="4"/>
      <c r="JLF421" s="4"/>
      <c r="JLG421" s="4"/>
      <c r="JLH421" s="4"/>
      <c r="JLI421" s="4"/>
      <c r="JLJ421" s="4"/>
      <c r="JLK421" s="4"/>
      <c r="JLL421" s="4"/>
      <c r="JLM421" s="4"/>
      <c r="JLN421" s="4"/>
      <c r="JLO421" s="4"/>
      <c r="JLP421" s="4"/>
      <c r="JLQ421" s="4"/>
      <c r="JLR421" s="4"/>
      <c r="JLS421" s="4"/>
      <c r="JLT421" s="4"/>
      <c r="JLU421" s="4"/>
      <c r="JLV421" s="4"/>
      <c r="JLW421" s="4"/>
      <c r="JLX421" s="4"/>
      <c r="JLY421" s="4"/>
      <c r="JLZ421" s="4"/>
      <c r="JMA421" s="4"/>
      <c r="JMB421" s="4"/>
      <c r="JMC421" s="4"/>
      <c r="JMD421" s="4"/>
      <c r="JME421" s="4"/>
      <c r="JMF421" s="4"/>
      <c r="JMG421" s="4"/>
      <c r="JMH421" s="4"/>
      <c r="JMI421" s="4"/>
      <c r="JMJ421" s="4"/>
      <c r="JMK421" s="4"/>
      <c r="JML421" s="4"/>
      <c r="JMM421" s="4"/>
      <c r="JMN421" s="4"/>
      <c r="JMO421" s="4"/>
      <c r="JMP421" s="4"/>
      <c r="JMQ421" s="4"/>
      <c r="JMR421" s="4"/>
      <c r="JMS421" s="4"/>
      <c r="JMT421" s="4"/>
      <c r="JMU421" s="4"/>
      <c r="JMV421" s="4"/>
      <c r="JMW421" s="4"/>
      <c r="JMX421" s="4"/>
      <c r="JMY421" s="4"/>
      <c r="JMZ421" s="4"/>
      <c r="JNA421" s="4"/>
      <c r="JNB421" s="4"/>
      <c r="JNC421" s="4"/>
      <c r="JND421" s="4"/>
      <c r="JNE421" s="4"/>
      <c r="JNF421" s="4"/>
      <c r="JNG421" s="4"/>
      <c r="JNH421" s="4"/>
      <c r="JNI421" s="4"/>
      <c r="JNJ421" s="4"/>
      <c r="JNK421" s="4"/>
      <c r="JNL421" s="4"/>
      <c r="JNM421" s="4"/>
      <c r="JNN421" s="4"/>
      <c r="JNO421" s="4"/>
      <c r="JNP421" s="4"/>
      <c r="JNQ421" s="4"/>
      <c r="JNR421" s="4"/>
      <c r="JNS421" s="4"/>
      <c r="JNT421" s="4"/>
      <c r="JNU421" s="4"/>
      <c r="JNV421" s="4"/>
      <c r="JNW421" s="4"/>
      <c r="JNX421" s="4"/>
      <c r="JNY421" s="4"/>
      <c r="JNZ421" s="4"/>
      <c r="JOA421" s="4"/>
      <c r="JOB421" s="4"/>
      <c r="JOC421" s="4"/>
      <c r="JOD421" s="4"/>
      <c r="JOE421" s="4"/>
      <c r="JOF421" s="4"/>
      <c r="JOG421" s="4"/>
      <c r="JOH421" s="4"/>
      <c r="JOI421" s="4"/>
      <c r="JOJ421" s="4"/>
      <c r="JOK421" s="4"/>
      <c r="JOL421" s="4"/>
      <c r="JOM421" s="4"/>
      <c r="JON421" s="4"/>
      <c r="JOO421" s="4"/>
      <c r="JOP421" s="4"/>
      <c r="JOQ421" s="4"/>
      <c r="JOR421" s="4"/>
      <c r="JOS421" s="4"/>
      <c r="JOT421" s="4"/>
      <c r="JOU421" s="4"/>
      <c r="JOV421" s="4"/>
      <c r="JOW421" s="4"/>
      <c r="JOX421" s="4"/>
      <c r="JOY421" s="4"/>
      <c r="JOZ421" s="4"/>
      <c r="JPA421" s="4"/>
      <c r="JPB421" s="4"/>
      <c r="JPC421" s="4"/>
      <c r="JPD421" s="4"/>
      <c r="JPE421" s="4"/>
      <c r="JPF421" s="4"/>
      <c r="JPG421" s="4"/>
      <c r="JPH421" s="4"/>
      <c r="JPI421" s="4"/>
      <c r="JPJ421" s="4"/>
      <c r="JPK421" s="4"/>
      <c r="JPL421" s="4"/>
      <c r="JPM421" s="4"/>
      <c r="JPN421" s="4"/>
      <c r="JPO421" s="4"/>
      <c r="JPP421" s="4"/>
      <c r="JPQ421" s="4"/>
      <c r="JPR421" s="4"/>
      <c r="JPS421" s="4"/>
      <c r="JPT421" s="4"/>
      <c r="JPU421" s="4"/>
      <c r="JPV421" s="4"/>
      <c r="JPW421" s="4"/>
      <c r="JPX421" s="4"/>
      <c r="JPY421" s="4"/>
      <c r="JPZ421" s="4"/>
      <c r="JQA421" s="4"/>
      <c r="JQB421" s="4"/>
      <c r="JQC421" s="4"/>
      <c r="JQD421" s="4"/>
      <c r="JQE421" s="4"/>
      <c r="JQF421" s="4"/>
      <c r="JQG421" s="4"/>
      <c r="JQH421" s="4"/>
      <c r="JQI421" s="4"/>
      <c r="JQJ421" s="4"/>
      <c r="JQK421" s="4"/>
      <c r="JQL421" s="4"/>
      <c r="JQM421" s="4"/>
      <c r="JQN421" s="4"/>
      <c r="JQO421" s="4"/>
      <c r="JQP421" s="4"/>
      <c r="JQQ421" s="4"/>
      <c r="JQR421" s="4"/>
      <c r="JQS421" s="4"/>
      <c r="JQT421" s="4"/>
      <c r="JQU421" s="4"/>
      <c r="JQV421" s="4"/>
      <c r="JQW421" s="4"/>
      <c r="JQX421" s="4"/>
      <c r="JQY421" s="4"/>
      <c r="JQZ421" s="4"/>
      <c r="JRA421" s="4"/>
      <c r="JRB421" s="4"/>
      <c r="JRC421" s="4"/>
      <c r="JRD421" s="4"/>
      <c r="JRE421" s="4"/>
      <c r="JRF421" s="4"/>
      <c r="JRG421" s="4"/>
      <c r="JRH421" s="4"/>
      <c r="JRI421" s="4"/>
      <c r="JRJ421" s="4"/>
      <c r="JRK421" s="4"/>
      <c r="JRL421" s="4"/>
      <c r="JRM421" s="4"/>
      <c r="JRN421" s="4"/>
      <c r="JRO421" s="4"/>
      <c r="JRP421" s="4"/>
      <c r="JRQ421" s="4"/>
      <c r="JRR421" s="4"/>
      <c r="JRS421" s="4"/>
      <c r="JRT421" s="4"/>
      <c r="JRU421" s="4"/>
      <c r="JRV421" s="4"/>
      <c r="JRW421" s="4"/>
      <c r="JRX421" s="4"/>
      <c r="JRY421" s="4"/>
      <c r="JRZ421" s="4"/>
      <c r="JSA421" s="4"/>
      <c r="JSB421" s="4"/>
      <c r="JSC421" s="4"/>
      <c r="JSD421" s="4"/>
      <c r="JSE421" s="4"/>
      <c r="JSF421" s="4"/>
      <c r="JSG421" s="4"/>
      <c r="JSH421" s="4"/>
      <c r="JSI421" s="4"/>
      <c r="JSJ421" s="4"/>
      <c r="JSK421" s="4"/>
      <c r="JSL421" s="4"/>
      <c r="JSM421" s="4"/>
      <c r="JSN421" s="4"/>
      <c r="JSO421" s="4"/>
      <c r="JSP421" s="4"/>
      <c r="JSQ421" s="4"/>
      <c r="JSR421" s="4"/>
      <c r="JSS421" s="4"/>
      <c r="JST421" s="4"/>
      <c r="JSU421" s="4"/>
      <c r="JSV421" s="4"/>
      <c r="JSW421" s="4"/>
      <c r="JSX421" s="4"/>
      <c r="JSY421" s="4"/>
      <c r="JSZ421" s="4"/>
      <c r="JTA421" s="4"/>
      <c r="JTB421" s="4"/>
      <c r="JTC421" s="4"/>
      <c r="JTD421" s="4"/>
      <c r="JTE421" s="4"/>
      <c r="JTF421" s="4"/>
      <c r="JTG421" s="4"/>
      <c r="JTH421" s="4"/>
      <c r="JTI421" s="4"/>
      <c r="JTJ421" s="4"/>
      <c r="JTK421" s="4"/>
      <c r="JTL421" s="4"/>
      <c r="JTM421" s="4"/>
      <c r="JTN421" s="4"/>
      <c r="JTO421" s="4"/>
      <c r="JTP421" s="4"/>
      <c r="JTQ421" s="4"/>
      <c r="JTR421" s="4"/>
      <c r="JTS421" s="4"/>
      <c r="JTT421" s="4"/>
      <c r="JTU421" s="4"/>
      <c r="JTV421" s="4"/>
      <c r="JTW421" s="4"/>
      <c r="JTX421" s="4"/>
      <c r="JTY421" s="4"/>
      <c r="JTZ421" s="4"/>
      <c r="JUA421" s="4"/>
      <c r="JUB421" s="4"/>
      <c r="JUC421" s="4"/>
      <c r="JUD421" s="4"/>
      <c r="JUE421" s="4"/>
      <c r="JUF421" s="4"/>
      <c r="JUG421" s="4"/>
      <c r="JUH421" s="4"/>
      <c r="JUI421" s="4"/>
      <c r="JUJ421" s="4"/>
      <c r="JUK421" s="4"/>
      <c r="JUL421" s="4"/>
      <c r="JUM421" s="4"/>
      <c r="JUN421" s="4"/>
      <c r="JUO421" s="4"/>
      <c r="JUP421" s="4"/>
      <c r="JUQ421" s="4"/>
      <c r="JUR421" s="4"/>
      <c r="JUS421" s="4"/>
      <c r="JUT421" s="4"/>
      <c r="JUU421" s="4"/>
      <c r="JUV421" s="4"/>
      <c r="JUW421" s="4"/>
      <c r="JUX421" s="4"/>
      <c r="JUY421" s="4"/>
      <c r="JUZ421" s="4"/>
      <c r="JVA421" s="4"/>
      <c r="JVB421" s="4"/>
      <c r="JVC421" s="4"/>
      <c r="JVD421" s="4"/>
      <c r="JVE421" s="4"/>
      <c r="JVF421" s="4"/>
      <c r="JVG421" s="4"/>
      <c r="JVH421" s="4"/>
      <c r="JVI421" s="4"/>
      <c r="JVJ421" s="4"/>
      <c r="JVK421" s="4"/>
      <c r="JVL421" s="4"/>
      <c r="JVM421" s="4"/>
      <c r="JVN421" s="4"/>
      <c r="JVO421" s="4"/>
      <c r="JVP421" s="4"/>
      <c r="JVQ421" s="4"/>
      <c r="JVR421" s="4"/>
      <c r="JVS421" s="4"/>
      <c r="JVT421" s="4"/>
      <c r="JVU421" s="4"/>
      <c r="JVV421" s="4"/>
      <c r="JVW421" s="4"/>
      <c r="JVX421" s="4"/>
      <c r="JVY421" s="4"/>
      <c r="JVZ421" s="4"/>
      <c r="JWA421" s="4"/>
      <c r="JWB421" s="4"/>
      <c r="JWC421" s="4"/>
      <c r="JWD421" s="4"/>
      <c r="JWE421" s="4"/>
      <c r="JWF421" s="4"/>
      <c r="JWG421" s="4"/>
      <c r="JWH421" s="4"/>
      <c r="JWI421" s="4"/>
      <c r="JWJ421" s="4"/>
      <c r="JWK421" s="4"/>
      <c r="JWL421" s="4"/>
      <c r="JWM421" s="4"/>
      <c r="JWN421" s="4"/>
      <c r="JWO421" s="4"/>
      <c r="JWP421" s="4"/>
      <c r="JWQ421" s="4"/>
      <c r="JWR421" s="4"/>
      <c r="JWS421" s="4"/>
      <c r="JWT421" s="4"/>
      <c r="JWU421" s="4"/>
      <c r="JWV421" s="4"/>
      <c r="JWW421" s="4"/>
      <c r="JWX421" s="4"/>
      <c r="JWY421" s="4"/>
      <c r="JWZ421" s="4"/>
      <c r="JXA421" s="4"/>
      <c r="JXB421" s="4"/>
      <c r="JXC421" s="4"/>
      <c r="JXD421" s="4"/>
      <c r="JXE421" s="4"/>
      <c r="JXF421" s="4"/>
      <c r="JXG421" s="4"/>
      <c r="JXH421" s="4"/>
      <c r="JXI421" s="4"/>
      <c r="JXJ421" s="4"/>
      <c r="JXK421" s="4"/>
      <c r="JXL421" s="4"/>
      <c r="JXM421" s="4"/>
      <c r="JXN421" s="4"/>
      <c r="JXO421" s="4"/>
      <c r="JXP421" s="4"/>
      <c r="JXQ421" s="4"/>
      <c r="JXR421" s="4"/>
      <c r="JXS421" s="4"/>
      <c r="JXT421" s="4"/>
      <c r="JXU421" s="4"/>
      <c r="JXV421" s="4"/>
      <c r="JXW421" s="4"/>
      <c r="JXX421" s="4"/>
      <c r="JXY421" s="4"/>
      <c r="JXZ421" s="4"/>
      <c r="JYA421" s="4"/>
      <c r="JYB421" s="4"/>
      <c r="JYC421" s="4"/>
      <c r="JYD421" s="4"/>
      <c r="JYE421" s="4"/>
      <c r="JYF421" s="4"/>
      <c r="JYG421" s="4"/>
      <c r="JYH421" s="4"/>
      <c r="JYI421" s="4"/>
      <c r="JYJ421" s="4"/>
      <c r="JYK421" s="4"/>
      <c r="JYL421" s="4"/>
      <c r="JYM421" s="4"/>
      <c r="JYN421" s="4"/>
      <c r="JYO421" s="4"/>
      <c r="JYP421" s="4"/>
      <c r="JYQ421" s="4"/>
      <c r="JYR421" s="4"/>
      <c r="JYS421" s="4"/>
      <c r="JYT421" s="4"/>
      <c r="JYU421" s="4"/>
      <c r="JYV421" s="4"/>
      <c r="JYW421" s="4"/>
      <c r="JYX421" s="4"/>
      <c r="JYY421" s="4"/>
      <c r="JYZ421" s="4"/>
      <c r="JZA421" s="4"/>
      <c r="JZB421" s="4"/>
      <c r="JZC421" s="4"/>
      <c r="JZD421" s="4"/>
      <c r="JZE421" s="4"/>
      <c r="JZF421" s="4"/>
      <c r="JZG421" s="4"/>
      <c r="JZH421" s="4"/>
      <c r="JZI421" s="4"/>
      <c r="JZJ421" s="4"/>
      <c r="JZK421" s="4"/>
      <c r="JZL421" s="4"/>
      <c r="JZM421" s="4"/>
      <c r="JZN421" s="4"/>
      <c r="JZO421" s="4"/>
      <c r="JZP421" s="4"/>
      <c r="JZQ421" s="4"/>
      <c r="JZR421" s="4"/>
      <c r="JZS421" s="4"/>
      <c r="JZT421" s="4"/>
      <c r="JZU421" s="4"/>
      <c r="JZV421" s="4"/>
      <c r="JZW421" s="4"/>
      <c r="JZX421" s="4"/>
      <c r="JZY421" s="4"/>
      <c r="JZZ421" s="4"/>
      <c r="KAA421" s="4"/>
      <c r="KAB421" s="4"/>
      <c r="KAC421" s="4"/>
      <c r="KAD421" s="4"/>
      <c r="KAE421" s="4"/>
      <c r="KAF421" s="4"/>
      <c r="KAG421" s="4"/>
      <c r="KAH421" s="4"/>
      <c r="KAI421" s="4"/>
      <c r="KAJ421" s="4"/>
      <c r="KAK421" s="4"/>
      <c r="KAL421" s="4"/>
      <c r="KAM421" s="4"/>
      <c r="KAN421" s="4"/>
      <c r="KAO421" s="4"/>
      <c r="KAP421" s="4"/>
      <c r="KAQ421" s="4"/>
      <c r="KAR421" s="4"/>
      <c r="KAS421" s="4"/>
      <c r="KAT421" s="4"/>
      <c r="KAU421" s="4"/>
      <c r="KAV421" s="4"/>
      <c r="KAW421" s="4"/>
      <c r="KAX421" s="4"/>
      <c r="KAY421" s="4"/>
      <c r="KAZ421" s="4"/>
      <c r="KBA421" s="4"/>
      <c r="KBB421" s="4"/>
      <c r="KBC421" s="4"/>
      <c r="KBD421" s="4"/>
      <c r="KBE421" s="4"/>
      <c r="KBF421" s="4"/>
      <c r="KBG421" s="4"/>
      <c r="KBH421" s="4"/>
      <c r="KBI421" s="4"/>
      <c r="KBJ421" s="4"/>
      <c r="KBK421" s="4"/>
      <c r="KBL421" s="4"/>
      <c r="KBM421" s="4"/>
      <c r="KBN421" s="4"/>
      <c r="KBO421" s="4"/>
      <c r="KBP421" s="4"/>
      <c r="KBQ421" s="4"/>
      <c r="KBR421" s="4"/>
      <c r="KBS421" s="4"/>
      <c r="KBT421" s="4"/>
      <c r="KBU421" s="4"/>
      <c r="KBV421" s="4"/>
      <c r="KBW421" s="4"/>
      <c r="KBX421" s="4"/>
      <c r="KBY421" s="4"/>
      <c r="KBZ421" s="4"/>
      <c r="KCA421" s="4"/>
      <c r="KCB421" s="4"/>
      <c r="KCC421" s="4"/>
      <c r="KCD421" s="4"/>
      <c r="KCE421" s="4"/>
      <c r="KCF421" s="4"/>
      <c r="KCG421" s="4"/>
      <c r="KCH421" s="4"/>
      <c r="KCI421" s="4"/>
      <c r="KCJ421" s="4"/>
      <c r="KCK421" s="4"/>
      <c r="KCL421" s="4"/>
      <c r="KCM421" s="4"/>
      <c r="KCN421" s="4"/>
      <c r="KCO421" s="4"/>
      <c r="KCP421" s="4"/>
      <c r="KCQ421" s="4"/>
      <c r="KCR421" s="4"/>
      <c r="KCS421" s="4"/>
      <c r="KCT421" s="4"/>
      <c r="KCU421" s="4"/>
      <c r="KCV421" s="4"/>
      <c r="KCW421" s="4"/>
      <c r="KCX421" s="4"/>
      <c r="KCY421" s="4"/>
      <c r="KCZ421" s="4"/>
      <c r="KDA421" s="4"/>
      <c r="KDB421" s="4"/>
      <c r="KDC421" s="4"/>
      <c r="KDD421" s="4"/>
      <c r="KDE421" s="4"/>
      <c r="KDF421" s="4"/>
      <c r="KDG421" s="4"/>
      <c r="KDH421" s="4"/>
      <c r="KDI421" s="4"/>
      <c r="KDJ421" s="4"/>
      <c r="KDK421" s="4"/>
      <c r="KDL421" s="4"/>
      <c r="KDM421" s="4"/>
      <c r="KDN421" s="4"/>
      <c r="KDO421" s="4"/>
      <c r="KDP421" s="4"/>
      <c r="KDQ421" s="4"/>
      <c r="KDR421" s="4"/>
      <c r="KDS421" s="4"/>
      <c r="KDT421" s="4"/>
      <c r="KDU421" s="4"/>
      <c r="KDV421" s="4"/>
      <c r="KDW421" s="4"/>
      <c r="KDX421" s="4"/>
      <c r="KDY421" s="4"/>
      <c r="KDZ421" s="4"/>
      <c r="KEA421" s="4"/>
      <c r="KEB421" s="4"/>
      <c r="KEC421" s="4"/>
      <c r="KED421" s="4"/>
      <c r="KEE421" s="4"/>
      <c r="KEF421" s="4"/>
      <c r="KEG421" s="4"/>
      <c r="KEH421" s="4"/>
      <c r="KEI421" s="4"/>
      <c r="KEJ421" s="4"/>
      <c r="KEK421" s="4"/>
      <c r="KEL421" s="4"/>
      <c r="KEM421" s="4"/>
      <c r="KEN421" s="4"/>
      <c r="KEO421" s="4"/>
      <c r="KEP421" s="4"/>
      <c r="KEQ421" s="4"/>
      <c r="KER421" s="4"/>
      <c r="KES421" s="4"/>
      <c r="KET421" s="4"/>
      <c r="KEU421" s="4"/>
      <c r="KEV421" s="4"/>
      <c r="KEW421" s="4"/>
      <c r="KEX421" s="4"/>
      <c r="KEY421" s="4"/>
      <c r="KEZ421" s="4"/>
      <c r="KFA421" s="4"/>
      <c r="KFB421" s="4"/>
      <c r="KFC421" s="4"/>
      <c r="KFD421" s="4"/>
      <c r="KFE421" s="4"/>
      <c r="KFF421" s="4"/>
      <c r="KFG421" s="4"/>
      <c r="KFH421" s="4"/>
      <c r="KFI421" s="4"/>
      <c r="KFJ421" s="4"/>
      <c r="KFK421" s="4"/>
      <c r="KFL421" s="4"/>
      <c r="KFM421" s="4"/>
      <c r="KFN421" s="4"/>
      <c r="KFO421" s="4"/>
      <c r="KFP421" s="4"/>
      <c r="KFQ421" s="4"/>
      <c r="KFR421" s="4"/>
      <c r="KFS421" s="4"/>
      <c r="KFT421" s="4"/>
      <c r="KFU421" s="4"/>
      <c r="KFV421" s="4"/>
      <c r="KFW421" s="4"/>
      <c r="KFX421" s="4"/>
      <c r="KFY421" s="4"/>
      <c r="KFZ421" s="4"/>
      <c r="KGA421" s="4"/>
      <c r="KGB421" s="4"/>
      <c r="KGC421" s="4"/>
      <c r="KGD421" s="4"/>
      <c r="KGE421" s="4"/>
      <c r="KGF421" s="4"/>
      <c r="KGG421" s="4"/>
      <c r="KGH421" s="4"/>
      <c r="KGI421" s="4"/>
      <c r="KGJ421" s="4"/>
      <c r="KGK421" s="4"/>
      <c r="KGL421" s="4"/>
      <c r="KGM421" s="4"/>
      <c r="KGN421" s="4"/>
      <c r="KGO421" s="4"/>
      <c r="KGP421" s="4"/>
      <c r="KGQ421" s="4"/>
      <c r="KGR421" s="4"/>
      <c r="KGS421" s="4"/>
      <c r="KGT421" s="4"/>
      <c r="KGU421" s="4"/>
      <c r="KGV421" s="4"/>
      <c r="KGW421" s="4"/>
      <c r="KGX421" s="4"/>
      <c r="KGY421" s="4"/>
      <c r="KGZ421" s="4"/>
      <c r="KHA421" s="4"/>
      <c r="KHB421" s="4"/>
      <c r="KHC421" s="4"/>
      <c r="KHD421" s="4"/>
      <c r="KHE421" s="4"/>
      <c r="KHF421" s="4"/>
      <c r="KHG421" s="4"/>
      <c r="KHH421" s="4"/>
      <c r="KHI421" s="4"/>
      <c r="KHJ421" s="4"/>
      <c r="KHK421" s="4"/>
      <c r="KHL421" s="4"/>
      <c r="KHM421" s="4"/>
      <c r="KHN421" s="4"/>
      <c r="KHO421" s="4"/>
      <c r="KHP421" s="4"/>
      <c r="KHQ421" s="4"/>
      <c r="KHR421" s="4"/>
      <c r="KHS421" s="4"/>
      <c r="KHT421" s="4"/>
      <c r="KHU421" s="4"/>
      <c r="KHV421" s="4"/>
      <c r="KHW421" s="4"/>
      <c r="KHX421" s="4"/>
      <c r="KHY421" s="4"/>
      <c r="KHZ421" s="4"/>
      <c r="KIA421" s="4"/>
      <c r="KIB421" s="4"/>
      <c r="KIC421" s="4"/>
      <c r="KID421" s="4"/>
      <c r="KIE421" s="4"/>
      <c r="KIF421" s="4"/>
      <c r="KIG421" s="4"/>
      <c r="KIH421" s="4"/>
      <c r="KII421" s="4"/>
      <c r="KIJ421" s="4"/>
      <c r="KIK421" s="4"/>
      <c r="KIL421" s="4"/>
      <c r="KIM421" s="4"/>
      <c r="KIN421" s="4"/>
      <c r="KIO421" s="4"/>
      <c r="KIP421" s="4"/>
      <c r="KIQ421" s="4"/>
      <c r="KIR421" s="4"/>
      <c r="KIS421" s="4"/>
      <c r="KIT421" s="4"/>
      <c r="KIU421" s="4"/>
      <c r="KIV421" s="4"/>
      <c r="KIW421" s="4"/>
      <c r="KIX421" s="4"/>
      <c r="KIY421" s="4"/>
      <c r="KIZ421" s="4"/>
      <c r="KJA421" s="4"/>
      <c r="KJB421" s="4"/>
      <c r="KJC421" s="4"/>
      <c r="KJD421" s="4"/>
      <c r="KJE421" s="4"/>
      <c r="KJF421" s="4"/>
      <c r="KJG421" s="4"/>
      <c r="KJH421" s="4"/>
      <c r="KJI421" s="4"/>
      <c r="KJJ421" s="4"/>
      <c r="KJK421" s="4"/>
      <c r="KJL421" s="4"/>
      <c r="KJM421" s="4"/>
      <c r="KJN421" s="4"/>
      <c r="KJO421" s="4"/>
      <c r="KJP421" s="4"/>
      <c r="KJQ421" s="4"/>
      <c r="KJR421" s="4"/>
      <c r="KJS421" s="4"/>
      <c r="KJT421" s="4"/>
      <c r="KJU421" s="4"/>
      <c r="KJV421" s="4"/>
      <c r="KJW421" s="4"/>
      <c r="KJX421" s="4"/>
      <c r="KJY421" s="4"/>
      <c r="KJZ421" s="4"/>
      <c r="KKA421" s="4"/>
      <c r="KKB421" s="4"/>
      <c r="KKC421" s="4"/>
      <c r="KKD421" s="4"/>
      <c r="KKE421" s="4"/>
      <c r="KKF421" s="4"/>
      <c r="KKG421" s="4"/>
      <c r="KKH421" s="4"/>
      <c r="KKI421" s="4"/>
      <c r="KKJ421" s="4"/>
      <c r="KKK421" s="4"/>
      <c r="KKL421" s="4"/>
      <c r="KKM421" s="4"/>
      <c r="KKN421" s="4"/>
      <c r="KKO421" s="4"/>
      <c r="KKP421" s="4"/>
      <c r="KKQ421" s="4"/>
      <c r="KKR421" s="4"/>
      <c r="KKS421" s="4"/>
      <c r="KKT421" s="4"/>
      <c r="KKU421" s="4"/>
      <c r="KKV421" s="4"/>
      <c r="KKW421" s="4"/>
      <c r="KKX421" s="4"/>
      <c r="KKY421" s="4"/>
      <c r="KKZ421" s="4"/>
      <c r="KLA421" s="4"/>
      <c r="KLB421" s="4"/>
      <c r="KLC421" s="4"/>
      <c r="KLD421" s="4"/>
      <c r="KLE421" s="4"/>
      <c r="KLF421" s="4"/>
      <c r="KLG421" s="4"/>
      <c r="KLH421" s="4"/>
      <c r="KLI421" s="4"/>
      <c r="KLJ421" s="4"/>
      <c r="KLK421" s="4"/>
      <c r="KLL421" s="4"/>
      <c r="KLM421" s="4"/>
      <c r="KLN421" s="4"/>
      <c r="KLO421" s="4"/>
      <c r="KLP421" s="4"/>
      <c r="KLQ421" s="4"/>
      <c r="KLR421" s="4"/>
      <c r="KLS421" s="4"/>
      <c r="KLT421" s="4"/>
      <c r="KLU421" s="4"/>
      <c r="KLV421" s="4"/>
      <c r="KLW421" s="4"/>
      <c r="KLX421" s="4"/>
      <c r="KLY421" s="4"/>
      <c r="KLZ421" s="4"/>
      <c r="KMA421" s="4"/>
      <c r="KMB421" s="4"/>
      <c r="KMC421" s="4"/>
      <c r="KMD421" s="4"/>
      <c r="KME421" s="4"/>
      <c r="KMF421" s="4"/>
      <c r="KMG421" s="4"/>
      <c r="KMH421" s="4"/>
      <c r="KMI421" s="4"/>
      <c r="KMJ421" s="4"/>
      <c r="KMK421" s="4"/>
      <c r="KML421" s="4"/>
      <c r="KMM421" s="4"/>
      <c r="KMN421" s="4"/>
      <c r="KMO421" s="4"/>
      <c r="KMP421" s="4"/>
      <c r="KMQ421" s="4"/>
      <c r="KMR421" s="4"/>
      <c r="KMS421" s="4"/>
      <c r="KMT421" s="4"/>
      <c r="KMU421" s="4"/>
      <c r="KMV421" s="4"/>
      <c r="KMW421" s="4"/>
      <c r="KMX421" s="4"/>
      <c r="KMY421" s="4"/>
      <c r="KMZ421" s="4"/>
      <c r="KNA421" s="4"/>
      <c r="KNB421" s="4"/>
      <c r="KNC421" s="4"/>
      <c r="KND421" s="4"/>
      <c r="KNE421" s="4"/>
      <c r="KNF421" s="4"/>
      <c r="KNG421" s="4"/>
      <c r="KNH421" s="4"/>
      <c r="KNI421" s="4"/>
      <c r="KNJ421" s="4"/>
      <c r="KNK421" s="4"/>
      <c r="KNL421" s="4"/>
      <c r="KNM421" s="4"/>
      <c r="KNN421" s="4"/>
      <c r="KNO421" s="4"/>
      <c r="KNP421" s="4"/>
      <c r="KNQ421" s="4"/>
      <c r="KNR421" s="4"/>
      <c r="KNS421" s="4"/>
      <c r="KNT421" s="4"/>
      <c r="KNU421" s="4"/>
      <c r="KNV421" s="4"/>
      <c r="KNW421" s="4"/>
      <c r="KNX421" s="4"/>
      <c r="KNY421" s="4"/>
      <c r="KNZ421" s="4"/>
      <c r="KOA421" s="4"/>
      <c r="KOB421" s="4"/>
      <c r="KOC421" s="4"/>
      <c r="KOD421" s="4"/>
      <c r="KOE421" s="4"/>
      <c r="KOF421" s="4"/>
      <c r="KOG421" s="4"/>
      <c r="KOH421" s="4"/>
      <c r="KOI421" s="4"/>
      <c r="KOJ421" s="4"/>
      <c r="KOK421" s="4"/>
      <c r="KOL421" s="4"/>
      <c r="KOM421" s="4"/>
      <c r="KON421" s="4"/>
      <c r="KOO421" s="4"/>
      <c r="KOP421" s="4"/>
      <c r="KOQ421" s="4"/>
      <c r="KOR421" s="4"/>
      <c r="KOS421" s="4"/>
      <c r="KOT421" s="4"/>
      <c r="KOU421" s="4"/>
      <c r="KOV421" s="4"/>
      <c r="KOW421" s="4"/>
      <c r="KOX421" s="4"/>
      <c r="KOY421" s="4"/>
      <c r="KOZ421" s="4"/>
      <c r="KPA421" s="4"/>
      <c r="KPB421" s="4"/>
      <c r="KPC421" s="4"/>
      <c r="KPD421" s="4"/>
      <c r="KPE421" s="4"/>
      <c r="KPF421" s="4"/>
      <c r="KPG421" s="4"/>
      <c r="KPH421" s="4"/>
      <c r="KPI421" s="4"/>
      <c r="KPJ421" s="4"/>
      <c r="KPK421" s="4"/>
      <c r="KPL421" s="4"/>
      <c r="KPM421" s="4"/>
      <c r="KPN421" s="4"/>
      <c r="KPO421" s="4"/>
      <c r="KPP421" s="4"/>
      <c r="KPQ421" s="4"/>
      <c r="KPR421" s="4"/>
      <c r="KPS421" s="4"/>
      <c r="KPT421" s="4"/>
      <c r="KPU421" s="4"/>
      <c r="KPV421" s="4"/>
      <c r="KPW421" s="4"/>
      <c r="KPX421" s="4"/>
      <c r="KPY421" s="4"/>
      <c r="KPZ421" s="4"/>
      <c r="KQA421" s="4"/>
      <c r="KQB421" s="4"/>
      <c r="KQC421" s="4"/>
      <c r="KQD421" s="4"/>
      <c r="KQE421" s="4"/>
      <c r="KQF421" s="4"/>
      <c r="KQG421" s="4"/>
      <c r="KQH421" s="4"/>
      <c r="KQI421" s="4"/>
      <c r="KQJ421" s="4"/>
      <c r="KQK421" s="4"/>
      <c r="KQL421" s="4"/>
      <c r="KQM421" s="4"/>
      <c r="KQN421" s="4"/>
      <c r="KQO421" s="4"/>
      <c r="KQP421" s="4"/>
      <c r="KQQ421" s="4"/>
      <c r="KQR421" s="4"/>
      <c r="KQS421" s="4"/>
      <c r="KQT421" s="4"/>
      <c r="KQU421" s="4"/>
      <c r="KQV421" s="4"/>
      <c r="KQW421" s="4"/>
      <c r="KQX421" s="4"/>
      <c r="KQY421" s="4"/>
      <c r="KQZ421" s="4"/>
      <c r="KRA421" s="4"/>
      <c r="KRB421" s="4"/>
      <c r="KRC421" s="4"/>
      <c r="KRD421" s="4"/>
      <c r="KRE421" s="4"/>
      <c r="KRF421" s="4"/>
      <c r="KRG421" s="4"/>
      <c r="KRH421" s="4"/>
      <c r="KRI421" s="4"/>
      <c r="KRJ421" s="4"/>
      <c r="KRK421" s="4"/>
      <c r="KRL421" s="4"/>
      <c r="KRM421" s="4"/>
      <c r="KRN421" s="4"/>
      <c r="KRO421" s="4"/>
      <c r="KRP421" s="4"/>
      <c r="KRQ421" s="4"/>
      <c r="KRR421" s="4"/>
      <c r="KRS421" s="4"/>
      <c r="KRT421" s="4"/>
      <c r="KRU421" s="4"/>
      <c r="KRV421" s="4"/>
      <c r="KRW421" s="4"/>
      <c r="KRX421" s="4"/>
      <c r="KRY421" s="4"/>
      <c r="KRZ421" s="4"/>
      <c r="KSA421" s="4"/>
      <c r="KSB421" s="4"/>
      <c r="KSC421" s="4"/>
      <c r="KSD421" s="4"/>
      <c r="KSE421" s="4"/>
      <c r="KSF421" s="4"/>
      <c r="KSG421" s="4"/>
      <c r="KSH421" s="4"/>
      <c r="KSI421" s="4"/>
      <c r="KSJ421" s="4"/>
      <c r="KSK421" s="4"/>
      <c r="KSL421" s="4"/>
      <c r="KSM421" s="4"/>
      <c r="KSN421" s="4"/>
      <c r="KSO421" s="4"/>
      <c r="KSP421" s="4"/>
      <c r="KSQ421" s="4"/>
      <c r="KSR421" s="4"/>
      <c r="KSS421" s="4"/>
      <c r="KST421" s="4"/>
      <c r="KSU421" s="4"/>
      <c r="KSV421" s="4"/>
      <c r="KSW421" s="4"/>
      <c r="KSX421" s="4"/>
      <c r="KSY421" s="4"/>
      <c r="KSZ421" s="4"/>
      <c r="KTA421" s="4"/>
      <c r="KTB421" s="4"/>
      <c r="KTC421" s="4"/>
      <c r="KTD421" s="4"/>
      <c r="KTE421" s="4"/>
      <c r="KTF421" s="4"/>
      <c r="KTG421" s="4"/>
      <c r="KTH421" s="4"/>
      <c r="KTI421" s="4"/>
      <c r="KTJ421" s="4"/>
      <c r="KTK421" s="4"/>
      <c r="KTL421" s="4"/>
      <c r="KTM421" s="4"/>
      <c r="KTN421" s="4"/>
      <c r="KTO421" s="4"/>
      <c r="KTP421" s="4"/>
      <c r="KTQ421" s="4"/>
      <c r="KTR421" s="4"/>
      <c r="KTS421" s="4"/>
      <c r="KTT421" s="4"/>
      <c r="KTU421" s="4"/>
      <c r="KTV421" s="4"/>
      <c r="KTW421" s="4"/>
      <c r="KTX421" s="4"/>
      <c r="KTY421" s="4"/>
      <c r="KTZ421" s="4"/>
      <c r="KUA421" s="4"/>
      <c r="KUB421" s="4"/>
      <c r="KUC421" s="4"/>
      <c r="KUD421" s="4"/>
      <c r="KUE421" s="4"/>
      <c r="KUF421" s="4"/>
      <c r="KUG421" s="4"/>
      <c r="KUH421" s="4"/>
      <c r="KUI421" s="4"/>
      <c r="KUJ421" s="4"/>
      <c r="KUK421" s="4"/>
      <c r="KUL421" s="4"/>
      <c r="KUM421" s="4"/>
      <c r="KUN421" s="4"/>
      <c r="KUO421" s="4"/>
      <c r="KUP421" s="4"/>
      <c r="KUQ421" s="4"/>
      <c r="KUR421" s="4"/>
      <c r="KUS421" s="4"/>
      <c r="KUT421" s="4"/>
      <c r="KUU421" s="4"/>
      <c r="KUV421" s="4"/>
      <c r="KUW421" s="4"/>
      <c r="KUX421" s="4"/>
      <c r="KUY421" s="4"/>
      <c r="KUZ421" s="4"/>
      <c r="KVA421" s="4"/>
      <c r="KVB421" s="4"/>
      <c r="KVC421" s="4"/>
      <c r="KVD421" s="4"/>
      <c r="KVE421" s="4"/>
      <c r="KVF421" s="4"/>
      <c r="KVG421" s="4"/>
      <c r="KVH421" s="4"/>
      <c r="KVI421" s="4"/>
      <c r="KVJ421" s="4"/>
      <c r="KVK421" s="4"/>
      <c r="KVL421" s="4"/>
      <c r="KVM421" s="4"/>
      <c r="KVN421" s="4"/>
      <c r="KVO421" s="4"/>
      <c r="KVP421" s="4"/>
      <c r="KVQ421" s="4"/>
      <c r="KVR421" s="4"/>
      <c r="KVS421" s="4"/>
      <c r="KVT421" s="4"/>
      <c r="KVU421" s="4"/>
      <c r="KVV421" s="4"/>
      <c r="KVW421" s="4"/>
      <c r="KVX421" s="4"/>
      <c r="KVY421" s="4"/>
      <c r="KVZ421" s="4"/>
      <c r="KWA421" s="4"/>
      <c r="KWB421" s="4"/>
      <c r="KWC421" s="4"/>
      <c r="KWD421" s="4"/>
      <c r="KWE421" s="4"/>
      <c r="KWF421" s="4"/>
      <c r="KWG421" s="4"/>
      <c r="KWH421" s="4"/>
      <c r="KWI421" s="4"/>
      <c r="KWJ421" s="4"/>
      <c r="KWK421" s="4"/>
      <c r="KWL421" s="4"/>
      <c r="KWM421" s="4"/>
      <c r="KWN421" s="4"/>
      <c r="KWO421" s="4"/>
      <c r="KWP421" s="4"/>
      <c r="KWQ421" s="4"/>
      <c r="KWR421" s="4"/>
      <c r="KWS421" s="4"/>
      <c r="KWT421" s="4"/>
      <c r="KWU421" s="4"/>
      <c r="KWV421" s="4"/>
      <c r="KWW421" s="4"/>
      <c r="KWX421" s="4"/>
      <c r="KWY421" s="4"/>
      <c r="KWZ421" s="4"/>
      <c r="KXA421" s="4"/>
      <c r="KXB421" s="4"/>
      <c r="KXC421" s="4"/>
      <c r="KXD421" s="4"/>
      <c r="KXE421" s="4"/>
      <c r="KXF421" s="4"/>
      <c r="KXG421" s="4"/>
      <c r="KXH421" s="4"/>
      <c r="KXI421" s="4"/>
      <c r="KXJ421" s="4"/>
      <c r="KXK421" s="4"/>
      <c r="KXL421" s="4"/>
      <c r="KXM421" s="4"/>
      <c r="KXN421" s="4"/>
      <c r="KXO421" s="4"/>
      <c r="KXP421" s="4"/>
      <c r="KXQ421" s="4"/>
      <c r="KXR421" s="4"/>
      <c r="KXS421" s="4"/>
      <c r="KXT421" s="4"/>
      <c r="KXU421" s="4"/>
      <c r="KXV421" s="4"/>
      <c r="KXW421" s="4"/>
      <c r="KXX421" s="4"/>
      <c r="KXY421" s="4"/>
      <c r="KXZ421" s="4"/>
      <c r="KYA421" s="4"/>
      <c r="KYB421" s="4"/>
      <c r="KYC421" s="4"/>
      <c r="KYD421" s="4"/>
      <c r="KYE421" s="4"/>
      <c r="KYF421" s="4"/>
      <c r="KYG421" s="4"/>
      <c r="KYH421" s="4"/>
      <c r="KYI421" s="4"/>
      <c r="KYJ421" s="4"/>
      <c r="KYK421" s="4"/>
      <c r="KYL421" s="4"/>
      <c r="KYM421" s="4"/>
      <c r="KYN421" s="4"/>
      <c r="KYO421" s="4"/>
      <c r="KYP421" s="4"/>
      <c r="KYQ421" s="4"/>
      <c r="KYR421" s="4"/>
      <c r="KYS421" s="4"/>
      <c r="KYT421" s="4"/>
      <c r="KYU421" s="4"/>
      <c r="KYV421" s="4"/>
      <c r="KYW421" s="4"/>
      <c r="KYX421" s="4"/>
      <c r="KYY421" s="4"/>
      <c r="KYZ421" s="4"/>
      <c r="KZA421" s="4"/>
      <c r="KZB421" s="4"/>
      <c r="KZC421" s="4"/>
      <c r="KZD421" s="4"/>
      <c r="KZE421" s="4"/>
      <c r="KZF421" s="4"/>
      <c r="KZG421" s="4"/>
      <c r="KZH421" s="4"/>
      <c r="KZI421" s="4"/>
      <c r="KZJ421" s="4"/>
      <c r="KZK421" s="4"/>
      <c r="KZL421" s="4"/>
      <c r="KZM421" s="4"/>
      <c r="KZN421" s="4"/>
      <c r="KZO421" s="4"/>
      <c r="KZP421" s="4"/>
      <c r="KZQ421" s="4"/>
      <c r="KZR421" s="4"/>
      <c r="KZS421" s="4"/>
      <c r="KZT421" s="4"/>
      <c r="KZU421" s="4"/>
      <c r="KZV421" s="4"/>
      <c r="KZW421" s="4"/>
      <c r="KZX421" s="4"/>
      <c r="KZY421" s="4"/>
      <c r="KZZ421" s="4"/>
      <c r="LAA421" s="4"/>
      <c r="LAB421" s="4"/>
      <c r="LAC421" s="4"/>
      <c r="LAD421" s="4"/>
      <c r="LAE421" s="4"/>
      <c r="LAF421" s="4"/>
      <c r="LAG421" s="4"/>
      <c r="LAH421" s="4"/>
      <c r="LAI421" s="4"/>
      <c r="LAJ421" s="4"/>
      <c r="LAK421" s="4"/>
      <c r="LAL421" s="4"/>
      <c r="LAM421" s="4"/>
      <c r="LAN421" s="4"/>
      <c r="LAO421" s="4"/>
      <c r="LAP421" s="4"/>
      <c r="LAQ421" s="4"/>
      <c r="LAR421" s="4"/>
      <c r="LAS421" s="4"/>
      <c r="LAT421" s="4"/>
      <c r="LAU421" s="4"/>
      <c r="LAV421" s="4"/>
      <c r="LAW421" s="4"/>
      <c r="LAX421" s="4"/>
      <c r="LAY421" s="4"/>
      <c r="LAZ421" s="4"/>
      <c r="LBA421" s="4"/>
      <c r="LBB421" s="4"/>
      <c r="LBC421" s="4"/>
      <c r="LBD421" s="4"/>
      <c r="LBE421" s="4"/>
      <c r="LBF421" s="4"/>
      <c r="LBG421" s="4"/>
      <c r="LBH421" s="4"/>
      <c r="LBI421" s="4"/>
      <c r="LBJ421" s="4"/>
      <c r="LBK421" s="4"/>
      <c r="LBL421" s="4"/>
      <c r="LBM421" s="4"/>
      <c r="LBN421" s="4"/>
      <c r="LBO421" s="4"/>
      <c r="LBP421" s="4"/>
      <c r="LBQ421" s="4"/>
      <c r="LBR421" s="4"/>
      <c r="LBS421" s="4"/>
      <c r="LBT421" s="4"/>
      <c r="LBU421" s="4"/>
      <c r="LBV421" s="4"/>
      <c r="LBW421" s="4"/>
      <c r="LBX421" s="4"/>
      <c r="LBY421" s="4"/>
      <c r="LBZ421" s="4"/>
      <c r="LCA421" s="4"/>
      <c r="LCB421" s="4"/>
      <c r="LCC421" s="4"/>
      <c r="LCD421" s="4"/>
      <c r="LCE421" s="4"/>
      <c r="LCF421" s="4"/>
      <c r="LCG421" s="4"/>
      <c r="LCH421" s="4"/>
      <c r="LCI421" s="4"/>
      <c r="LCJ421" s="4"/>
      <c r="LCK421" s="4"/>
      <c r="LCL421" s="4"/>
      <c r="LCM421" s="4"/>
      <c r="LCN421" s="4"/>
      <c r="LCO421" s="4"/>
      <c r="LCP421" s="4"/>
      <c r="LCQ421" s="4"/>
      <c r="LCR421" s="4"/>
      <c r="LCS421" s="4"/>
      <c r="LCT421" s="4"/>
      <c r="LCU421" s="4"/>
      <c r="LCV421" s="4"/>
      <c r="LCW421" s="4"/>
      <c r="LCX421" s="4"/>
      <c r="LCY421" s="4"/>
      <c r="LCZ421" s="4"/>
      <c r="LDA421" s="4"/>
      <c r="LDB421" s="4"/>
      <c r="LDC421" s="4"/>
      <c r="LDD421" s="4"/>
      <c r="LDE421" s="4"/>
      <c r="LDF421" s="4"/>
      <c r="LDG421" s="4"/>
      <c r="LDH421" s="4"/>
      <c r="LDI421" s="4"/>
      <c r="LDJ421" s="4"/>
      <c r="LDK421" s="4"/>
      <c r="LDL421" s="4"/>
      <c r="LDM421" s="4"/>
      <c r="LDN421" s="4"/>
      <c r="LDO421" s="4"/>
      <c r="LDP421" s="4"/>
      <c r="LDQ421" s="4"/>
      <c r="LDR421" s="4"/>
      <c r="LDS421" s="4"/>
      <c r="LDT421" s="4"/>
      <c r="LDU421" s="4"/>
      <c r="LDV421" s="4"/>
      <c r="LDW421" s="4"/>
      <c r="LDX421" s="4"/>
      <c r="LDY421" s="4"/>
      <c r="LDZ421" s="4"/>
      <c r="LEA421" s="4"/>
      <c r="LEB421" s="4"/>
      <c r="LEC421" s="4"/>
      <c r="LED421" s="4"/>
      <c r="LEE421" s="4"/>
      <c r="LEF421" s="4"/>
      <c r="LEG421" s="4"/>
      <c r="LEH421" s="4"/>
      <c r="LEI421" s="4"/>
      <c r="LEJ421" s="4"/>
      <c r="LEK421" s="4"/>
      <c r="LEL421" s="4"/>
      <c r="LEM421" s="4"/>
      <c r="LEN421" s="4"/>
      <c r="LEO421" s="4"/>
      <c r="LEP421" s="4"/>
      <c r="LEQ421" s="4"/>
      <c r="LER421" s="4"/>
      <c r="LES421" s="4"/>
      <c r="LET421" s="4"/>
      <c r="LEU421" s="4"/>
      <c r="LEV421" s="4"/>
      <c r="LEW421" s="4"/>
      <c r="LEX421" s="4"/>
      <c r="LEY421" s="4"/>
      <c r="LEZ421" s="4"/>
      <c r="LFA421" s="4"/>
      <c r="LFB421" s="4"/>
      <c r="LFC421" s="4"/>
      <c r="LFD421" s="4"/>
      <c r="LFE421" s="4"/>
      <c r="LFF421" s="4"/>
      <c r="LFG421" s="4"/>
      <c r="LFH421" s="4"/>
      <c r="LFI421" s="4"/>
      <c r="LFJ421" s="4"/>
      <c r="LFK421" s="4"/>
      <c r="LFL421" s="4"/>
      <c r="LFM421" s="4"/>
      <c r="LFN421" s="4"/>
      <c r="LFO421" s="4"/>
      <c r="LFP421" s="4"/>
      <c r="LFQ421" s="4"/>
      <c r="LFR421" s="4"/>
      <c r="LFS421" s="4"/>
      <c r="LFT421" s="4"/>
      <c r="LFU421" s="4"/>
      <c r="LFV421" s="4"/>
      <c r="LFW421" s="4"/>
      <c r="LFX421" s="4"/>
      <c r="LFY421" s="4"/>
      <c r="LFZ421" s="4"/>
      <c r="LGA421" s="4"/>
      <c r="LGB421" s="4"/>
      <c r="LGC421" s="4"/>
      <c r="LGD421" s="4"/>
      <c r="LGE421" s="4"/>
      <c r="LGF421" s="4"/>
      <c r="LGG421" s="4"/>
      <c r="LGH421" s="4"/>
      <c r="LGI421" s="4"/>
      <c r="LGJ421" s="4"/>
      <c r="LGK421" s="4"/>
      <c r="LGL421" s="4"/>
      <c r="LGM421" s="4"/>
      <c r="LGN421" s="4"/>
      <c r="LGO421" s="4"/>
      <c r="LGP421" s="4"/>
      <c r="LGQ421" s="4"/>
      <c r="LGR421" s="4"/>
      <c r="LGS421" s="4"/>
      <c r="LGT421" s="4"/>
      <c r="LGU421" s="4"/>
      <c r="LGV421" s="4"/>
      <c r="LGW421" s="4"/>
      <c r="LGX421" s="4"/>
      <c r="LGY421" s="4"/>
      <c r="LGZ421" s="4"/>
      <c r="LHA421" s="4"/>
      <c r="LHB421" s="4"/>
      <c r="LHC421" s="4"/>
      <c r="LHD421" s="4"/>
      <c r="LHE421" s="4"/>
      <c r="LHF421" s="4"/>
      <c r="LHG421" s="4"/>
      <c r="LHH421" s="4"/>
      <c r="LHI421" s="4"/>
      <c r="LHJ421" s="4"/>
      <c r="LHK421" s="4"/>
      <c r="LHL421" s="4"/>
      <c r="LHM421" s="4"/>
      <c r="LHN421" s="4"/>
      <c r="LHO421" s="4"/>
      <c r="LHP421" s="4"/>
      <c r="LHQ421" s="4"/>
      <c r="LHR421" s="4"/>
      <c r="LHS421" s="4"/>
      <c r="LHT421" s="4"/>
      <c r="LHU421" s="4"/>
      <c r="LHV421" s="4"/>
      <c r="LHW421" s="4"/>
      <c r="LHX421" s="4"/>
      <c r="LHY421" s="4"/>
      <c r="LHZ421" s="4"/>
      <c r="LIA421" s="4"/>
      <c r="LIB421" s="4"/>
      <c r="LIC421" s="4"/>
      <c r="LID421" s="4"/>
      <c r="LIE421" s="4"/>
      <c r="LIF421" s="4"/>
      <c r="LIG421" s="4"/>
      <c r="LIH421" s="4"/>
      <c r="LII421" s="4"/>
      <c r="LIJ421" s="4"/>
      <c r="LIK421" s="4"/>
      <c r="LIL421" s="4"/>
      <c r="LIM421" s="4"/>
      <c r="LIN421" s="4"/>
      <c r="LIO421" s="4"/>
      <c r="LIP421" s="4"/>
      <c r="LIQ421" s="4"/>
      <c r="LIR421" s="4"/>
      <c r="LIS421" s="4"/>
      <c r="LIT421" s="4"/>
      <c r="LIU421" s="4"/>
      <c r="LIV421" s="4"/>
      <c r="LIW421" s="4"/>
      <c r="LIX421" s="4"/>
      <c r="LIY421" s="4"/>
      <c r="LIZ421" s="4"/>
      <c r="LJA421" s="4"/>
      <c r="LJB421" s="4"/>
      <c r="LJC421" s="4"/>
      <c r="LJD421" s="4"/>
      <c r="LJE421" s="4"/>
      <c r="LJF421" s="4"/>
      <c r="LJG421" s="4"/>
      <c r="LJH421" s="4"/>
      <c r="LJI421" s="4"/>
      <c r="LJJ421" s="4"/>
      <c r="LJK421" s="4"/>
      <c r="LJL421" s="4"/>
      <c r="LJM421" s="4"/>
      <c r="LJN421" s="4"/>
      <c r="LJO421" s="4"/>
      <c r="LJP421" s="4"/>
      <c r="LJQ421" s="4"/>
      <c r="LJR421" s="4"/>
      <c r="LJS421" s="4"/>
      <c r="LJT421" s="4"/>
      <c r="LJU421" s="4"/>
      <c r="LJV421" s="4"/>
      <c r="LJW421" s="4"/>
      <c r="LJX421" s="4"/>
      <c r="LJY421" s="4"/>
      <c r="LJZ421" s="4"/>
      <c r="LKA421" s="4"/>
      <c r="LKB421" s="4"/>
      <c r="LKC421" s="4"/>
      <c r="LKD421" s="4"/>
      <c r="LKE421" s="4"/>
      <c r="LKF421" s="4"/>
      <c r="LKG421" s="4"/>
      <c r="LKH421" s="4"/>
      <c r="LKI421" s="4"/>
      <c r="LKJ421" s="4"/>
      <c r="LKK421" s="4"/>
      <c r="LKL421" s="4"/>
      <c r="LKM421" s="4"/>
      <c r="LKN421" s="4"/>
      <c r="LKO421" s="4"/>
      <c r="LKP421" s="4"/>
      <c r="LKQ421" s="4"/>
      <c r="LKR421" s="4"/>
      <c r="LKS421" s="4"/>
      <c r="LKT421" s="4"/>
      <c r="LKU421" s="4"/>
      <c r="LKV421" s="4"/>
      <c r="LKW421" s="4"/>
      <c r="LKX421" s="4"/>
      <c r="LKY421" s="4"/>
      <c r="LKZ421" s="4"/>
      <c r="LLA421" s="4"/>
      <c r="LLB421" s="4"/>
      <c r="LLC421" s="4"/>
      <c r="LLD421" s="4"/>
      <c r="LLE421" s="4"/>
      <c r="LLF421" s="4"/>
      <c r="LLG421" s="4"/>
      <c r="LLH421" s="4"/>
      <c r="LLI421" s="4"/>
      <c r="LLJ421" s="4"/>
      <c r="LLK421" s="4"/>
      <c r="LLL421" s="4"/>
      <c r="LLM421" s="4"/>
      <c r="LLN421" s="4"/>
      <c r="LLO421" s="4"/>
      <c r="LLP421" s="4"/>
      <c r="LLQ421" s="4"/>
      <c r="LLR421" s="4"/>
      <c r="LLS421" s="4"/>
      <c r="LLT421" s="4"/>
      <c r="LLU421" s="4"/>
      <c r="LLV421" s="4"/>
      <c r="LLW421" s="4"/>
      <c r="LLX421" s="4"/>
      <c r="LLY421" s="4"/>
      <c r="LLZ421" s="4"/>
      <c r="LMA421" s="4"/>
      <c r="LMB421" s="4"/>
      <c r="LMC421" s="4"/>
      <c r="LMD421" s="4"/>
      <c r="LME421" s="4"/>
      <c r="LMF421" s="4"/>
      <c r="LMG421" s="4"/>
      <c r="LMH421" s="4"/>
      <c r="LMI421" s="4"/>
      <c r="LMJ421" s="4"/>
      <c r="LMK421" s="4"/>
      <c r="LML421" s="4"/>
      <c r="LMM421" s="4"/>
      <c r="LMN421" s="4"/>
      <c r="LMO421" s="4"/>
      <c r="LMP421" s="4"/>
      <c r="LMQ421" s="4"/>
      <c r="LMR421" s="4"/>
      <c r="LMS421" s="4"/>
      <c r="LMT421" s="4"/>
      <c r="LMU421" s="4"/>
      <c r="LMV421" s="4"/>
      <c r="LMW421" s="4"/>
      <c r="LMX421" s="4"/>
      <c r="LMY421" s="4"/>
      <c r="LMZ421" s="4"/>
      <c r="LNA421" s="4"/>
      <c r="LNB421" s="4"/>
      <c r="LNC421" s="4"/>
      <c r="LND421" s="4"/>
      <c r="LNE421" s="4"/>
      <c r="LNF421" s="4"/>
      <c r="LNG421" s="4"/>
      <c r="LNH421" s="4"/>
      <c r="LNI421" s="4"/>
      <c r="LNJ421" s="4"/>
      <c r="LNK421" s="4"/>
      <c r="LNL421" s="4"/>
      <c r="LNM421" s="4"/>
      <c r="LNN421" s="4"/>
      <c r="LNO421" s="4"/>
      <c r="LNP421" s="4"/>
      <c r="LNQ421" s="4"/>
      <c r="LNR421" s="4"/>
      <c r="LNS421" s="4"/>
      <c r="LNT421" s="4"/>
      <c r="LNU421" s="4"/>
      <c r="LNV421" s="4"/>
      <c r="LNW421" s="4"/>
      <c r="LNX421" s="4"/>
      <c r="LNY421" s="4"/>
      <c r="LNZ421" s="4"/>
      <c r="LOA421" s="4"/>
      <c r="LOB421" s="4"/>
      <c r="LOC421" s="4"/>
      <c r="LOD421" s="4"/>
      <c r="LOE421" s="4"/>
      <c r="LOF421" s="4"/>
      <c r="LOG421" s="4"/>
      <c r="LOH421" s="4"/>
      <c r="LOI421" s="4"/>
      <c r="LOJ421" s="4"/>
      <c r="LOK421" s="4"/>
      <c r="LOL421" s="4"/>
      <c r="LOM421" s="4"/>
      <c r="LON421" s="4"/>
      <c r="LOO421" s="4"/>
      <c r="LOP421" s="4"/>
      <c r="LOQ421" s="4"/>
      <c r="LOR421" s="4"/>
      <c r="LOS421" s="4"/>
      <c r="LOT421" s="4"/>
      <c r="LOU421" s="4"/>
      <c r="LOV421" s="4"/>
      <c r="LOW421" s="4"/>
      <c r="LOX421" s="4"/>
      <c r="LOY421" s="4"/>
      <c r="LOZ421" s="4"/>
      <c r="LPA421" s="4"/>
      <c r="LPB421" s="4"/>
      <c r="LPC421" s="4"/>
      <c r="LPD421" s="4"/>
      <c r="LPE421" s="4"/>
      <c r="LPF421" s="4"/>
      <c r="LPG421" s="4"/>
      <c r="LPH421" s="4"/>
      <c r="LPI421" s="4"/>
      <c r="LPJ421" s="4"/>
      <c r="LPK421" s="4"/>
      <c r="LPL421" s="4"/>
      <c r="LPM421" s="4"/>
      <c r="LPN421" s="4"/>
      <c r="LPO421" s="4"/>
      <c r="LPP421" s="4"/>
      <c r="LPQ421" s="4"/>
      <c r="LPR421" s="4"/>
      <c r="LPS421" s="4"/>
      <c r="LPT421" s="4"/>
      <c r="LPU421" s="4"/>
      <c r="LPV421" s="4"/>
      <c r="LPW421" s="4"/>
      <c r="LPX421" s="4"/>
      <c r="LPY421" s="4"/>
      <c r="LPZ421" s="4"/>
      <c r="LQA421" s="4"/>
      <c r="LQB421" s="4"/>
      <c r="LQC421" s="4"/>
      <c r="LQD421" s="4"/>
      <c r="LQE421" s="4"/>
      <c r="LQF421" s="4"/>
      <c r="LQG421" s="4"/>
      <c r="LQH421" s="4"/>
      <c r="LQI421" s="4"/>
      <c r="LQJ421" s="4"/>
      <c r="LQK421" s="4"/>
      <c r="LQL421" s="4"/>
      <c r="LQM421" s="4"/>
      <c r="LQN421" s="4"/>
      <c r="LQO421" s="4"/>
      <c r="LQP421" s="4"/>
      <c r="LQQ421" s="4"/>
      <c r="LQR421" s="4"/>
      <c r="LQS421" s="4"/>
      <c r="LQT421" s="4"/>
      <c r="LQU421" s="4"/>
      <c r="LQV421" s="4"/>
      <c r="LQW421" s="4"/>
      <c r="LQX421" s="4"/>
      <c r="LQY421" s="4"/>
      <c r="LQZ421" s="4"/>
      <c r="LRA421" s="4"/>
      <c r="LRB421" s="4"/>
      <c r="LRC421" s="4"/>
      <c r="LRD421" s="4"/>
      <c r="LRE421" s="4"/>
      <c r="LRF421" s="4"/>
      <c r="LRG421" s="4"/>
      <c r="LRH421" s="4"/>
      <c r="LRI421" s="4"/>
      <c r="LRJ421" s="4"/>
      <c r="LRK421" s="4"/>
      <c r="LRL421" s="4"/>
      <c r="LRM421" s="4"/>
      <c r="LRN421" s="4"/>
      <c r="LRO421" s="4"/>
      <c r="LRP421" s="4"/>
      <c r="LRQ421" s="4"/>
      <c r="LRR421" s="4"/>
      <c r="LRS421" s="4"/>
      <c r="LRT421" s="4"/>
      <c r="LRU421" s="4"/>
      <c r="LRV421" s="4"/>
      <c r="LRW421" s="4"/>
      <c r="LRX421" s="4"/>
      <c r="LRY421" s="4"/>
      <c r="LRZ421" s="4"/>
      <c r="LSA421" s="4"/>
      <c r="LSB421" s="4"/>
      <c r="LSC421" s="4"/>
      <c r="LSD421" s="4"/>
      <c r="LSE421" s="4"/>
      <c r="LSF421" s="4"/>
      <c r="LSG421" s="4"/>
      <c r="LSH421" s="4"/>
      <c r="LSI421" s="4"/>
      <c r="LSJ421" s="4"/>
      <c r="LSK421" s="4"/>
      <c r="LSL421" s="4"/>
      <c r="LSM421" s="4"/>
      <c r="LSN421" s="4"/>
      <c r="LSO421" s="4"/>
      <c r="LSP421" s="4"/>
      <c r="LSQ421" s="4"/>
      <c r="LSR421" s="4"/>
      <c r="LSS421" s="4"/>
      <c r="LST421" s="4"/>
      <c r="LSU421" s="4"/>
      <c r="LSV421" s="4"/>
      <c r="LSW421" s="4"/>
      <c r="LSX421" s="4"/>
      <c r="LSY421" s="4"/>
      <c r="LSZ421" s="4"/>
      <c r="LTA421" s="4"/>
      <c r="LTB421" s="4"/>
      <c r="LTC421" s="4"/>
      <c r="LTD421" s="4"/>
      <c r="LTE421" s="4"/>
      <c r="LTF421" s="4"/>
      <c r="LTG421" s="4"/>
      <c r="LTH421" s="4"/>
      <c r="LTI421" s="4"/>
      <c r="LTJ421" s="4"/>
      <c r="LTK421" s="4"/>
      <c r="LTL421" s="4"/>
      <c r="LTM421" s="4"/>
      <c r="LTN421" s="4"/>
      <c r="LTO421" s="4"/>
      <c r="LTP421" s="4"/>
      <c r="LTQ421" s="4"/>
      <c r="LTR421" s="4"/>
      <c r="LTS421" s="4"/>
      <c r="LTT421" s="4"/>
      <c r="LTU421" s="4"/>
      <c r="LTV421" s="4"/>
      <c r="LTW421" s="4"/>
      <c r="LTX421" s="4"/>
      <c r="LTY421" s="4"/>
      <c r="LTZ421" s="4"/>
      <c r="LUA421" s="4"/>
      <c r="LUB421" s="4"/>
      <c r="LUC421" s="4"/>
      <c r="LUD421" s="4"/>
      <c r="LUE421" s="4"/>
      <c r="LUF421" s="4"/>
      <c r="LUG421" s="4"/>
      <c r="LUH421" s="4"/>
      <c r="LUI421" s="4"/>
      <c r="LUJ421" s="4"/>
      <c r="LUK421" s="4"/>
      <c r="LUL421" s="4"/>
      <c r="LUM421" s="4"/>
      <c r="LUN421" s="4"/>
      <c r="LUO421" s="4"/>
      <c r="LUP421" s="4"/>
      <c r="LUQ421" s="4"/>
      <c r="LUR421" s="4"/>
      <c r="LUS421" s="4"/>
      <c r="LUT421" s="4"/>
      <c r="LUU421" s="4"/>
      <c r="LUV421" s="4"/>
      <c r="LUW421" s="4"/>
      <c r="LUX421" s="4"/>
      <c r="LUY421" s="4"/>
      <c r="LUZ421" s="4"/>
      <c r="LVA421" s="4"/>
      <c r="LVB421" s="4"/>
      <c r="LVC421" s="4"/>
      <c r="LVD421" s="4"/>
      <c r="LVE421" s="4"/>
      <c r="LVF421" s="4"/>
      <c r="LVG421" s="4"/>
      <c r="LVH421" s="4"/>
      <c r="LVI421" s="4"/>
      <c r="LVJ421" s="4"/>
      <c r="LVK421" s="4"/>
      <c r="LVL421" s="4"/>
      <c r="LVM421" s="4"/>
      <c r="LVN421" s="4"/>
      <c r="LVO421" s="4"/>
      <c r="LVP421" s="4"/>
      <c r="LVQ421" s="4"/>
      <c r="LVR421" s="4"/>
      <c r="LVS421" s="4"/>
      <c r="LVT421" s="4"/>
      <c r="LVU421" s="4"/>
      <c r="LVV421" s="4"/>
      <c r="LVW421" s="4"/>
      <c r="LVX421" s="4"/>
      <c r="LVY421" s="4"/>
      <c r="LVZ421" s="4"/>
      <c r="LWA421" s="4"/>
      <c r="LWB421" s="4"/>
      <c r="LWC421" s="4"/>
      <c r="LWD421" s="4"/>
      <c r="LWE421" s="4"/>
      <c r="LWF421" s="4"/>
      <c r="LWG421" s="4"/>
      <c r="LWH421" s="4"/>
      <c r="LWI421" s="4"/>
      <c r="LWJ421" s="4"/>
      <c r="LWK421" s="4"/>
      <c r="LWL421" s="4"/>
      <c r="LWM421" s="4"/>
      <c r="LWN421" s="4"/>
      <c r="LWO421" s="4"/>
      <c r="LWP421" s="4"/>
      <c r="LWQ421" s="4"/>
      <c r="LWR421" s="4"/>
      <c r="LWS421" s="4"/>
      <c r="LWT421" s="4"/>
      <c r="LWU421" s="4"/>
      <c r="LWV421" s="4"/>
      <c r="LWW421" s="4"/>
      <c r="LWX421" s="4"/>
      <c r="LWY421" s="4"/>
      <c r="LWZ421" s="4"/>
      <c r="LXA421" s="4"/>
      <c r="LXB421" s="4"/>
      <c r="LXC421" s="4"/>
      <c r="LXD421" s="4"/>
      <c r="LXE421" s="4"/>
      <c r="LXF421" s="4"/>
      <c r="LXG421" s="4"/>
      <c r="LXH421" s="4"/>
      <c r="LXI421" s="4"/>
      <c r="LXJ421" s="4"/>
      <c r="LXK421" s="4"/>
      <c r="LXL421" s="4"/>
      <c r="LXM421" s="4"/>
      <c r="LXN421" s="4"/>
      <c r="LXO421" s="4"/>
      <c r="LXP421" s="4"/>
      <c r="LXQ421" s="4"/>
      <c r="LXR421" s="4"/>
      <c r="LXS421" s="4"/>
      <c r="LXT421" s="4"/>
      <c r="LXU421" s="4"/>
      <c r="LXV421" s="4"/>
      <c r="LXW421" s="4"/>
      <c r="LXX421" s="4"/>
      <c r="LXY421" s="4"/>
      <c r="LXZ421" s="4"/>
      <c r="LYA421" s="4"/>
      <c r="LYB421" s="4"/>
      <c r="LYC421" s="4"/>
      <c r="LYD421" s="4"/>
      <c r="LYE421" s="4"/>
      <c r="LYF421" s="4"/>
      <c r="LYG421" s="4"/>
      <c r="LYH421" s="4"/>
      <c r="LYI421" s="4"/>
      <c r="LYJ421" s="4"/>
      <c r="LYK421" s="4"/>
      <c r="LYL421" s="4"/>
      <c r="LYM421" s="4"/>
      <c r="LYN421" s="4"/>
      <c r="LYO421" s="4"/>
      <c r="LYP421" s="4"/>
      <c r="LYQ421" s="4"/>
      <c r="LYR421" s="4"/>
      <c r="LYS421" s="4"/>
      <c r="LYT421" s="4"/>
      <c r="LYU421" s="4"/>
      <c r="LYV421" s="4"/>
      <c r="LYW421" s="4"/>
      <c r="LYX421" s="4"/>
      <c r="LYY421" s="4"/>
      <c r="LYZ421" s="4"/>
      <c r="LZA421" s="4"/>
      <c r="LZB421" s="4"/>
      <c r="LZC421" s="4"/>
      <c r="LZD421" s="4"/>
      <c r="LZE421" s="4"/>
      <c r="LZF421" s="4"/>
      <c r="LZG421" s="4"/>
      <c r="LZH421" s="4"/>
      <c r="LZI421" s="4"/>
      <c r="LZJ421" s="4"/>
      <c r="LZK421" s="4"/>
      <c r="LZL421" s="4"/>
      <c r="LZM421" s="4"/>
      <c r="LZN421" s="4"/>
      <c r="LZO421" s="4"/>
      <c r="LZP421" s="4"/>
      <c r="LZQ421" s="4"/>
      <c r="LZR421" s="4"/>
      <c r="LZS421" s="4"/>
      <c r="LZT421" s="4"/>
      <c r="LZU421" s="4"/>
      <c r="LZV421" s="4"/>
      <c r="LZW421" s="4"/>
      <c r="LZX421" s="4"/>
      <c r="LZY421" s="4"/>
      <c r="LZZ421" s="4"/>
      <c r="MAA421" s="4"/>
      <c r="MAB421" s="4"/>
      <c r="MAC421" s="4"/>
      <c r="MAD421" s="4"/>
      <c r="MAE421" s="4"/>
      <c r="MAF421" s="4"/>
      <c r="MAG421" s="4"/>
      <c r="MAH421" s="4"/>
      <c r="MAI421" s="4"/>
      <c r="MAJ421" s="4"/>
      <c r="MAK421" s="4"/>
      <c r="MAL421" s="4"/>
      <c r="MAM421" s="4"/>
      <c r="MAN421" s="4"/>
      <c r="MAO421" s="4"/>
      <c r="MAP421" s="4"/>
      <c r="MAQ421" s="4"/>
      <c r="MAR421" s="4"/>
      <c r="MAS421" s="4"/>
      <c r="MAT421" s="4"/>
      <c r="MAU421" s="4"/>
      <c r="MAV421" s="4"/>
      <c r="MAW421" s="4"/>
      <c r="MAX421" s="4"/>
      <c r="MAY421" s="4"/>
      <c r="MAZ421" s="4"/>
      <c r="MBA421" s="4"/>
      <c r="MBB421" s="4"/>
      <c r="MBC421" s="4"/>
      <c r="MBD421" s="4"/>
      <c r="MBE421" s="4"/>
      <c r="MBF421" s="4"/>
      <c r="MBG421" s="4"/>
      <c r="MBH421" s="4"/>
      <c r="MBI421" s="4"/>
      <c r="MBJ421" s="4"/>
      <c r="MBK421" s="4"/>
      <c r="MBL421" s="4"/>
      <c r="MBM421" s="4"/>
      <c r="MBN421" s="4"/>
      <c r="MBO421" s="4"/>
      <c r="MBP421" s="4"/>
      <c r="MBQ421" s="4"/>
      <c r="MBR421" s="4"/>
      <c r="MBS421" s="4"/>
      <c r="MBT421" s="4"/>
      <c r="MBU421" s="4"/>
      <c r="MBV421" s="4"/>
      <c r="MBW421" s="4"/>
      <c r="MBX421" s="4"/>
      <c r="MBY421" s="4"/>
      <c r="MBZ421" s="4"/>
      <c r="MCA421" s="4"/>
      <c r="MCB421" s="4"/>
      <c r="MCC421" s="4"/>
      <c r="MCD421" s="4"/>
      <c r="MCE421" s="4"/>
      <c r="MCF421" s="4"/>
      <c r="MCG421" s="4"/>
      <c r="MCH421" s="4"/>
      <c r="MCI421" s="4"/>
      <c r="MCJ421" s="4"/>
      <c r="MCK421" s="4"/>
      <c r="MCL421" s="4"/>
      <c r="MCM421" s="4"/>
      <c r="MCN421" s="4"/>
      <c r="MCO421" s="4"/>
      <c r="MCP421" s="4"/>
      <c r="MCQ421" s="4"/>
      <c r="MCR421" s="4"/>
      <c r="MCS421" s="4"/>
      <c r="MCT421" s="4"/>
      <c r="MCU421" s="4"/>
      <c r="MCV421" s="4"/>
      <c r="MCW421" s="4"/>
      <c r="MCX421" s="4"/>
      <c r="MCY421" s="4"/>
      <c r="MCZ421" s="4"/>
      <c r="MDA421" s="4"/>
      <c r="MDB421" s="4"/>
      <c r="MDC421" s="4"/>
      <c r="MDD421" s="4"/>
      <c r="MDE421" s="4"/>
      <c r="MDF421" s="4"/>
      <c r="MDG421" s="4"/>
      <c r="MDH421" s="4"/>
      <c r="MDI421" s="4"/>
      <c r="MDJ421" s="4"/>
      <c r="MDK421" s="4"/>
      <c r="MDL421" s="4"/>
      <c r="MDM421" s="4"/>
      <c r="MDN421" s="4"/>
      <c r="MDO421" s="4"/>
      <c r="MDP421" s="4"/>
      <c r="MDQ421" s="4"/>
      <c r="MDR421" s="4"/>
      <c r="MDS421" s="4"/>
      <c r="MDT421" s="4"/>
      <c r="MDU421" s="4"/>
      <c r="MDV421" s="4"/>
      <c r="MDW421" s="4"/>
      <c r="MDX421" s="4"/>
      <c r="MDY421" s="4"/>
      <c r="MDZ421" s="4"/>
      <c r="MEA421" s="4"/>
      <c r="MEB421" s="4"/>
      <c r="MEC421" s="4"/>
      <c r="MED421" s="4"/>
      <c r="MEE421" s="4"/>
      <c r="MEF421" s="4"/>
      <c r="MEG421" s="4"/>
      <c r="MEH421" s="4"/>
      <c r="MEI421" s="4"/>
      <c r="MEJ421" s="4"/>
      <c r="MEK421" s="4"/>
      <c r="MEL421" s="4"/>
      <c r="MEM421" s="4"/>
      <c r="MEN421" s="4"/>
      <c r="MEO421" s="4"/>
      <c r="MEP421" s="4"/>
      <c r="MEQ421" s="4"/>
      <c r="MER421" s="4"/>
      <c r="MES421" s="4"/>
      <c r="MET421" s="4"/>
      <c r="MEU421" s="4"/>
      <c r="MEV421" s="4"/>
      <c r="MEW421" s="4"/>
      <c r="MEX421" s="4"/>
      <c r="MEY421" s="4"/>
      <c r="MEZ421" s="4"/>
      <c r="MFA421" s="4"/>
      <c r="MFB421" s="4"/>
      <c r="MFC421" s="4"/>
      <c r="MFD421" s="4"/>
      <c r="MFE421" s="4"/>
      <c r="MFF421" s="4"/>
      <c r="MFG421" s="4"/>
      <c r="MFH421" s="4"/>
      <c r="MFI421" s="4"/>
      <c r="MFJ421" s="4"/>
      <c r="MFK421" s="4"/>
      <c r="MFL421" s="4"/>
      <c r="MFM421" s="4"/>
      <c r="MFN421" s="4"/>
      <c r="MFO421" s="4"/>
      <c r="MFP421" s="4"/>
      <c r="MFQ421" s="4"/>
      <c r="MFR421" s="4"/>
      <c r="MFS421" s="4"/>
      <c r="MFT421" s="4"/>
      <c r="MFU421" s="4"/>
      <c r="MFV421" s="4"/>
      <c r="MFW421" s="4"/>
      <c r="MFX421" s="4"/>
      <c r="MFY421" s="4"/>
      <c r="MFZ421" s="4"/>
      <c r="MGA421" s="4"/>
      <c r="MGB421" s="4"/>
      <c r="MGC421" s="4"/>
      <c r="MGD421" s="4"/>
      <c r="MGE421" s="4"/>
      <c r="MGF421" s="4"/>
      <c r="MGG421" s="4"/>
      <c r="MGH421" s="4"/>
      <c r="MGI421" s="4"/>
      <c r="MGJ421" s="4"/>
      <c r="MGK421" s="4"/>
      <c r="MGL421" s="4"/>
      <c r="MGM421" s="4"/>
      <c r="MGN421" s="4"/>
      <c r="MGO421" s="4"/>
      <c r="MGP421" s="4"/>
      <c r="MGQ421" s="4"/>
      <c r="MGR421" s="4"/>
      <c r="MGS421" s="4"/>
      <c r="MGT421" s="4"/>
      <c r="MGU421" s="4"/>
      <c r="MGV421" s="4"/>
      <c r="MGW421" s="4"/>
      <c r="MGX421" s="4"/>
      <c r="MGY421" s="4"/>
      <c r="MGZ421" s="4"/>
      <c r="MHA421" s="4"/>
      <c r="MHB421" s="4"/>
      <c r="MHC421" s="4"/>
      <c r="MHD421" s="4"/>
      <c r="MHE421" s="4"/>
      <c r="MHF421" s="4"/>
      <c r="MHG421" s="4"/>
      <c r="MHH421" s="4"/>
      <c r="MHI421" s="4"/>
      <c r="MHJ421" s="4"/>
      <c r="MHK421" s="4"/>
      <c r="MHL421" s="4"/>
      <c r="MHM421" s="4"/>
      <c r="MHN421" s="4"/>
      <c r="MHO421" s="4"/>
      <c r="MHP421" s="4"/>
      <c r="MHQ421" s="4"/>
      <c r="MHR421" s="4"/>
      <c r="MHS421" s="4"/>
      <c r="MHT421" s="4"/>
      <c r="MHU421" s="4"/>
      <c r="MHV421" s="4"/>
      <c r="MHW421" s="4"/>
      <c r="MHX421" s="4"/>
      <c r="MHY421" s="4"/>
      <c r="MHZ421" s="4"/>
      <c r="MIA421" s="4"/>
      <c r="MIB421" s="4"/>
      <c r="MIC421" s="4"/>
      <c r="MID421" s="4"/>
      <c r="MIE421" s="4"/>
      <c r="MIF421" s="4"/>
      <c r="MIG421" s="4"/>
      <c r="MIH421" s="4"/>
      <c r="MII421" s="4"/>
      <c r="MIJ421" s="4"/>
      <c r="MIK421" s="4"/>
      <c r="MIL421" s="4"/>
      <c r="MIM421" s="4"/>
      <c r="MIN421" s="4"/>
      <c r="MIO421" s="4"/>
      <c r="MIP421" s="4"/>
      <c r="MIQ421" s="4"/>
      <c r="MIR421" s="4"/>
      <c r="MIS421" s="4"/>
      <c r="MIT421" s="4"/>
      <c r="MIU421" s="4"/>
      <c r="MIV421" s="4"/>
      <c r="MIW421" s="4"/>
      <c r="MIX421" s="4"/>
      <c r="MIY421" s="4"/>
      <c r="MIZ421" s="4"/>
      <c r="MJA421" s="4"/>
      <c r="MJB421" s="4"/>
      <c r="MJC421" s="4"/>
      <c r="MJD421" s="4"/>
      <c r="MJE421" s="4"/>
      <c r="MJF421" s="4"/>
      <c r="MJG421" s="4"/>
      <c r="MJH421" s="4"/>
      <c r="MJI421" s="4"/>
      <c r="MJJ421" s="4"/>
      <c r="MJK421" s="4"/>
      <c r="MJL421" s="4"/>
      <c r="MJM421" s="4"/>
      <c r="MJN421" s="4"/>
      <c r="MJO421" s="4"/>
      <c r="MJP421" s="4"/>
      <c r="MJQ421" s="4"/>
      <c r="MJR421" s="4"/>
      <c r="MJS421" s="4"/>
      <c r="MJT421" s="4"/>
      <c r="MJU421" s="4"/>
      <c r="MJV421" s="4"/>
      <c r="MJW421" s="4"/>
      <c r="MJX421" s="4"/>
      <c r="MJY421" s="4"/>
      <c r="MJZ421" s="4"/>
      <c r="MKA421" s="4"/>
      <c r="MKB421" s="4"/>
      <c r="MKC421" s="4"/>
      <c r="MKD421" s="4"/>
      <c r="MKE421" s="4"/>
      <c r="MKF421" s="4"/>
      <c r="MKG421" s="4"/>
      <c r="MKH421" s="4"/>
      <c r="MKI421" s="4"/>
      <c r="MKJ421" s="4"/>
      <c r="MKK421" s="4"/>
      <c r="MKL421" s="4"/>
      <c r="MKM421" s="4"/>
      <c r="MKN421" s="4"/>
      <c r="MKO421" s="4"/>
      <c r="MKP421" s="4"/>
      <c r="MKQ421" s="4"/>
      <c r="MKR421" s="4"/>
      <c r="MKS421" s="4"/>
      <c r="MKT421" s="4"/>
      <c r="MKU421" s="4"/>
      <c r="MKV421" s="4"/>
      <c r="MKW421" s="4"/>
      <c r="MKX421" s="4"/>
      <c r="MKY421" s="4"/>
      <c r="MKZ421" s="4"/>
      <c r="MLA421" s="4"/>
      <c r="MLB421" s="4"/>
      <c r="MLC421" s="4"/>
      <c r="MLD421" s="4"/>
      <c r="MLE421" s="4"/>
      <c r="MLF421" s="4"/>
      <c r="MLG421" s="4"/>
      <c r="MLH421" s="4"/>
      <c r="MLI421" s="4"/>
      <c r="MLJ421" s="4"/>
      <c r="MLK421" s="4"/>
      <c r="MLL421" s="4"/>
      <c r="MLM421" s="4"/>
      <c r="MLN421" s="4"/>
      <c r="MLO421" s="4"/>
      <c r="MLP421" s="4"/>
      <c r="MLQ421" s="4"/>
      <c r="MLR421" s="4"/>
      <c r="MLS421" s="4"/>
      <c r="MLT421" s="4"/>
      <c r="MLU421" s="4"/>
      <c r="MLV421" s="4"/>
      <c r="MLW421" s="4"/>
      <c r="MLX421" s="4"/>
      <c r="MLY421" s="4"/>
      <c r="MLZ421" s="4"/>
      <c r="MMA421" s="4"/>
      <c r="MMB421" s="4"/>
      <c r="MMC421" s="4"/>
      <c r="MMD421" s="4"/>
      <c r="MME421" s="4"/>
      <c r="MMF421" s="4"/>
      <c r="MMG421" s="4"/>
      <c r="MMH421" s="4"/>
      <c r="MMI421" s="4"/>
      <c r="MMJ421" s="4"/>
      <c r="MMK421" s="4"/>
      <c r="MML421" s="4"/>
      <c r="MMM421" s="4"/>
      <c r="MMN421" s="4"/>
      <c r="MMO421" s="4"/>
      <c r="MMP421" s="4"/>
      <c r="MMQ421" s="4"/>
      <c r="MMR421" s="4"/>
      <c r="MMS421" s="4"/>
      <c r="MMT421" s="4"/>
      <c r="MMU421" s="4"/>
      <c r="MMV421" s="4"/>
      <c r="MMW421" s="4"/>
      <c r="MMX421" s="4"/>
      <c r="MMY421" s="4"/>
      <c r="MMZ421" s="4"/>
      <c r="MNA421" s="4"/>
      <c r="MNB421" s="4"/>
      <c r="MNC421" s="4"/>
      <c r="MND421" s="4"/>
      <c r="MNE421" s="4"/>
      <c r="MNF421" s="4"/>
      <c r="MNG421" s="4"/>
      <c r="MNH421" s="4"/>
      <c r="MNI421" s="4"/>
      <c r="MNJ421" s="4"/>
      <c r="MNK421" s="4"/>
      <c r="MNL421" s="4"/>
      <c r="MNM421" s="4"/>
      <c r="MNN421" s="4"/>
      <c r="MNO421" s="4"/>
      <c r="MNP421" s="4"/>
      <c r="MNQ421" s="4"/>
      <c r="MNR421" s="4"/>
      <c r="MNS421" s="4"/>
      <c r="MNT421" s="4"/>
      <c r="MNU421" s="4"/>
      <c r="MNV421" s="4"/>
      <c r="MNW421" s="4"/>
      <c r="MNX421" s="4"/>
      <c r="MNY421" s="4"/>
      <c r="MNZ421" s="4"/>
      <c r="MOA421" s="4"/>
      <c r="MOB421" s="4"/>
      <c r="MOC421" s="4"/>
      <c r="MOD421" s="4"/>
      <c r="MOE421" s="4"/>
      <c r="MOF421" s="4"/>
      <c r="MOG421" s="4"/>
      <c r="MOH421" s="4"/>
      <c r="MOI421" s="4"/>
      <c r="MOJ421" s="4"/>
      <c r="MOK421" s="4"/>
      <c r="MOL421" s="4"/>
      <c r="MOM421" s="4"/>
      <c r="MON421" s="4"/>
      <c r="MOO421" s="4"/>
      <c r="MOP421" s="4"/>
      <c r="MOQ421" s="4"/>
      <c r="MOR421" s="4"/>
      <c r="MOS421" s="4"/>
      <c r="MOT421" s="4"/>
      <c r="MOU421" s="4"/>
      <c r="MOV421" s="4"/>
      <c r="MOW421" s="4"/>
      <c r="MOX421" s="4"/>
      <c r="MOY421" s="4"/>
      <c r="MOZ421" s="4"/>
      <c r="MPA421" s="4"/>
      <c r="MPB421" s="4"/>
      <c r="MPC421" s="4"/>
      <c r="MPD421" s="4"/>
      <c r="MPE421" s="4"/>
      <c r="MPF421" s="4"/>
      <c r="MPG421" s="4"/>
      <c r="MPH421" s="4"/>
      <c r="MPI421" s="4"/>
      <c r="MPJ421" s="4"/>
      <c r="MPK421" s="4"/>
      <c r="MPL421" s="4"/>
      <c r="MPM421" s="4"/>
      <c r="MPN421" s="4"/>
      <c r="MPO421" s="4"/>
      <c r="MPP421" s="4"/>
      <c r="MPQ421" s="4"/>
      <c r="MPR421" s="4"/>
      <c r="MPS421" s="4"/>
      <c r="MPT421" s="4"/>
      <c r="MPU421" s="4"/>
      <c r="MPV421" s="4"/>
      <c r="MPW421" s="4"/>
      <c r="MPX421" s="4"/>
      <c r="MPY421" s="4"/>
      <c r="MPZ421" s="4"/>
      <c r="MQA421" s="4"/>
      <c r="MQB421" s="4"/>
      <c r="MQC421" s="4"/>
      <c r="MQD421" s="4"/>
      <c r="MQE421" s="4"/>
      <c r="MQF421" s="4"/>
      <c r="MQG421" s="4"/>
      <c r="MQH421" s="4"/>
      <c r="MQI421" s="4"/>
      <c r="MQJ421" s="4"/>
      <c r="MQK421" s="4"/>
      <c r="MQL421" s="4"/>
      <c r="MQM421" s="4"/>
      <c r="MQN421" s="4"/>
      <c r="MQO421" s="4"/>
      <c r="MQP421" s="4"/>
      <c r="MQQ421" s="4"/>
      <c r="MQR421" s="4"/>
      <c r="MQS421" s="4"/>
      <c r="MQT421" s="4"/>
      <c r="MQU421" s="4"/>
      <c r="MQV421" s="4"/>
      <c r="MQW421" s="4"/>
      <c r="MQX421" s="4"/>
      <c r="MQY421" s="4"/>
      <c r="MQZ421" s="4"/>
      <c r="MRA421" s="4"/>
      <c r="MRB421" s="4"/>
      <c r="MRC421" s="4"/>
      <c r="MRD421" s="4"/>
      <c r="MRE421" s="4"/>
      <c r="MRF421" s="4"/>
      <c r="MRG421" s="4"/>
      <c r="MRH421" s="4"/>
      <c r="MRI421" s="4"/>
      <c r="MRJ421" s="4"/>
      <c r="MRK421" s="4"/>
      <c r="MRL421" s="4"/>
      <c r="MRM421" s="4"/>
      <c r="MRN421" s="4"/>
      <c r="MRO421" s="4"/>
      <c r="MRP421" s="4"/>
      <c r="MRQ421" s="4"/>
      <c r="MRR421" s="4"/>
      <c r="MRS421" s="4"/>
      <c r="MRT421" s="4"/>
      <c r="MRU421" s="4"/>
      <c r="MRV421" s="4"/>
      <c r="MRW421" s="4"/>
      <c r="MRX421" s="4"/>
      <c r="MRY421" s="4"/>
      <c r="MRZ421" s="4"/>
      <c r="MSA421" s="4"/>
      <c r="MSB421" s="4"/>
      <c r="MSC421" s="4"/>
      <c r="MSD421" s="4"/>
      <c r="MSE421" s="4"/>
      <c r="MSF421" s="4"/>
      <c r="MSG421" s="4"/>
      <c r="MSH421" s="4"/>
      <c r="MSI421" s="4"/>
      <c r="MSJ421" s="4"/>
      <c r="MSK421" s="4"/>
      <c r="MSL421" s="4"/>
      <c r="MSM421" s="4"/>
      <c r="MSN421" s="4"/>
      <c r="MSO421" s="4"/>
      <c r="MSP421" s="4"/>
      <c r="MSQ421" s="4"/>
      <c r="MSR421" s="4"/>
      <c r="MSS421" s="4"/>
      <c r="MST421" s="4"/>
      <c r="MSU421" s="4"/>
      <c r="MSV421" s="4"/>
      <c r="MSW421" s="4"/>
      <c r="MSX421" s="4"/>
      <c r="MSY421" s="4"/>
      <c r="MSZ421" s="4"/>
      <c r="MTA421" s="4"/>
      <c r="MTB421" s="4"/>
      <c r="MTC421" s="4"/>
      <c r="MTD421" s="4"/>
      <c r="MTE421" s="4"/>
      <c r="MTF421" s="4"/>
      <c r="MTG421" s="4"/>
      <c r="MTH421" s="4"/>
      <c r="MTI421" s="4"/>
      <c r="MTJ421" s="4"/>
      <c r="MTK421" s="4"/>
      <c r="MTL421" s="4"/>
      <c r="MTM421" s="4"/>
      <c r="MTN421" s="4"/>
      <c r="MTO421" s="4"/>
      <c r="MTP421" s="4"/>
      <c r="MTQ421" s="4"/>
      <c r="MTR421" s="4"/>
      <c r="MTS421" s="4"/>
      <c r="MTT421" s="4"/>
      <c r="MTU421" s="4"/>
      <c r="MTV421" s="4"/>
      <c r="MTW421" s="4"/>
      <c r="MTX421" s="4"/>
      <c r="MTY421" s="4"/>
      <c r="MTZ421" s="4"/>
      <c r="MUA421" s="4"/>
      <c r="MUB421" s="4"/>
      <c r="MUC421" s="4"/>
      <c r="MUD421" s="4"/>
      <c r="MUE421" s="4"/>
      <c r="MUF421" s="4"/>
      <c r="MUG421" s="4"/>
      <c r="MUH421" s="4"/>
      <c r="MUI421" s="4"/>
      <c r="MUJ421" s="4"/>
      <c r="MUK421" s="4"/>
      <c r="MUL421" s="4"/>
      <c r="MUM421" s="4"/>
      <c r="MUN421" s="4"/>
      <c r="MUO421" s="4"/>
      <c r="MUP421" s="4"/>
      <c r="MUQ421" s="4"/>
      <c r="MUR421" s="4"/>
      <c r="MUS421" s="4"/>
      <c r="MUT421" s="4"/>
      <c r="MUU421" s="4"/>
      <c r="MUV421" s="4"/>
      <c r="MUW421" s="4"/>
      <c r="MUX421" s="4"/>
      <c r="MUY421" s="4"/>
      <c r="MUZ421" s="4"/>
      <c r="MVA421" s="4"/>
      <c r="MVB421" s="4"/>
      <c r="MVC421" s="4"/>
      <c r="MVD421" s="4"/>
      <c r="MVE421" s="4"/>
      <c r="MVF421" s="4"/>
      <c r="MVG421" s="4"/>
      <c r="MVH421" s="4"/>
      <c r="MVI421" s="4"/>
      <c r="MVJ421" s="4"/>
      <c r="MVK421" s="4"/>
      <c r="MVL421" s="4"/>
      <c r="MVM421" s="4"/>
      <c r="MVN421" s="4"/>
      <c r="MVO421" s="4"/>
      <c r="MVP421" s="4"/>
      <c r="MVQ421" s="4"/>
      <c r="MVR421" s="4"/>
      <c r="MVS421" s="4"/>
      <c r="MVT421" s="4"/>
      <c r="MVU421" s="4"/>
      <c r="MVV421" s="4"/>
      <c r="MVW421" s="4"/>
      <c r="MVX421" s="4"/>
      <c r="MVY421" s="4"/>
      <c r="MVZ421" s="4"/>
      <c r="MWA421" s="4"/>
      <c r="MWB421" s="4"/>
      <c r="MWC421" s="4"/>
      <c r="MWD421" s="4"/>
      <c r="MWE421" s="4"/>
      <c r="MWF421" s="4"/>
      <c r="MWG421" s="4"/>
      <c r="MWH421" s="4"/>
      <c r="MWI421" s="4"/>
      <c r="MWJ421" s="4"/>
      <c r="MWK421" s="4"/>
      <c r="MWL421" s="4"/>
      <c r="MWM421" s="4"/>
      <c r="MWN421" s="4"/>
      <c r="MWO421" s="4"/>
      <c r="MWP421" s="4"/>
      <c r="MWQ421" s="4"/>
      <c r="MWR421" s="4"/>
      <c r="MWS421" s="4"/>
      <c r="MWT421" s="4"/>
      <c r="MWU421" s="4"/>
      <c r="MWV421" s="4"/>
      <c r="MWW421" s="4"/>
      <c r="MWX421" s="4"/>
      <c r="MWY421" s="4"/>
      <c r="MWZ421" s="4"/>
      <c r="MXA421" s="4"/>
      <c r="MXB421" s="4"/>
      <c r="MXC421" s="4"/>
      <c r="MXD421" s="4"/>
      <c r="MXE421" s="4"/>
      <c r="MXF421" s="4"/>
      <c r="MXG421" s="4"/>
      <c r="MXH421" s="4"/>
      <c r="MXI421" s="4"/>
      <c r="MXJ421" s="4"/>
      <c r="MXK421" s="4"/>
      <c r="MXL421" s="4"/>
      <c r="MXM421" s="4"/>
      <c r="MXN421" s="4"/>
      <c r="MXO421" s="4"/>
      <c r="MXP421" s="4"/>
      <c r="MXQ421" s="4"/>
      <c r="MXR421" s="4"/>
      <c r="MXS421" s="4"/>
      <c r="MXT421" s="4"/>
      <c r="MXU421" s="4"/>
      <c r="MXV421" s="4"/>
      <c r="MXW421" s="4"/>
      <c r="MXX421" s="4"/>
      <c r="MXY421" s="4"/>
      <c r="MXZ421" s="4"/>
      <c r="MYA421" s="4"/>
      <c r="MYB421" s="4"/>
      <c r="MYC421" s="4"/>
      <c r="MYD421" s="4"/>
      <c r="MYE421" s="4"/>
      <c r="MYF421" s="4"/>
      <c r="MYG421" s="4"/>
      <c r="MYH421" s="4"/>
      <c r="MYI421" s="4"/>
      <c r="MYJ421" s="4"/>
      <c r="MYK421" s="4"/>
      <c r="MYL421" s="4"/>
      <c r="MYM421" s="4"/>
      <c r="MYN421" s="4"/>
      <c r="MYO421" s="4"/>
      <c r="MYP421" s="4"/>
      <c r="MYQ421" s="4"/>
      <c r="MYR421" s="4"/>
      <c r="MYS421" s="4"/>
      <c r="MYT421" s="4"/>
      <c r="MYU421" s="4"/>
      <c r="MYV421" s="4"/>
      <c r="MYW421" s="4"/>
      <c r="MYX421" s="4"/>
      <c r="MYY421" s="4"/>
      <c r="MYZ421" s="4"/>
      <c r="MZA421" s="4"/>
      <c r="MZB421" s="4"/>
      <c r="MZC421" s="4"/>
      <c r="MZD421" s="4"/>
      <c r="MZE421" s="4"/>
      <c r="MZF421" s="4"/>
      <c r="MZG421" s="4"/>
      <c r="MZH421" s="4"/>
      <c r="MZI421" s="4"/>
      <c r="MZJ421" s="4"/>
      <c r="MZK421" s="4"/>
      <c r="MZL421" s="4"/>
      <c r="MZM421" s="4"/>
      <c r="MZN421" s="4"/>
      <c r="MZO421" s="4"/>
      <c r="MZP421" s="4"/>
      <c r="MZQ421" s="4"/>
      <c r="MZR421" s="4"/>
      <c r="MZS421" s="4"/>
      <c r="MZT421" s="4"/>
      <c r="MZU421" s="4"/>
      <c r="MZV421" s="4"/>
      <c r="MZW421" s="4"/>
      <c r="MZX421" s="4"/>
      <c r="MZY421" s="4"/>
      <c r="MZZ421" s="4"/>
      <c r="NAA421" s="4"/>
      <c r="NAB421" s="4"/>
      <c r="NAC421" s="4"/>
      <c r="NAD421" s="4"/>
      <c r="NAE421" s="4"/>
      <c r="NAF421" s="4"/>
      <c r="NAG421" s="4"/>
      <c r="NAH421" s="4"/>
      <c r="NAI421" s="4"/>
      <c r="NAJ421" s="4"/>
      <c r="NAK421" s="4"/>
      <c r="NAL421" s="4"/>
      <c r="NAM421" s="4"/>
      <c r="NAN421" s="4"/>
      <c r="NAO421" s="4"/>
      <c r="NAP421" s="4"/>
      <c r="NAQ421" s="4"/>
      <c r="NAR421" s="4"/>
      <c r="NAS421" s="4"/>
      <c r="NAT421" s="4"/>
      <c r="NAU421" s="4"/>
      <c r="NAV421" s="4"/>
      <c r="NAW421" s="4"/>
      <c r="NAX421" s="4"/>
      <c r="NAY421" s="4"/>
      <c r="NAZ421" s="4"/>
      <c r="NBA421" s="4"/>
      <c r="NBB421" s="4"/>
      <c r="NBC421" s="4"/>
      <c r="NBD421" s="4"/>
      <c r="NBE421" s="4"/>
      <c r="NBF421" s="4"/>
      <c r="NBG421" s="4"/>
      <c r="NBH421" s="4"/>
      <c r="NBI421" s="4"/>
      <c r="NBJ421" s="4"/>
      <c r="NBK421" s="4"/>
      <c r="NBL421" s="4"/>
      <c r="NBM421" s="4"/>
      <c r="NBN421" s="4"/>
      <c r="NBO421" s="4"/>
      <c r="NBP421" s="4"/>
      <c r="NBQ421" s="4"/>
      <c r="NBR421" s="4"/>
      <c r="NBS421" s="4"/>
      <c r="NBT421" s="4"/>
      <c r="NBU421" s="4"/>
      <c r="NBV421" s="4"/>
      <c r="NBW421" s="4"/>
      <c r="NBX421" s="4"/>
      <c r="NBY421" s="4"/>
      <c r="NBZ421" s="4"/>
      <c r="NCA421" s="4"/>
      <c r="NCB421" s="4"/>
      <c r="NCC421" s="4"/>
      <c r="NCD421" s="4"/>
      <c r="NCE421" s="4"/>
      <c r="NCF421" s="4"/>
      <c r="NCG421" s="4"/>
      <c r="NCH421" s="4"/>
      <c r="NCI421" s="4"/>
      <c r="NCJ421" s="4"/>
      <c r="NCK421" s="4"/>
      <c r="NCL421" s="4"/>
      <c r="NCM421" s="4"/>
      <c r="NCN421" s="4"/>
      <c r="NCO421" s="4"/>
      <c r="NCP421" s="4"/>
      <c r="NCQ421" s="4"/>
      <c r="NCR421" s="4"/>
      <c r="NCS421" s="4"/>
      <c r="NCT421" s="4"/>
      <c r="NCU421" s="4"/>
      <c r="NCV421" s="4"/>
      <c r="NCW421" s="4"/>
      <c r="NCX421" s="4"/>
      <c r="NCY421" s="4"/>
      <c r="NCZ421" s="4"/>
      <c r="NDA421" s="4"/>
      <c r="NDB421" s="4"/>
      <c r="NDC421" s="4"/>
      <c r="NDD421" s="4"/>
      <c r="NDE421" s="4"/>
      <c r="NDF421" s="4"/>
      <c r="NDG421" s="4"/>
      <c r="NDH421" s="4"/>
      <c r="NDI421" s="4"/>
      <c r="NDJ421" s="4"/>
      <c r="NDK421" s="4"/>
      <c r="NDL421" s="4"/>
      <c r="NDM421" s="4"/>
      <c r="NDN421" s="4"/>
      <c r="NDO421" s="4"/>
      <c r="NDP421" s="4"/>
      <c r="NDQ421" s="4"/>
      <c r="NDR421" s="4"/>
      <c r="NDS421" s="4"/>
      <c r="NDT421" s="4"/>
      <c r="NDU421" s="4"/>
      <c r="NDV421" s="4"/>
      <c r="NDW421" s="4"/>
      <c r="NDX421" s="4"/>
      <c r="NDY421" s="4"/>
      <c r="NDZ421" s="4"/>
      <c r="NEA421" s="4"/>
      <c r="NEB421" s="4"/>
      <c r="NEC421" s="4"/>
      <c r="NED421" s="4"/>
      <c r="NEE421" s="4"/>
      <c r="NEF421" s="4"/>
      <c r="NEG421" s="4"/>
      <c r="NEH421" s="4"/>
      <c r="NEI421" s="4"/>
      <c r="NEJ421" s="4"/>
      <c r="NEK421" s="4"/>
      <c r="NEL421" s="4"/>
      <c r="NEM421" s="4"/>
      <c r="NEN421" s="4"/>
      <c r="NEO421" s="4"/>
      <c r="NEP421" s="4"/>
      <c r="NEQ421" s="4"/>
      <c r="NER421" s="4"/>
      <c r="NES421" s="4"/>
      <c r="NET421" s="4"/>
      <c r="NEU421" s="4"/>
      <c r="NEV421" s="4"/>
      <c r="NEW421" s="4"/>
      <c r="NEX421" s="4"/>
      <c r="NEY421" s="4"/>
      <c r="NEZ421" s="4"/>
      <c r="NFA421" s="4"/>
      <c r="NFB421" s="4"/>
      <c r="NFC421" s="4"/>
      <c r="NFD421" s="4"/>
      <c r="NFE421" s="4"/>
      <c r="NFF421" s="4"/>
      <c r="NFG421" s="4"/>
      <c r="NFH421" s="4"/>
      <c r="NFI421" s="4"/>
      <c r="NFJ421" s="4"/>
      <c r="NFK421" s="4"/>
      <c r="NFL421" s="4"/>
      <c r="NFM421" s="4"/>
      <c r="NFN421" s="4"/>
      <c r="NFO421" s="4"/>
      <c r="NFP421" s="4"/>
      <c r="NFQ421" s="4"/>
      <c r="NFR421" s="4"/>
      <c r="NFS421" s="4"/>
      <c r="NFT421" s="4"/>
      <c r="NFU421" s="4"/>
      <c r="NFV421" s="4"/>
      <c r="NFW421" s="4"/>
      <c r="NFX421" s="4"/>
      <c r="NFY421" s="4"/>
      <c r="NFZ421" s="4"/>
      <c r="NGA421" s="4"/>
      <c r="NGB421" s="4"/>
      <c r="NGC421" s="4"/>
      <c r="NGD421" s="4"/>
      <c r="NGE421" s="4"/>
      <c r="NGF421" s="4"/>
      <c r="NGG421" s="4"/>
      <c r="NGH421" s="4"/>
      <c r="NGI421" s="4"/>
      <c r="NGJ421" s="4"/>
      <c r="NGK421" s="4"/>
      <c r="NGL421" s="4"/>
      <c r="NGM421" s="4"/>
      <c r="NGN421" s="4"/>
      <c r="NGO421" s="4"/>
      <c r="NGP421" s="4"/>
      <c r="NGQ421" s="4"/>
      <c r="NGR421" s="4"/>
      <c r="NGS421" s="4"/>
      <c r="NGT421" s="4"/>
      <c r="NGU421" s="4"/>
      <c r="NGV421" s="4"/>
      <c r="NGW421" s="4"/>
      <c r="NGX421" s="4"/>
      <c r="NGY421" s="4"/>
      <c r="NGZ421" s="4"/>
      <c r="NHA421" s="4"/>
      <c r="NHB421" s="4"/>
      <c r="NHC421" s="4"/>
      <c r="NHD421" s="4"/>
      <c r="NHE421" s="4"/>
      <c r="NHF421" s="4"/>
      <c r="NHG421" s="4"/>
      <c r="NHH421" s="4"/>
      <c r="NHI421" s="4"/>
      <c r="NHJ421" s="4"/>
      <c r="NHK421" s="4"/>
      <c r="NHL421" s="4"/>
      <c r="NHM421" s="4"/>
      <c r="NHN421" s="4"/>
      <c r="NHO421" s="4"/>
      <c r="NHP421" s="4"/>
      <c r="NHQ421" s="4"/>
      <c r="NHR421" s="4"/>
      <c r="NHS421" s="4"/>
      <c r="NHT421" s="4"/>
      <c r="NHU421" s="4"/>
      <c r="NHV421" s="4"/>
      <c r="NHW421" s="4"/>
      <c r="NHX421" s="4"/>
      <c r="NHY421" s="4"/>
      <c r="NHZ421" s="4"/>
      <c r="NIA421" s="4"/>
      <c r="NIB421" s="4"/>
      <c r="NIC421" s="4"/>
      <c r="NID421" s="4"/>
      <c r="NIE421" s="4"/>
      <c r="NIF421" s="4"/>
      <c r="NIG421" s="4"/>
      <c r="NIH421" s="4"/>
      <c r="NII421" s="4"/>
      <c r="NIJ421" s="4"/>
      <c r="NIK421" s="4"/>
      <c r="NIL421" s="4"/>
      <c r="NIM421" s="4"/>
      <c r="NIN421" s="4"/>
      <c r="NIO421" s="4"/>
      <c r="NIP421" s="4"/>
      <c r="NIQ421" s="4"/>
      <c r="NIR421" s="4"/>
      <c r="NIS421" s="4"/>
      <c r="NIT421" s="4"/>
      <c r="NIU421" s="4"/>
      <c r="NIV421" s="4"/>
      <c r="NIW421" s="4"/>
      <c r="NIX421" s="4"/>
      <c r="NIY421" s="4"/>
      <c r="NIZ421" s="4"/>
      <c r="NJA421" s="4"/>
      <c r="NJB421" s="4"/>
      <c r="NJC421" s="4"/>
      <c r="NJD421" s="4"/>
      <c r="NJE421" s="4"/>
      <c r="NJF421" s="4"/>
      <c r="NJG421" s="4"/>
      <c r="NJH421" s="4"/>
      <c r="NJI421" s="4"/>
      <c r="NJJ421" s="4"/>
      <c r="NJK421" s="4"/>
      <c r="NJL421" s="4"/>
      <c r="NJM421" s="4"/>
      <c r="NJN421" s="4"/>
      <c r="NJO421" s="4"/>
      <c r="NJP421" s="4"/>
      <c r="NJQ421" s="4"/>
      <c r="NJR421" s="4"/>
      <c r="NJS421" s="4"/>
      <c r="NJT421" s="4"/>
      <c r="NJU421" s="4"/>
      <c r="NJV421" s="4"/>
      <c r="NJW421" s="4"/>
      <c r="NJX421" s="4"/>
      <c r="NJY421" s="4"/>
      <c r="NJZ421" s="4"/>
      <c r="NKA421" s="4"/>
      <c r="NKB421" s="4"/>
      <c r="NKC421" s="4"/>
      <c r="NKD421" s="4"/>
      <c r="NKE421" s="4"/>
      <c r="NKF421" s="4"/>
      <c r="NKG421" s="4"/>
      <c r="NKH421" s="4"/>
      <c r="NKI421" s="4"/>
      <c r="NKJ421" s="4"/>
      <c r="NKK421" s="4"/>
      <c r="NKL421" s="4"/>
      <c r="NKM421" s="4"/>
      <c r="NKN421" s="4"/>
      <c r="NKO421" s="4"/>
      <c r="NKP421" s="4"/>
      <c r="NKQ421" s="4"/>
      <c r="NKR421" s="4"/>
      <c r="NKS421" s="4"/>
      <c r="NKT421" s="4"/>
      <c r="NKU421" s="4"/>
      <c r="NKV421" s="4"/>
      <c r="NKW421" s="4"/>
      <c r="NKX421" s="4"/>
      <c r="NKY421" s="4"/>
      <c r="NKZ421" s="4"/>
      <c r="NLA421" s="4"/>
      <c r="NLB421" s="4"/>
      <c r="NLC421" s="4"/>
      <c r="NLD421" s="4"/>
      <c r="NLE421" s="4"/>
      <c r="NLF421" s="4"/>
      <c r="NLG421" s="4"/>
      <c r="NLH421" s="4"/>
      <c r="NLI421" s="4"/>
      <c r="NLJ421" s="4"/>
      <c r="NLK421" s="4"/>
      <c r="NLL421" s="4"/>
      <c r="NLM421" s="4"/>
      <c r="NLN421" s="4"/>
      <c r="NLO421" s="4"/>
      <c r="NLP421" s="4"/>
      <c r="NLQ421" s="4"/>
      <c r="NLR421" s="4"/>
      <c r="NLS421" s="4"/>
      <c r="NLT421" s="4"/>
      <c r="NLU421" s="4"/>
      <c r="NLV421" s="4"/>
      <c r="NLW421" s="4"/>
      <c r="NLX421" s="4"/>
      <c r="NLY421" s="4"/>
      <c r="NLZ421" s="4"/>
      <c r="NMA421" s="4"/>
      <c r="NMB421" s="4"/>
      <c r="NMC421" s="4"/>
      <c r="NMD421" s="4"/>
      <c r="NME421" s="4"/>
      <c r="NMF421" s="4"/>
      <c r="NMG421" s="4"/>
      <c r="NMH421" s="4"/>
      <c r="NMI421" s="4"/>
      <c r="NMJ421" s="4"/>
      <c r="NMK421" s="4"/>
      <c r="NML421" s="4"/>
      <c r="NMM421" s="4"/>
      <c r="NMN421" s="4"/>
      <c r="NMO421" s="4"/>
      <c r="NMP421" s="4"/>
      <c r="NMQ421" s="4"/>
      <c r="NMR421" s="4"/>
      <c r="NMS421" s="4"/>
      <c r="NMT421" s="4"/>
      <c r="NMU421" s="4"/>
      <c r="NMV421" s="4"/>
      <c r="NMW421" s="4"/>
      <c r="NMX421" s="4"/>
      <c r="NMY421" s="4"/>
      <c r="NMZ421" s="4"/>
      <c r="NNA421" s="4"/>
      <c r="NNB421" s="4"/>
      <c r="NNC421" s="4"/>
      <c r="NND421" s="4"/>
      <c r="NNE421" s="4"/>
      <c r="NNF421" s="4"/>
      <c r="NNG421" s="4"/>
      <c r="NNH421" s="4"/>
      <c r="NNI421" s="4"/>
      <c r="NNJ421" s="4"/>
      <c r="NNK421" s="4"/>
      <c r="NNL421" s="4"/>
      <c r="NNM421" s="4"/>
      <c r="NNN421" s="4"/>
      <c r="NNO421" s="4"/>
      <c r="NNP421" s="4"/>
      <c r="NNQ421" s="4"/>
      <c r="NNR421" s="4"/>
      <c r="NNS421" s="4"/>
      <c r="NNT421" s="4"/>
      <c r="NNU421" s="4"/>
      <c r="NNV421" s="4"/>
      <c r="NNW421" s="4"/>
      <c r="NNX421" s="4"/>
      <c r="NNY421" s="4"/>
      <c r="NNZ421" s="4"/>
      <c r="NOA421" s="4"/>
      <c r="NOB421" s="4"/>
      <c r="NOC421" s="4"/>
      <c r="NOD421" s="4"/>
      <c r="NOE421" s="4"/>
      <c r="NOF421" s="4"/>
      <c r="NOG421" s="4"/>
      <c r="NOH421" s="4"/>
      <c r="NOI421" s="4"/>
      <c r="NOJ421" s="4"/>
      <c r="NOK421" s="4"/>
      <c r="NOL421" s="4"/>
      <c r="NOM421" s="4"/>
      <c r="NON421" s="4"/>
      <c r="NOO421" s="4"/>
      <c r="NOP421" s="4"/>
      <c r="NOQ421" s="4"/>
      <c r="NOR421" s="4"/>
      <c r="NOS421" s="4"/>
      <c r="NOT421" s="4"/>
      <c r="NOU421" s="4"/>
      <c r="NOV421" s="4"/>
      <c r="NOW421" s="4"/>
      <c r="NOX421" s="4"/>
      <c r="NOY421" s="4"/>
      <c r="NOZ421" s="4"/>
      <c r="NPA421" s="4"/>
      <c r="NPB421" s="4"/>
      <c r="NPC421" s="4"/>
      <c r="NPD421" s="4"/>
      <c r="NPE421" s="4"/>
      <c r="NPF421" s="4"/>
      <c r="NPG421" s="4"/>
      <c r="NPH421" s="4"/>
      <c r="NPI421" s="4"/>
      <c r="NPJ421" s="4"/>
      <c r="NPK421" s="4"/>
      <c r="NPL421" s="4"/>
      <c r="NPM421" s="4"/>
      <c r="NPN421" s="4"/>
      <c r="NPO421" s="4"/>
      <c r="NPP421" s="4"/>
      <c r="NPQ421" s="4"/>
      <c r="NPR421" s="4"/>
      <c r="NPS421" s="4"/>
      <c r="NPT421" s="4"/>
      <c r="NPU421" s="4"/>
      <c r="NPV421" s="4"/>
      <c r="NPW421" s="4"/>
      <c r="NPX421" s="4"/>
      <c r="NPY421" s="4"/>
      <c r="NPZ421" s="4"/>
      <c r="NQA421" s="4"/>
      <c r="NQB421" s="4"/>
      <c r="NQC421" s="4"/>
      <c r="NQD421" s="4"/>
      <c r="NQE421" s="4"/>
      <c r="NQF421" s="4"/>
      <c r="NQG421" s="4"/>
      <c r="NQH421" s="4"/>
      <c r="NQI421" s="4"/>
      <c r="NQJ421" s="4"/>
      <c r="NQK421" s="4"/>
      <c r="NQL421" s="4"/>
      <c r="NQM421" s="4"/>
      <c r="NQN421" s="4"/>
      <c r="NQO421" s="4"/>
      <c r="NQP421" s="4"/>
      <c r="NQQ421" s="4"/>
      <c r="NQR421" s="4"/>
      <c r="NQS421" s="4"/>
      <c r="NQT421" s="4"/>
      <c r="NQU421" s="4"/>
      <c r="NQV421" s="4"/>
      <c r="NQW421" s="4"/>
      <c r="NQX421" s="4"/>
      <c r="NQY421" s="4"/>
      <c r="NQZ421" s="4"/>
      <c r="NRA421" s="4"/>
      <c r="NRB421" s="4"/>
      <c r="NRC421" s="4"/>
      <c r="NRD421" s="4"/>
      <c r="NRE421" s="4"/>
      <c r="NRF421" s="4"/>
      <c r="NRG421" s="4"/>
      <c r="NRH421" s="4"/>
      <c r="NRI421" s="4"/>
      <c r="NRJ421" s="4"/>
      <c r="NRK421" s="4"/>
      <c r="NRL421" s="4"/>
      <c r="NRM421" s="4"/>
      <c r="NRN421" s="4"/>
      <c r="NRO421" s="4"/>
      <c r="NRP421" s="4"/>
      <c r="NRQ421" s="4"/>
      <c r="NRR421" s="4"/>
      <c r="NRS421" s="4"/>
      <c r="NRT421" s="4"/>
      <c r="NRU421" s="4"/>
      <c r="NRV421" s="4"/>
      <c r="NRW421" s="4"/>
      <c r="NRX421" s="4"/>
      <c r="NRY421" s="4"/>
      <c r="NRZ421" s="4"/>
      <c r="NSA421" s="4"/>
      <c r="NSB421" s="4"/>
      <c r="NSC421" s="4"/>
      <c r="NSD421" s="4"/>
      <c r="NSE421" s="4"/>
      <c r="NSF421" s="4"/>
      <c r="NSG421" s="4"/>
      <c r="NSH421" s="4"/>
      <c r="NSI421" s="4"/>
      <c r="NSJ421" s="4"/>
      <c r="NSK421" s="4"/>
      <c r="NSL421" s="4"/>
      <c r="NSM421" s="4"/>
      <c r="NSN421" s="4"/>
      <c r="NSO421" s="4"/>
      <c r="NSP421" s="4"/>
      <c r="NSQ421" s="4"/>
      <c r="NSR421" s="4"/>
      <c r="NSS421" s="4"/>
      <c r="NST421" s="4"/>
      <c r="NSU421" s="4"/>
      <c r="NSV421" s="4"/>
      <c r="NSW421" s="4"/>
      <c r="NSX421" s="4"/>
      <c r="NSY421" s="4"/>
      <c r="NSZ421" s="4"/>
      <c r="NTA421" s="4"/>
      <c r="NTB421" s="4"/>
      <c r="NTC421" s="4"/>
      <c r="NTD421" s="4"/>
      <c r="NTE421" s="4"/>
      <c r="NTF421" s="4"/>
      <c r="NTG421" s="4"/>
      <c r="NTH421" s="4"/>
      <c r="NTI421" s="4"/>
      <c r="NTJ421" s="4"/>
      <c r="NTK421" s="4"/>
      <c r="NTL421" s="4"/>
      <c r="NTM421" s="4"/>
      <c r="NTN421" s="4"/>
      <c r="NTO421" s="4"/>
      <c r="NTP421" s="4"/>
      <c r="NTQ421" s="4"/>
      <c r="NTR421" s="4"/>
      <c r="NTS421" s="4"/>
      <c r="NTT421" s="4"/>
      <c r="NTU421" s="4"/>
      <c r="NTV421" s="4"/>
      <c r="NTW421" s="4"/>
      <c r="NTX421" s="4"/>
      <c r="NTY421" s="4"/>
      <c r="NTZ421" s="4"/>
      <c r="NUA421" s="4"/>
      <c r="NUB421" s="4"/>
      <c r="NUC421" s="4"/>
      <c r="NUD421" s="4"/>
      <c r="NUE421" s="4"/>
      <c r="NUF421" s="4"/>
      <c r="NUG421" s="4"/>
      <c r="NUH421" s="4"/>
      <c r="NUI421" s="4"/>
      <c r="NUJ421" s="4"/>
      <c r="NUK421" s="4"/>
      <c r="NUL421" s="4"/>
      <c r="NUM421" s="4"/>
      <c r="NUN421" s="4"/>
      <c r="NUO421" s="4"/>
      <c r="NUP421" s="4"/>
      <c r="NUQ421" s="4"/>
      <c r="NUR421" s="4"/>
      <c r="NUS421" s="4"/>
      <c r="NUT421" s="4"/>
      <c r="NUU421" s="4"/>
      <c r="NUV421" s="4"/>
      <c r="NUW421" s="4"/>
      <c r="NUX421" s="4"/>
      <c r="NUY421" s="4"/>
      <c r="NUZ421" s="4"/>
      <c r="NVA421" s="4"/>
      <c r="NVB421" s="4"/>
      <c r="NVC421" s="4"/>
      <c r="NVD421" s="4"/>
      <c r="NVE421" s="4"/>
      <c r="NVF421" s="4"/>
      <c r="NVG421" s="4"/>
      <c r="NVH421" s="4"/>
      <c r="NVI421" s="4"/>
      <c r="NVJ421" s="4"/>
      <c r="NVK421" s="4"/>
      <c r="NVL421" s="4"/>
      <c r="NVM421" s="4"/>
      <c r="NVN421" s="4"/>
      <c r="NVO421" s="4"/>
      <c r="NVP421" s="4"/>
      <c r="NVQ421" s="4"/>
      <c r="NVR421" s="4"/>
      <c r="NVS421" s="4"/>
      <c r="NVT421" s="4"/>
      <c r="NVU421" s="4"/>
      <c r="NVV421" s="4"/>
      <c r="NVW421" s="4"/>
      <c r="NVX421" s="4"/>
      <c r="NVY421" s="4"/>
      <c r="NVZ421" s="4"/>
      <c r="NWA421" s="4"/>
      <c r="NWB421" s="4"/>
      <c r="NWC421" s="4"/>
      <c r="NWD421" s="4"/>
      <c r="NWE421" s="4"/>
      <c r="NWF421" s="4"/>
      <c r="NWG421" s="4"/>
      <c r="NWH421" s="4"/>
      <c r="NWI421" s="4"/>
      <c r="NWJ421" s="4"/>
      <c r="NWK421" s="4"/>
      <c r="NWL421" s="4"/>
      <c r="NWM421" s="4"/>
      <c r="NWN421" s="4"/>
      <c r="NWO421" s="4"/>
      <c r="NWP421" s="4"/>
      <c r="NWQ421" s="4"/>
      <c r="NWR421" s="4"/>
      <c r="NWS421" s="4"/>
      <c r="NWT421" s="4"/>
      <c r="NWU421" s="4"/>
      <c r="NWV421" s="4"/>
      <c r="NWW421" s="4"/>
      <c r="NWX421" s="4"/>
      <c r="NWY421" s="4"/>
      <c r="NWZ421" s="4"/>
      <c r="NXA421" s="4"/>
      <c r="NXB421" s="4"/>
      <c r="NXC421" s="4"/>
      <c r="NXD421" s="4"/>
      <c r="NXE421" s="4"/>
      <c r="NXF421" s="4"/>
      <c r="NXG421" s="4"/>
      <c r="NXH421" s="4"/>
      <c r="NXI421" s="4"/>
      <c r="NXJ421" s="4"/>
      <c r="NXK421" s="4"/>
      <c r="NXL421" s="4"/>
      <c r="NXM421" s="4"/>
      <c r="NXN421" s="4"/>
      <c r="NXO421" s="4"/>
      <c r="NXP421" s="4"/>
      <c r="NXQ421" s="4"/>
      <c r="NXR421" s="4"/>
      <c r="NXS421" s="4"/>
      <c r="NXT421" s="4"/>
      <c r="NXU421" s="4"/>
      <c r="NXV421" s="4"/>
      <c r="NXW421" s="4"/>
      <c r="NXX421" s="4"/>
      <c r="NXY421" s="4"/>
      <c r="NXZ421" s="4"/>
      <c r="NYA421" s="4"/>
      <c r="NYB421" s="4"/>
      <c r="NYC421" s="4"/>
      <c r="NYD421" s="4"/>
      <c r="NYE421" s="4"/>
      <c r="NYF421" s="4"/>
      <c r="NYG421" s="4"/>
      <c r="NYH421" s="4"/>
      <c r="NYI421" s="4"/>
      <c r="NYJ421" s="4"/>
      <c r="NYK421" s="4"/>
      <c r="NYL421" s="4"/>
      <c r="NYM421" s="4"/>
      <c r="NYN421" s="4"/>
      <c r="NYO421" s="4"/>
      <c r="NYP421" s="4"/>
      <c r="NYQ421" s="4"/>
      <c r="NYR421" s="4"/>
      <c r="NYS421" s="4"/>
      <c r="NYT421" s="4"/>
      <c r="NYU421" s="4"/>
      <c r="NYV421" s="4"/>
      <c r="NYW421" s="4"/>
      <c r="NYX421" s="4"/>
      <c r="NYY421" s="4"/>
      <c r="NYZ421" s="4"/>
      <c r="NZA421" s="4"/>
      <c r="NZB421" s="4"/>
      <c r="NZC421" s="4"/>
      <c r="NZD421" s="4"/>
      <c r="NZE421" s="4"/>
      <c r="NZF421" s="4"/>
      <c r="NZG421" s="4"/>
      <c r="NZH421" s="4"/>
      <c r="NZI421" s="4"/>
      <c r="NZJ421" s="4"/>
      <c r="NZK421" s="4"/>
      <c r="NZL421" s="4"/>
      <c r="NZM421" s="4"/>
      <c r="NZN421" s="4"/>
      <c r="NZO421" s="4"/>
      <c r="NZP421" s="4"/>
      <c r="NZQ421" s="4"/>
      <c r="NZR421" s="4"/>
      <c r="NZS421" s="4"/>
      <c r="NZT421" s="4"/>
      <c r="NZU421" s="4"/>
      <c r="NZV421" s="4"/>
      <c r="NZW421" s="4"/>
      <c r="NZX421" s="4"/>
      <c r="NZY421" s="4"/>
      <c r="NZZ421" s="4"/>
      <c r="OAA421" s="4"/>
      <c r="OAB421" s="4"/>
      <c r="OAC421" s="4"/>
      <c r="OAD421" s="4"/>
      <c r="OAE421" s="4"/>
      <c r="OAF421" s="4"/>
      <c r="OAG421" s="4"/>
      <c r="OAH421" s="4"/>
      <c r="OAI421" s="4"/>
      <c r="OAJ421" s="4"/>
      <c r="OAK421" s="4"/>
      <c r="OAL421" s="4"/>
      <c r="OAM421" s="4"/>
      <c r="OAN421" s="4"/>
      <c r="OAO421" s="4"/>
      <c r="OAP421" s="4"/>
      <c r="OAQ421" s="4"/>
      <c r="OAR421" s="4"/>
      <c r="OAS421" s="4"/>
      <c r="OAT421" s="4"/>
      <c r="OAU421" s="4"/>
      <c r="OAV421" s="4"/>
      <c r="OAW421" s="4"/>
      <c r="OAX421" s="4"/>
      <c r="OAY421" s="4"/>
      <c r="OAZ421" s="4"/>
      <c r="OBA421" s="4"/>
      <c r="OBB421" s="4"/>
      <c r="OBC421" s="4"/>
      <c r="OBD421" s="4"/>
      <c r="OBE421" s="4"/>
      <c r="OBF421" s="4"/>
      <c r="OBG421" s="4"/>
      <c r="OBH421" s="4"/>
      <c r="OBI421" s="4"/>
      <c r="OBJ421" s="4"/>
      <c r="OBK421" s="4"/>
      <c r="OBL421" s="4"/>
      <c r="OBM421" s="4"/>
      <c r="OBN421" s="4"/>
      <c r="OBO421" s="4"/>
      <c r="OBP421" s="4"/>
      <c r="OBQ421" s="4"/>
      <c r="OBR421" s="4"/>
      <c r="OBS421" s="4"/>
      <c r="OBT421" s="4"/>
      <c r="OBU421" s="4"/>
      <c r="OBV421" s="4"/>
      <c r="OBW421" s="4"/>
      <c r="OBX421" s="4"/>
      <c r="OBY421" s="4"/>
      <c r="OBZ421" s="4"/>
      <c r="OCA421" s="4"/>
      <c r="OCB421" s="4"/>
      <c r="OCC421" s="4"/>
      <c r="OCD421" s="4"/>
      <c r="OCE421" s="4"/>
      <c r="OCF421" s="4"/>
      <c r="OCG421" s="4"/>
      <c r="OCH421" s="4"/>
      <c r="OCI421" s="4"/>
      <c r="OCJ421" s="4"/>
      <c r="OCK421" s="4"/>
      <c r="OCL421" s="4"/>
      <c r="OCM421" s="4"/>
      <c r="OCN421" s="4"/>
      <c r="OCO421" s="4"/>
      <c r="OCP421" s="4"/>
      <c r="OCQ421" s="4"/>
      <c r="OCR421" s="4"/>
      <c r="OCS421" s="4"/>
      <c r="OCT421" s="4"/>
      <c r="OCU421" s="4"/>
      <c r="OCV421" s="4"/>
      <c r="OCW421" s="4"/>
      <c r="OCX421" s="4"/>
      <c r="OCY421" s="4"/>
      <c r="OCZ421" s="4"/>
      <c r="ODA421" s="4"/>
      <c r="ODB421" s="4"/>
      <c r="ODC421" s="4"/>
      <c r="ODD421" s="4"/>
      <c r="ODE421" s="4"/>
      <c r="ODF421" s="4"/>
      <c r="ODG421" s="4"/>
      <c r="ODH421" s="4"/>
      <c r="ODI421" s="4"/>
      <c r="ODJ421" s="4"/>
      <c r="ODK421" s="4"/>
      <c r="ODL421" s="4"/>
      <c r="ODM421" s="4"/>
      <c r="ODN421" s="4"/>
      <c r="ODO421" s="4"/>
      <c r="ODP421" s="4"/>
      <c r="ODQ421" s="4"/>
      <c r="ODR421" s="4"/>
      <c r="ODS421" s="4"/>
      <c r="ODT421" s="4"/>
      <c r="ODU421" s="4"/>
      <c r="ODV421" s="4"/>
      <c r="ODW421" s="4"/>
      <c r="ODX421" s="4"/>
      <c r="ODY421" s="4"/>
      <c r="ODZ421" s="4"/>
      <c r="OEA421" s="4"/>
      <c r="OEB421" s="4"/>
      <c r="OEC421" s="4"/>
      <c r="OED421" s="4"/>
      <c r="OEE421" s="4"/>
      <c r="OEF421" s="4"/>
      <c r="OEG421" s="4"/>
      <c r="OEH421" s="4"/>
      <c r="OEI421" s="4"/>
      <c r="OEJ421" s="4"/>
      <c r="OEK421" s="4"/>
      <c r="OEL421" s="4"/>
      <c r="OEM421" s="4"/>
      <c r="OEN421" s="4"/>
      <c r="OEO421" s="4"/>
      <c r="OEP421" s="4"/>
      <c r="OEQ421" s="4"/>
      <c r="OER421" s="4"/>
      <c r="OES421" s="4"/>
      <c r="OET421" s="4"/>
      <c r="OEU421" s="4"/>
      <c r="OEV421" s="4"/>
      <c r="OEW421" s="4"/>
      <c r="OEX421" s="4"/>
      <c r="OEY421" s="4"/>
      <c r="OEZ421" s="4"/>
      <c r="OFA421" s="4"/>
      <c r="OFB421" s="4"/>
      <c r="OFC421" s="4"/>
      <c r="OFD421" s="4"/>
      <c r="OFE421" s="4"/>
      <c r="OFF421" s="4"/>
      <c r="OFG421" s="4"/>
      <c r="OFH421" s="4"/>
      <c r="OFI421" s="4"/>
      <c r="OFJ421" s="4"/>
      <c r="OFK421" s="4"/>
      <c r="OFL421" s="4"/>
      <c r="OFM421" s="4"/>
      <c r="OFN421" s="4"/>
      <c r="OFO421" s="4"/>
      <c r="OFP421" s="4"/>
      <c r="OFQ421" s="4"/>
      <c r="OFR421" s="4"/>
      <c r="OFS421" s="4"/>
      <c r="OFT421" s="4"/>
      <c r="OFU421" s="4"/>
      <c r="OFV421" s="4"/>
      <c r="OFW421" s="4"/>
      <c r="OFX421" s="4"/>
      <c r="OFY421" s="4"/>
      <c r="OFZ421" s="4"/>
      <c r="OGA421" s="4"/>
      <c r="OGB421" s="4"/>
      <c r="OGC421" s="4"/>
      <c r="OGD421" s="4"/>
      <c r="OGE421" s="4"/>
      <c r="OGF421" s="4"/>
      <c r="OGG421" s="4"/>
      <c r="OGH421" s="4"/>
      <c r="OGI421" s="4"/>
      <c r="OGJ421" s="4"/>
      <c r="OGK421" s="4"/>
      <c r="OGL421" s="4"/>
      <c r="OGM421" s="4"/>
      <c r="OGN421" s="4"/>
      <c r="OGO421" s="4"/>
      <c r="OGP421" s="4"/>
      <c r="OGQ421" s="4"/>
      <c r="OGR421" s="4"/>
      <c r="OGS421" s="4"/>
      <c r="OGT421" s="4"/>
      <c r="OGU421" s="4"/>
      <c r="OGV421" s="4"/>
      <c r="OGW421" s="4"/>
      <c r="OGX421" s="4"/>
      <c r="OGY421" s="4"/>
      <c r="OGZ421" s="4"/>
      <c r="OHA421" s="4"/>
      <c r="OHB421" s="4"/>
      <c r="OHC421" s="4"/>
      <c r="OHD421" s="4"/>
      <c r="OHE421" s="4"/>
      <c r="OHF421" s="4"/>
      <c r="OHG421" s="4"/>
      <c r="OHH421" s="4"/>
      <c r="OHI421" s="4"/>
      <c r="OHJ421" s="4"/>
      <c r="OHK421" s="4"/>
      <c r="OHL421" s="4"/>
      <c r="OHM421" s="4"/>
      <c r="OHN421" s="4"/>
      <c r="OHO421" s="4"/>
      <c r="OHP421" s="4"/>
      <c r="OHQ421" s="4"/>
      <c r="OHR421" s="4"/>
      <c r="OHS421" s="4"/>
      <c r="OHT421" s="4"/>
      <c r="OHU421" s="4"/>
      <c r="OHV421" s="4"/>
      <c r="OHW421" s="4"/>
      <c r="OHX421" s="4"/>
      <c r="OHY421" s="4"/>
      <c r="OHZ421" s="4"/>
      <c r="OIA421" s="4"/>
      <c r="OIB421" s="4"/>
      <c r="OIC421" s="4"/>
      <c r="OID421" s="4"/>
      <c r="OIE421" s="4"/>
      <c r="OIF421" s="4"/>
      <c r="OIG421" s="4"/>
      <c r="OIH421" s="4"/>
      <c r="OII421" s="4"/>
      <c r="OIJ421" s="4"/>
      <c r="OIK421" s="4"/>
      <c r="OIL421" s="4"/>
      <c r="OIM421" s="4"/>
      <c r="OIN421" s="4"/>
      <c r="OIO421" s="4"/>
      <c r="OIP421" s="4"/>
      <c r="OIQ421" s="4"/>
      <c r="OIR421" s="4"/>
      <c r="OIS421" s="4"/>
      <c r="OIT421" s="4"/>
      <c r="OIU421" s="4"/>
      <c r="OIV421" s="4"/>
      <c r="OIW421" s="4"/>
      <c r="OIX421" s="4"/>
      <c r="OIY421" s="4"/>
      <c r="OIZ421" s="4"/>
      <c r="OJA421" s="4"/>
      <c r="OJB421" s="4"/>
      <c r="OJC421" s="4"/>
      <c r="OJD421" s="4"/>
      <c r="OJE421" s="4"/>
      <c r="OJF421" s="4"/>
      <c r="OJG421" s="4"/>
      <c r="OJH421" s="4"/>
      <c r="OJI421" s="4"/>
      <c r="OJJ421" s="4"/>
      <c r="OJK421" s="4"/>
      <c r="OJL421" s="4"/>
      <c r="OJM421" s="4"/>
      <c r="OJN421" s="4"/>
      <c r="OJO421" s="4"/>
      <c r="OJP421" s="4"/>
      <c r="OJQ421" s="4"/>
      <c r="OJR421" s="4"/>
      <c r="OJS421" s="4"/>
      <c r="OJT421" s="4"/>
      <c r="OJU421" s="4"/>
      <c r="OJV421" s="4"/>
      <c r="OJW421" s="4"/>
      <c r="OJX421" s="4"/>
      <c r="OJY421" s="4"/>
      <c r="OJZ421" s="4"/>
      <c r="OKA421" s="4"/>
      <c r="OKB421" s="4"/>
      <c r="OKC421" s="4"/>
      <c r="OKD421" s="4"/>
      <c r="OKE421" s="4"/>
      <c r="OKF421" s="4"/>
      <c r="OKG421" s="4"/>
      <c r="OKH421" s="4"/>
      <c r="OKI421" s="4"/>
      <c r="OKJ421" s="4"/>
      <c r="OKK421" s="4"/>
      <c r="OKL421" s="4"/>
      <c r="OKM421" s="4"/>
      <c r="OKN421" s="4"/>
      <c r="OKO421" s="4"/>
      <c r="OKP421" s="4"/>
      <c r="OKQ421" s="4"/>
      <c r="OKR421" s="4"/>
      <c r="OKS421" s="4"/>
      <c r="OKT421" s="4"/>
      <c r="OKU421" s="4"/>
      <c r="OKV421" s="4"/>
      <c r="OKW421" s="4"/>
      <c r="OKX421" s="4"/>
      <c r="OKY421" s="4"/>
      <c r="OKZ421" s="4"/>
      <c r="OLA421" s="4"/>
      <c r="OLB421" s="4"/>
      <c r="OLC421" s="4"/>
      <c r="OLD421" s="4"/>
      <c r="OLE421" s="4"/>
      <c r="OLF421" s="4"/>
      <c r="OLG421" s="4"/>
      <c r="OLH421" s="4"/>
      <c r="OLI421" s="4"/>
      <c r="OLJ421" s="4"/>
      <c r="OLK421" s="4"/>
      <c r="OLL421" s="4"/>
      <c r="OLM421" s="4"/>
      <c r="OLN421" s="4"/>
      <c r="OLO421" s="4"/>
      <c r="OLP421" s="4"/>
      <c r="OLQ421" s="4"/>
      <c r="OLR421" s="4"/>
      <c r="OLS421" s="4"/>
      <c r="OLT421" s="4"/>
      <c r="OLU421" s="4"/>
      <c r="OLV421" s="4"/>
      <c r="OLW421" s="4"/>
      <c r="OLX421" s="4"/>
      <c r="OLY421" s="4"/>
      <c r="OLZ421" s="4"/>
      <c r="OMA421" s="4"/>
      <c r="OMB421" s="4"/>
      <c r="OMC421" s="4"/>
      <c r="OMD421" s="4"/>
      <c r="OME421" s="4"/>
      <c r="OMF421" s="4"/>
      <c r="OMG421" s="4"/>
      <c r="OMH421" s="4"/>
      <c r="OMI421" s="4"/>
      <c r="OMJ421" s="4"/>
      <c r="OMK421" s="4"/>
      <c r="OML421" s="4"/>
      <c r="OMM421" s="4"/>
      <c r="OMN421" s="4"/>
      <c r="OMO421" s="4"/>
      <c r="OMP421" s="4"/>
      <c r="OMQ421" s="4"/>
      <c r="OMR421" s="4"/>
      <c r="OMS421" s="4"/>
      <c r="OMT421" s="4"/>
      <c r="OMU421" s="4"/>
      <c r="OMV421" s="4"/>
      <c r="OMW421" s="4"/>
      <c r="OMX421" s="4"/>
      <c r="OMY421" s="4"/>
      <c r="OMZ421" s="4"/>
      <c r="ONA421" s="4"/>
      <c r="ONB421" s="4"/>
      <c r="ONC421" s="4"/>
      <c r="OND421" s="4"/>
      <c r="ONE421" s="4"/>
      <c r="ONF421" s="4"/>
      <c r="ONG421" s="4"/>
      <c r="ONH421" s="4"/>
      <c r="ONI421" s="4"/>
      <c r="ONJ421" s="4"/>
      <c r="ONK421" s="4"/>
      <c r="ONL421" s="4"/>
      <c r="ONM421" s="4"/>
      <c r="ONN421" s="4"/>
      <c r="ONO421" s="4"/>
      <c r="ONP421" s="4"/>
      <c r="ONQ421" s="4"/>
      <c r="ONR421" s="4"/>
      <c r="ONS421" s="4"/>
      <c r="ONT421" s="4"/>
      <c r="ONU421" s="4"/>
      <c r="ONV421" s="4"/>
      <c r="ONW421" s="4"/>
      <c r="ONX421" s="4"/>
      <c r="ONY421" s="4"/>
      <c r="ONZ421" s="4"/>
      <c r="OOA421" s="4"/>
      <c r="OOB421" s="4"/>
      <c r="OOC421" s="4"/>
      <c r="OOD421" s="4"/>
      <c r="OOE421" s="4"/>
      <c r="OOF421" s="4"/>
      <c r="OOG421" s="4"/>
      <c r="OOH421" s="4"/>
      <c r="OOI421" s="4"/>
      <c r="OOJ421" s="4"/>
      <c r="OOK421" s="4"/>
      <c r="OOL421" s="4"/>
      <c r="OOM421" s="4"/>
      <c r="OON421" s="4"/>
      <c r="OOO421" s="4"/>
      <c r="OOP421" s="4"/>
      <c r="OOQ421" s="4"/>
      <c r="OOR421" s="4"/>
      <c r="OOS421" s="4"/>
      <c r="OOT421" s="4"/>
      <c r="OOU421" s="4"/>
      <c r="OOV421" s="4"/>
      <c r="OOW421" s="4"/>
      <c r="OOX421" s="4"/>
      <c r="OOY421" s="4"/>
      <c r="OOZ421" s="4"/>
      <c r="OPA421" s="4"/>
      <c r="OPB421" s="4"/>
      <c r="OPC421" s="4"/>
      <c r="OPD421" s="4"/>
      <c r="OPE421" s="4"/>
      <c r="OPF421" s="4"/>
      <c r="OPG421" s="4"/>
      <c r="OPH421" s="4"/>
      <c r="OPI421" s="4"/>
      <c r="OPJ421" s="4"/>
      <c r="OPK421" s="4"/>
      <c r="OPL421" s="4"/>
      <c r="OPM421" s="4"/>
      <c r="OPN421" s="4"/>
      <c r="OPO421" s="4"/>
      <c r="OPP421" s="4"/>
      <c r="OPQ421" s="4"/>
      <c r="OPR421" s="4"/>
      <c r="OPS421" s="4"/>
      <c r="OPT421" s="4"/>
      <c r="OPU421" s="4"/>
      <c r="OPV421" s="4"/>
      <c r="OPW421" s="4"/>
      <c r="OPX421" s="4"/>
      <c r="OPY421" s="4"/>
      <c r="OPZ421" s="4"/>
      <c r="OQA421" s="4"/>
      <c r="OQB421" s="4"/>
      <c r="OQC421" s="4"/>
      <c r="OQD421" s="4"/>
      <c r="OQE421" s="4"/>
      <c r="OQF421" s="4"/>
      <c r="OQG421" s="4"/>
      <c r="OQH421" s="4"/>
      <c r="OQI421" s="4"/>
      <c r="OQJ421" s="4"/>
      <c r="OQK421" s="4"/>
      <c r="OQL421" s="4"/>
      <c r="OQM421" s="4"/>
      <c r="OQN421" s="4"/>
      <c r="OQO421" s="4"/>
      <c r="OQP421" s="4"/>
      <c r="OQQ421" s="4"/>
      <c r="OQR421" s="4"/>
      <c r="OQS421" s="4"/>
      <c r="OQT421" s="4"/>
      <c r="OQU421" s="4"/>
      <c r="OQV421" s="4"/>
      <c r="OQW421" s="4"/>
      <c r="OQX421" s="4"/>
      <c r="OQY421" s="4"/>
      <c r="OQZ421" s="4"/>
      <c r="ORA421" s="4"/>
      <c r="ORB421" s="4"/>
      <c r="ORC421" s="4"/>
      <c r="ORD421" s="4"/>
      <c r="ORE421" s="4"/>
      <c r="ORF421" s="4"/>
      <c r="ORG421" s="4"/>
      <c r="ORH421" s="4"/>
      <c r="ORI421" s="4"/>
      <c r="ORJ421" s="4"/>
      <c r="ORK421" s="4"/>
      <c r="ORL421" s="4"/>
      <c r="ORM421" s="4"/>
      <c r="ORN421" s="4"/>
      <c r="ORO421" s="4"/>
      <c r="ORP421" s="4"/>
      <c r="ORQ421" s="4"/>
      <c r="ORR421" s="4"/>
      <c r="ORS421" s="4"/>
      <c r="ORT421" s="4"/>
      <c r="ORU421" s="4"/>
      <c r="ORV421" s="4"/>
      <c r="ORW421" s="4"/>
      <c r="ORX421" s="4"/>
      <c r="ORY421" s="4"/>
      <c r="ORZ421" s="4"/>
      <c r="OSA421" s="4"/>
      <c r="OSB421" s="4"/>
      <c r="OSC421" s="4"/>
      <c r="OSD421" s="4"/>
      <c r="OSE421" s="4"/>
      <c r="OSF421" s="4"/>
      <c r="OSG421" s="4"/>
      <c r="OSH421" s="4"/>
      <c r="OSI421" s="4"/>
      <c r="OSJ421" s="4"/>
      <c r="OSK421" s="4"/>
      <c r="OSL421" s="4"/>
      <c r="OSM421" s="4"/>
      <c r="OSN421" s="4"/>
      <c r="OSO421" s="4"/>
      <c r="OSP421" s="4"/>
      <c r="OSQ421" s="4"/>
      <c r="OSR421" s="4"/>
      <c r="OSS421" s="4"/>
      <c r="OST421" s="4"/>
      <c r="OSU421" s="4"/>
      <c r="OSV421" s="4"/>
      <c r="OSW421" s="4"/>
      <c r="OSX421" s="4"/>
      <c r="OSY421" s="4"/>
      <c r="OSZ421" s="4"/>
      <c r="OTA421" s="4"/>
      <c r="OTB421" s="4"/>
      <c r="OTC421" s="4"/>
      <c r="OTD421" s="4"/>
      <c r="OTE421" s="4"/>
      <c r="OTF421" s="4"/>
      <c r="OTG421" s="4"/>
      <c r="OTH421" s="4"/>
      <c r="OTI421" s="4"/>
      <c r="OTJ421" s="4"/>
      <c r="OTK421" s="4"/>
      <c r="OTL421" s="4"/>
      <c r="OTM421" s="4"/>
      <c r="OTN421" s="4"/>
      <c r="OTO421" s="4"/>
      <c r="OTP421" s="4"/>
      <c r="OTQ421" s="4"/>
      <c r="OTR421" s="4"/>
      <c r="OTS421" s="4"/>
      <c r="OTT421" s="4"/>
      <c r="OTU421" s="4"/>
      <c r="OTV421" s="4"/>
      <c r="OTW421" s="4"/>
      <c r="OTX421" s="4"/>
      <c r="OTY421" s="4"/>
      <c r="OTZ421" s="4"/>
      <c r="OUA421" s="4"/>
      <c r="OUB421" s="4"/>
      <c r="OUC421" s="4"/>
      <c r="OUD421" s="4"/>
      <c r="OUE421" s="4"/>
      <c r="OUF421" s="4"/>
      <c r="OUG421" s="4"/>
      <c r="OUH421" s="4"/>
      <c r="OUI421" s="4"/>
      <c r="OUJ421" s="4"/>
      <c r="OUK421" s="4"/>
      <c r="OUL421" s="4"/>
      <c r="OUM421" s="4"/>
      <c r="OUN421" s="4"/>
      <c r="OUO421" s="4"/>
      <c r="OUP421" s="4"/>
      <c r="OUQ421" s="4"/>
      <c r="OUR421" s="4"/>
      <c r="OUS421" s="4"/>
      <c r="OUT421" s="4"/>
      <c r="OUU421" s="4"/>
      <c r="OUV421" s="4"/>
      <c r="OUW421" s="4"/>
      <c r="OUX421" s="4"/>
      <c r="OUY421" s="4"/>
      <c r="OUZ421" s="4"/>
      <c r="OVA421" s="4"/>
      <c r="OVB421" s="4"/>
      <c r="OVC421" s="4"/>
      <c r="OVD421" s="4"/>
      <c r="OVE421" s="4"/>
      <c r="OVF421" s="4"/>
      <c r="OVG421" s="4"/>
      <c r="OVH421" s="4"/>
      <c r="OVI421" s="4"/>
      <c r="OVJ421" s="4"/>
      <c r="OVK421" s="4"/>
      <c r="OVL421" s="4"/>
      <c r="OVM421" s="4"/>
      <c r="OVN421" s="4"/>
      <c r="OVO421" s="4"/>
      <c r="OVP421" s="4"/>
      <c r="OVQ421" s="4"/>
      <c r="OVR421" s="4"/>
      <c r="OVS421" s="4"/>
      <c r="OVT421" s="4"/>
      <c r="OVU421" s="4"/>
      <c r="OVV421" s="4"/>
      <c r="OVW421" s="4"/>
      <c r="OVX421" s="4"/>
      <c r="OVY421" s="4"/>
      <c r="OVZ421" s="4"/>
      <c r="OWA421" s="4"/>
      <c r="OWB421" s="4"/>
      <c r="OWC421" s="4"/>
      <c r="OWD421" s="4"/>
      <c r="OWE421" s="4"/>
      <c r="OWF421" s="4"/>
      <c r="OWG421" s="4"/>
      <c r="OWH421" s="4"/>
      <c r="OWI421" s="4"/>
      <c r="OWJ421" s="4"/>
      <c r="OWK421" s="4"/>
      <c r="OWL421" s="4"/>
      <c r="OWM421" s="4"/>
      <c r="OWN421" s="4"/>
      <c r="OWO421" s="4"/>
      <c r="OWP421" s="4"/>
      <c r="OWQ421" s="4"/>
      <c r="OWR421" s="4"/>
      <c r="OWS421" s="4"/>
      <c r="OWT421" s="4"/>
      <c r="OWU421" s="4"/>
      <c r="OWV421" s="4"/>
      <c r="OWW421" s="4"/>
      <c r="OWX421" s="4"/>
      <c r="OWY421" s="4"/>
      <c r="OWZ421" s="4"/>
      <c r="OXA421" s="4"/>
      <c r="OXB421" s="4"/>
      <c r="OXC421" s="4"/>
      <c r="OXD421" s="4"/>
      <c r="OXE421" s="4"/>
      <c r="OXF421" s="4"/>
      <c r="OXG421" s="4"/>
      <c r="OXH421" s="4"/>
      <c r="OXI421" s="4"/>
      <c r="OXJ421" s="4"/>
      <c r="OXK421" s="4"/>
      <c r="OXL421" s="4"/>
      <c r="OXM421" s="4"/>
      <c r="OXN421" s="4"/>
      <c r="OXO421" s="4"/>
      <c r="OXP421" s="4"/>
      <c r="OXQ421" s="4"/>
      <c r="OXR421" s="4"/>
      <c r="OXS421" s="4"/>
      <c r="OXT421" s="4"/>
      <c r="OXU421" s="4"/>
      <c r="OXV421" s="4"/>
      <c r="OXW421" s="4"/>
      <c r="OXX421" s="4"/>
      <c r="OXY421" s="4"/>
      <c r="OXZ421" s="4"/>
      <c r="OYA421" s="4"/>
      <c r="OYB421" s="4"/>
      <c r="OYC421" s="4"/>
      <c r="OYD421" s="4"/>
      <c r="OYE421" s="4"/>
      <c r="OYF421" s="4"/>
      <c r="OYG421" s="4"/>
      <c r="OYH421" s="4"/>
      <c r="OYI421" s="4"/>
      <c r="OYJ421" s="4"/>
      <c r="OYK421" s="4"/>
      <c r="OYL421" s="4"/>
      <c r="OYM421" s="4"/>
      <c r="OYN421" s="4"/>
      <c r="OYO421" s="4"/>
      <c r="OYP421" s="4"/>
      <c r="OYQ421" s="4"/>
      <c r="OYR421" s="4"/>
      <c r="OYS421" s="4"/>
      <c r="OYT421" s="4"/>
      <c r="OYU421" s="4"/>
      <c r="OYV421" s="4"/>
      <c r="OYW421" s="4"/>
      <c r="OYX421" s="4"/>
      <c r="OYY421" s="4"/>
      <c r="OYZ421" s="4"/>
      <c r="OZA421" s="4"/>
      <c r="OZB421" s="4"/>
      <c r="OZC421" s="4"/>
      <c r="OZD421" s="4"/>
      <c r="OZE421" s="4"/>
      <c r="OZF421" s="4"/>
      <c r="OZG421" s="4"/>
      <c r="OZH421" s="4"/>
      <c r="OZI421" s="4"/>
      <c r="OZJ421" s="4"/>
      <c r="OZK421" s="4"/>
      <c r="OZL421" s="4"/>
      <c r="OZM421" s="4"/>
      <c r="OZN421" s="4"/>
      <c r="OZO421" s="4"/>
      <c r="OZP421" s="4"/>
      <c r="OZQ421" s="4"/>
      <c r="OZR421" s="4"/>
      <c r="OZS421" s="4"/>
      <c r="OZT421" s="4"/>
      <c r="OZU421" s="4"/>
      <c r="OZV421" s="4"/>
      <c r="OZW421" s="4"/>
      <c r="OZX421" s="4"/>
      <c r="OZY421" s="4"/>
      <c r="OZZ421" s="4"/>
      <c r="PAA421" s="4"/>
      <c r="PAB421" s="4"/>
      <c r="PAC421" s="4"/>
      <c r="PAD421" s="4"/>
      <c r="PAE421" s="4"/>
      <c r="PAF421" s="4"/>
      <c r="PAG421" s="4"/>
      <c r="PAH421" s="4"/>
      <c r="PAI421" s="4"/>
      <c r="PAJ421" s="4"/>
      <c r="PAK421" s="4"/>
      <c r="PAL421" s="4"/>
      <c r="PAM421" s="4"/>
      <c r="PAN421" s="4"/>
      <c r="PAO421" s="4"/>
      <c r="PAP421" s="4"/>
      <c r="PAQ421" s="4"/>
      <c r="PAR421" s="4"/>
      <c r="PAS421" s="4"/>
      <c r="PAT421" s="4"/>
      <c r="PAU421" s="4"/>
      <c r="PAV421" s="4"/>
      <c r="PAW421" s="4"/>
      <c r="PAX421" s="4"/>
      <c r="PAY421" s="4"/>
      <c r="PAZ421" s="4"/>
      <c r="PBA421" s="4"/>
      <c r="PBB421" s="4"/>
      <c r="PBC421" s="4"/>
      <c r="PBD421" s="4"/>
      <c r="PBE421" s="4"/>
      <c r="PBF421" s="4"/>
      <c r="PBG421" s="4"/>
      <c r="PBH421" s="4"/>
      <c r="PBI421" s="4"/>
      <c r="PBJ421" s="4"/>
      <c r="PBK421" s="4"/>
      <c r="PBL421" s="4"/>
      <c r="PBM421" s="4"/>
      <c r="PBN421" s="4"/>
      <c r="PBO421" s="4"/>
      <c r="PBP421" s="4"/>
      <c r="PBQ421" s="4"/>
      <c r="PBR421" s="4"/>
      <c r="PBS421" s="4"/>
      <c r="PBT421" s="4"/>
      <c r="PBU421" s="4"/>
      <c r="PBV421" s="4"/>
      <c r="PBW421" s="4"/>
      <c r="PBX421" s="4"/>
      <c r="PBY421" s="4"/>
      <c r="PBZ421" s="4"/>
      <c r="PCA421" s="4"/>
      <c r="PCB421" s="4"/>
      <c r="PCC421" s="4"/>
      <c r="PCD421" s="4"/>
      <c r="PCE421" s="4"/>
      <c r="PCF421" s="4"/>
      <c r="PCG421" s="4"/>
      <c r="PCH421" s="4"/>
      <c r="PCI421" s="4"/>
      <c r="PCJ421" s="4"/>
      <c r="PCK421" s="4"/>
      <c r="PCL421" s="4"/>
      <c r="PCM421" s="4"/>
      <c r="PCN421" s="4"/>
      <c r="PCO421" s="4"/>
      <c r="PCP421" s="4"/>
      <c r="PCQ421" s="4"/>
      <c r="PCR421" s="4"/>
      <c r="PCS421" s="4"/>
      <c r="PCT421" s="4"/>
      <c r="PCU421" s="4"/>
      <c r="PCV421" s="4"/>
      <c r="PCW421" s="4"/>
      <c r="PCX421" s="4"/>
      <c r="PCY421" s="4"/>
      <c r="PCZ421" s="4"/>
      <c r="PDA421" s="4"/>
      <c r="PDB421" s="4"/>
      <c r="PDC421" s="4"/>
      <c r="PDD421" s="4"/>
      <c r="PDE421" s="4"/>
      <c r="PDF421" s="4"/>
      <c r="PDG421" s="4"/>
      <c r="PDH421" s="4"/>
      <c r="PDI421" s="4"/>
      <c r="PDJ421" s="4"/>
      <c r="PDK421" s="4"/>
      <c r="PDL421" s="4"/>
      <c r="PDM421" s="4"/>
      <c r="PDN421" s="4"/>
      <c r="PDO421" s="4"/>
      <c r="PDP421" s="4"/>
      <c r="PDQ421" s="4"/>
      <c r="PDR421" s="4"/>
      <c r="PDS421" s="4"/>
      <c r="PDT421" s="4"/>
      <c r="PDU421" s="4"/>
      <c r="PDV421" s="4"/>
      <c r="PDW421" s="4"/>
      <c r="PDX421" s="4"/>
      <c r="PDY421" s="4"/>
      <c r="PDZ421" s="4"/>
      <c r="PEA421" s="4"/>
      <c r="PEB421" s="4"/>
      <c r="PEC421" s="4"/>
      <c r="PED421" s="4"/>
      <c r="PEE421" s="4"/>
      <c r="PEF421" s="4"/>
      <c r="PEG421" s="4"/>
      <c r="PEH421" s="4"/>
      <c r="PEI421" s="4"/>
      <c r="PEJ421" s="4"/>
      <c r="PEK421" s="4"/>
      <c r="PEL421" s="4"/>
      <c r="PEM421" s="4"/>
      <c r="PEN421" s="4"/>
      <c r="PEO421" s="4"/>
      <c r="PEP421" s="4"/>
      <c r="PEQ421" s="4"/>
      <c r="PER421" s="4"/>
      <c r="PES421" s="4"/>
      <c r="PET421" s="4"/>
      <c r="PEU421" s="4"/>
      <c r="PEV421" s="4"/>
      <c r="PEW421" s="4"/>
      <c r="PEX421" s="4"/>
      <c r="PEY421" s="4"/>
      <c r="PEZ421" s="4"/>
      <c r="PFA421" s="4"/>
      <c r="PFB421" s="4"/>
      <c r="PFC421" s="4"/>
      <c r="PFD421" s="4"/>
      <c r="PFE421" s="4"/>
      <c r="PFF421" s="4"/>
      <c r="PFG421" s="4"/>
      <c r="PFH421" s="4"/>
      <c r="PFI421" s="4"/>
      <c r="PFJ421" s="4"/>
      <c r="PFK421" s="4"/>
      <c r="PFL421" s="4"/>
      <c r="PFM421" s="4"/>
      <c r="PFN421" s="4"/>
      <c r="PFO421" s="4"/>
      <c r="PFP421" s="4"/>
      <c r="PFQ421" s="4"/>
      <c r="PFR421" s="4"/>
      <c r="PFS421" s="4"/>
      <c r="PFT421" s="4"/>
      <c r="PFU421" s="4"/>
      <c r="PFV421" s="4"/>
      <c r="PFW421" s="4"/>
      <c r="PFX421" s="4"/>
      <c r="PFY421" s="4"/>
      <c r="PFZ421" s="4"/>
      <c r="PGA421" s="4"/>
      <c r="PGB421" s="4"/>
      <c r="PGC421" s="4"/>
      <c r="PGD421" s="4"/>
      <c r="PGE421" s="4"/>
      <c r="PGF421" s="4"/>
      <c r="PGG421" s="4"/>
      <c r="PGH421" s="4"/>
      <c r="PGI421" s="4"/>
      <c r="PGJ421" s="4"/>
      <c r="PGK421" s="4"/>
      <c r="PGL421" s="4"/>
      <c r="PGM421" s="4"/>
      <c r="PGN421" s="4"/>
      <c r="PGO421" s="4"/>
      <c r="PGP421" s="4"/>
      <c r="PGQ421" s="4"/>
      <c r="PGR421" s="4"/>
      <c r="PGS421" s="4"/>
      <c r="PGT421" s="4"/>
      <c r="PGU421" s="4"/>
      <c r="PGV421" s="4"/>
      <c r="PGW421" s="4"/>
      <c r="PGX421" s="4"/>
      <c r="PGY421" s="4"/>
      <c r="PGZ421" s="4"/>
      <c r="PHA421" s="4"/>
      <c r="PHB421" s="4"/>
      <c r="PHC421" s="4"/>
      <c r="PHD421" s="4"/>
      <c r="PHE421" s="4"/>
      <c r="PHF421" s="4"/>
      <c r="PHG421" s="4"/>
      <c r="PHH421" s="4"/>
      <c r="PHI421" s="4"/>
      <c r="PHJ421" s="4"/>
      <c r="PHK421" s="4"/>
      <c r="PHL421" s="4"/>
      <c r="PHM421" s="4"/>
      <c r="PHN421" s="4"/>
      <c r="PHO421" s="4"/>
      <c r="PHP421" s="4"/>
      <c r="PHQ421" s="4"/>
      <c r="PHR421" s="4"/>
      <c r="PHS421" s="4"/>
      <c r="PHT421" s="4"/>
      <c r="PHU421" s="4"/>
      <c r="PHV421" s="4"/>
      <c r="PHW421" s="4"/>
      <c r="PHX421" s="4"/>
      <c r="PHY421" s="4"/>
      <c r="PHZ421" s="4"/>
      <c r="PIA421" s="4"/>
      <c r="PIB421" s="4"/>
      <c r="PIC421" s="4"/>
      <c r="PID421" s="4"/>
      <c r="PIE421" s="4"/>
      <c r="PIF421" s="4"/>
      <c r="PIG421" s="4"/>
      <c r="PIH421" s="4"/>
      <c r="PII421" s="4"/>
      <c r="PIJ421" s="4"/>
      <c r="PIK421" s="4"/>
      <c r="PIL421" s="4"/>
      <c r="PIM421" s="4"/>
      <c r="PIN421" s="4"/>
      <c r="PIO421" s="4"/>
      <c r="PIP421" s="4"/>
      <c r="PIQ421" s="4"/>
      <c r="PIR421" s="4"/>
      <c r="PIS421" s="4"/>
      <c r="PIT421" s="4"/>
      <c r="PIU421" s="4"/>
      <c r="PIV421" s="4"/>
      <c r="PIW421" s="4"/>
      <c r="PIX421" s="4"/>
      <c r="PIY421" s="4"/>
      <c r="PIZ421" s="4"/>
      <c r="PJA421" s="4"/>
      <c r="PJB421" s="4"/>
      <c r="PJC421" s="4"/>
      <c r="PJD421" s="4"/>
      <c r="PJE421" s="4"/>
      <c r="PJF421" s="4"/>
      <c r="PJG421" s="4"/>
      <c r="PJH421" s="4"/>
      <c r="PJI421" s="4"/>
      <c r="PJJ421" s="4"/>
      <c r="PJK421" s="4"/>
      <c r="PJL421" s="4"/>
      <c r="PJM421" s="4"/>
      <c r="PJN421" s="4"/>
      <c r="PJO421" s="4"/>
      <c r="PJP421" s="4"/>
      <c r="PJQ421" s="4"/>
      <c r="PJR421" s="4"/>
      <c r="PJS421" s="4"/>
      <c r="PJT421" s="4"/>
      <c r="PJU421" s="4"/>
      <c r="PJV421" s="4"/>
      <c r="PJW421" s="4"/>
      <c r="PJX421" s="4"/>
      <c r="PJY421" s="4"/>
      <c r="PJZ421" s="4"/>
      <c r="PKA421" s="4"/>
      <c r="PKB421" s="4"/>
      <c r="PKC421" s="4"/>
      <c r="PKD421" s="4"/>
      <c r="PKE421" s="4"/>
      <c r="PKF421" s="4"/>
      <c r="PKG421" s="4"/>
      <c r="PKH421" s="4"/>
      <c r="PKI421" s="4"/>
      <c r="PKJ421" s="4"/>
      <c r="PKK421" s="4"/>
      <c r="PKL421" s="4"/>
      <c r="PKM421" s="4"/>
      <c r="PKN421" s="4"/>
      <c r="PKO421" s="4"/>
      <c r="PKP421" s="4"/>
      <c r="PKQ421" s="4"/>
      <c r="PKR421" s="4"/>
      <c r="PKS421" s="4"/>
      <c r="PKT421" s="4"/>
      <c r="PKU421" s="4"/>
      <c r="PKV421" s="4"/>
      <c r="PKW421" s="4"/>
      <c r="PKX421" s="4"/>
      <c r="PKY421" s="4"/>
      <c r="PKZ421" s="4"/>
      <c r="PLA421" s="4"/>
      <c r="PLB421" s="4"/>
      <c r="PLC421" s="4"/>
      <c r="PLD421" s="4"/>
      <c r="PLE421" s="4"/>
      <c r="PLF421" s="4"/>
      <c r="PLG421" s="4"/>
      <c r="PLH421" s="4"/>
      <c r="PLI421" s="4"/>
      <c r="PLJ421" s="4"/>
      <c r="PLK421" s="4"/>
      <c r="PLL421" s="4"/>
      <c r="PLM421" s="4"/>
      <c r="PLN421" s="4"/>
      <c r="PLO421" s="4"/>
      <c r="PLP421" s="4"/>
      <c r="PLQ421" s="4"/>
      <c r="PLR421" s="4"/>
      <c r="PLS421" s="4"/>
      <c r="PLT421" s="4"/>
      <c r="PLU421" s="4"/>
      <c r="PLV421" s="4"/>
      <c r="PLW421" s="4"/>
      <c r="PLX421" s="4"/>
      <c r="PLY421" s="4"/>
      <c r="PLZ421" s="4"/>
      <c r="PMA421" s="4"/>
      <c r="PMB421" s="4"/>
      <c r="PMC421" s="4"/>
      <c r="PMD421" s="4"/>
      <c r="PME421" s="4"/>
      <c r="PMF421" s="4"/>
      <c r="PMG421" s="4"/>
      <c r="PMH421" s="4"/>
      <c r="PMI421" s="4"/>
      <c r="PMJ421" s="4"/>
      <c r="PMK421" s="4"/>
      <c r="PML421" s="4"/>
      <c r="PMM421" s="4"/>
      <c r="PMN421" s="4"/>
      <c r="PMO421" s="4"/>
      <c r="PMP421" s="4"/>
      <c r="PMQ421" s="4"/>
      <c r="PMR421" s="4"/>
      <c r="PMS421" s="4"/>
      <c r="PMT421" s="4"/>
      <c r="PMU421" s="4"/>
      <c r="PMV421" s="4"/>
      <c r="PMW421" s="4"/>
      <c r="PMX421" s="4"/>
      <c r="PMY421" s="4"/>
      <c r="PMZ421" s="4"/>
      <c r="PNA421" s="4"/>
      <c r="PNB421" s="4"/>
      <c r="PNC421" s="4"/>
      <c r="PND421" s="4"/>
      <c r="PNE421" s="4"/>
      <c r="PNF421" s="4"/>
      <c r="PNG421" s="4"/>
      <c r="PNH421" s="4"/>
      <c r="PNI421" s="4"/>
      <c r="PNJ421" s="4"/>
      <c r="PNK421" s="4"/>
      <c r="PNL421" s="4"/>
      <c r="PNM421" s="4"/>
      <c r="PNN421" s="4"/>
      <c r="PNO421" s="4"/>
      <c r="PNP421" s="4"/>
      <c r="PNQ421" s="4"/>
      <c r="PNR421" s="4"/>
      <c r="PNS421" s="4"/>
      <c r="PNT421" s="4"/>
      <c r="PNU421" s="4"/>
      <c r="PNV421" s="4"/>
      <c r="PNW421" s="4"/>
      <c r="PNX421" s="4"/>
      <c r="PNY421" s="4"/>
      <c r="PNZ421" s="4"/>
      <c r="POA421" s="4"/>
      <c r="POB421" s="4"/>
      <c r="POC421" s="4"/>
      <c r="POD421" s="4"/>
      <c r="POE421" s="4"/>
      <c r="POF421" s="4"/>
      <c r="POG421" s="4"/>
      <c r="POH421" s="4"/>
      <c r="POI421" s="4"/>
      <c r="POJ421" s="4"/>
      <c r="POK421" s="4"/>
      <c r="POL421" s="4"/>
      <c r="POM421" s="4"/>
      <c r="PON421" s="4"/>
      <c r="POO421" s="4"/>
      <c r="POP421" s="4"/>
      <c r="POQ421" s="4"/>
      <c r="POR421" s="4"/>
      <c r="POS421" s="4"/>
      <c r="POT421" s="4"/>
      <c r="POU421" s="4"/>
      <c r="POV421" s="4"/>
      <c r="POW421" s="4"/>
      <c r="POX421" s="4"/>
      <c r="POY421" s="4"/>
      <c r="POZ421" s="4"/>
      <c r="PPA421" s="4"/>
      <c r="PPB421" s="4"/>
      <c r="PPC421" s="4"/>
      <c r="PPD421" s="4"/>
      <c r="PPE421" s="4"/>
      <c r="PPF421" s="4"/>
      <c r="PPG421" s="4"/>
      <c r="PPH421" s="4"/>
      <c r="PPI421" s="4"/>
      <c r="PPJ421" s="4"/>
      <c r="PPK421" s="4"/>
      <c r="PPL421" s="4"/>
      <c r="PPM421" s="4"/>
      <c r="PPN421" s="4"/>
      <c r="PPO421" s="4"/>
      <c r="PPP421" s="4"/>
      <c r="PPQ421" s="4"/>
      <c r="PPR421" s="4"/>
      <c r="PPS421" s="4"/>
      <c r="PPT421" s="4"/>
      <c r="PPU421" s="4"/>
      <c r="PPV421" s="4"/>
      <c r="PPW421" s="4"/>
      <c r="PPX421" s="4"/>
      <c r="PPY421" s="4"/>
      <c r="PPZ421" s="4"/>
      <c r="PQA421" s="4"/>
      <c r="PQB421" s="4"/>
      <c r="PQC421" s="4"/>
      <c r="PQD421" s="4"/>
      <c r="PQE421" s="4"/>
      <c r="PQF421" s="4"/>
      <c r="PQG421" s="4"/>
      <c r="PQH421" s="4"/>
      <c r="PQI421" s="4"/>
      <c r="PQJ421" s="4"/>
      <c r="PQK421" s="4"/>
      <c r="PQL421" s="4"/>
      <c r="PQM421" s="4"/>
      <c r="PQN421" s="4"/>
      <c r="PQO421" s="4"/>
      <c r="PQP421" s="4"/>
      <c r="PQQ421" s="4"/>
      <c r="PQR421" s="4"/>
      <c r="PQS421" s="4"/>
      <c r="PQT421" s="4"/>
      <c r="PQU421" s="4"/>
      <c r="PQV421" s="4"/>
      <c r="PQW421" s="4"/>
      <c r="PQX421" s="4"/>
      <c r="PQY421" s="4"/>
      <c r="PQZ421" s="4"/>
      <c r="PRA421" s="4"/>
      <c r="PRB421" s="4"/>
      <c r="PRC421" s="4"/>
      <c r="PRD421" s="4"/>
      <c r="PRE421" s="4"/>
      <c r="PRF421" s="4"/>
      <c r="PRG421" s="4"/>
      <c r="PRH421" s="4"/>
      <c r="PRI421" s="4"/>
      <c r="PRJ421" s="4"/>
      <c r="PRK421" s="4"/>
      <c r="PRL421" s="4"/>
      <c r="PRM421" s="4"/>
      <c r="PRN421" s="4"/>
      <c r="PRO421" s="4"/>
      <c r="PRP421" s="4"/>
      <c r="PRQ421" s="4"/>
      <c r="PRR421" s="4"/>
      <c r="PRS421" s="4"/>
      <c r="PRT421" s="4"/>
      <c r="PRU421" s="4"/>
      <c r="PRV421" s="4"/>
      <c r="PRW421" s="4"/>
      <c r="PRX421" s="4"/>
      <c r="PRY421" s="4"/>
      <c r="PRZ421" s="4"/>
      <c r="PSA421" s="4"/>
      <c r="PSB421" s="4"/>
      <c r="PSC421" s="4"/>
      <c r="PSD421" s="4"/>
      <c r="PSE421" s="4"/>
      <c r="PSF421" s="4"/>
      <c r="PSG421" s="4"/>
      <c r="PSH421" s="4"/>
      <c r="PSI421" s="4"/>
      <c r="PSJ421" s="4"/>
      <c r="PSK421" s="4"/>
      <c r="PSL421" s="4"/>
      <c r="PSM421" s="4"/>
      <c r="PSN421" s="4"/>
      <c r="PSO421" s="4"/>
      <c r="PSP421" s="4"/>
      <c r="PSQ421" s="4"/>
      <c r="PSR421" s="4"/>
      <c r="PSS421" s="4"/>
      <c r="PST421" s="4"/>
      <c r="PSU421" s="4"/>
      <c r="PSV421" s="4"/>
      <c r="PSW421" s="4"/>
      <c r="PSX421" s="4"/>
      <c r="PSY421" s="4"/>
      <c r="PSZ421" s="4"/>
      <c r="PTA421" s="4"/>
      <c r="PTB421" s="4"/>
      <c r="PTC421" s="4"/>
      <c r="PTD421" s="4"/>
      <c r="PTE421" s="4"/>
      <c r="PTF421" s="4"/>
      <c r="PTG421" s="4"/>
      <c r="PTH421" s="4"/>
      <c r="PTI421" s="4"/>
      <c r="PTJ421" s="4"/>
      <c r="PTK421" s="4"/>
      <c r="PTL421" s="4"/>
      <c r="PTM421" s="4"/>
      <c r="PTN421" s="4"/>
      <c r="PTO421" s="4"/>
      <c r="PTP421" s="4"/>
      <c r="PTQ421" s="4"/>
      <c r="PTR421" s="4"/>
      <c r="PTS421" s="4"/>
      <c r="PTT421" s="4"/>
      <c r="PTU421" s="4"/>
      <c r="PTV421" s="4"/>
      <c r="PTW421" s="4"/>
      <c r="PTX421" s="4"/>
      <c r="PTY421" s="4"/>
      <c r="PTZ421" s="4"/>
      <c r="PUA421" s="4"/>
      <c r="PUB421" s="4"/>
      <c r="PUC421" s="4"/>
      <c r="PUD421" s="4"/>
      <c r="PUE421" s="4"/>
      <c r="PUF421" s="4"/>
      <c r="PUG421" s="4"/>
      <c r="PUH421" s="4"/>
      <c r="PUI421" s="4"/>
      <c r="PUJ421" s="4"/>
      <c r="PUK421" s="4"/>
      <c r="PUL421" s="4"/>
      <c r="PUM421" s="4"/>
      <c r="PUN421" s="4"/>
      <c r="PUO421" s="4"/>
      <c r="PUP421" s="4"/>
      <c r="PUQ421" s="4"/>
      <c r="PUR421" s="4"/>
      <c r="PUS421" s="4"/>
      <c r="PUT421" s="4"/>
      <c r="PUU421" s="4"/>
      <c r="PUV421" s="4"/>
      <c r="PUW421" s="4"/>
      <c r="PUX421" s="4"/>
      <c r="PUY421" s="4"/>
      <c r="PUZ421" s="4"/>
      <c r="PVA421" s="4"/>
      <c r="PVB421" s="4"/>
      <c r="PVC421" s="4"/>
      <c r="PVD421" s="4"/>
      <c r="PVE421" s="4"/>
      <c r="PVF421" s="4"/>
      <c r="PVG421" s="4"/>
      <c r="PVH421" s="4"/>
      <c r="PVI421" s="4"/>
      <c r="PVJ421" s="4"/>
      <c r="PVK421" s="4"/>
      <c r="PVL421" s="4"/>
      <c r="PVM421" s="4"/>
      <c r="PVN421" s="4"/>
      <c r="PVO421" s="4"/>
      <c r="PVP421" s="4"/>
      <c r="PVQ421" s="4"/>
      <c r="PVR421" s="4"/>
      <c r="PVS421" s="4"/>
      <c r="PVT421" s="4"/>
      <c r="PVU421" s="4"/>
      <c r="PVV421" s="4"/>
      <c r="PVW421" s="4"/>
      <c r="PVX421" s="4"/>
      <c r="PVY421" s="4"/>
      <c r="PVZ421" s="4"/>
      <c r="PWA421" s="4"/>
      <c r="PWB421" s="4"/>
      <c r="PWC421" s="4"/>
      <c r="PWD421" s="4"/>
      <c r="PWE421" s="4"/>
      <c r="PWF421" s="4"/>
      <c r="PWG421" s="4"/>
      <c r="PWH421" s="4"/>
      <c r="PWI421" s="4"/>
      <c r="PWJ421" s="4"/>
      <c r="PWK421" s="4"/>
      <c r="PWL421" s="4"/>
      <c r="PWM421" s="4"/>
      <c r="PWN421" s="4"/>
      <c r="PWO421" s="4"/>
      <c r="PWP421" s="4"/>
      <c r="PWQ421" s="4"/>
      <c r="PWR421" s="4"/>
      <c r="PWS421" s="4"/>
      <c r="PWT421" s="4"/>
      <c r="PWU421" s="4"/>
      <c r="PWV421" s="4"/>
      <c r="PWW421" s="4"/>
      <c r="PWX421" s="4"/>
      <c r="PWY421" s="4"/>
      <c r="PWZ421" s="4"/>
      <c r="PXA421" s="4"/>
      <c r="PXB421" s="4"/>
      <c r="PXC421" s="4"/>
      <c r="PXD421" s="4"/>
      <c r="PXE421" s="4"/>
      <c r="PXF421" s="4"/>
      <c r="PXG421" s="4"/>
      <c r="PXH421" s="4"/>
      <c r="PXI421" s="4"/>
      <c r="PXJ421" s="4"/>
      <c r="PXK421" s="4"/>
      <c r="PXL421" s="4"/>
      <c r="PXM421" s="4"/>
      <c r="PXN421" s="4"/>
      <c r="PXO421" s="4"/>
      <c r="PXP421" s="4"/>
      <c r="PXQ421" s="4"/>
      <c r="PXR421" s="4"/>
      <c r="PXS421" s="4"/>
      <c r="PXT421" s="4"/>
      <c r="PXU421" s="4"/>
      <c r="PXV421" s="4"/>
      <c r="PXW421" s="4"/>
      <c r="PXX421" s="4"/>
      <c r="PXY421" s="4"/>
      <c r="PXZ421" s="4"/>
      <c r="PYA421" s="4"/>
      <c r="PYB421" s="4"/>
      <c r="PYC421" s="4"/>
      <c r="PYD421" s="4"/>
      <c r="PYE421" s="4"/>
      <c r="PYF421" s="4"/>
      <c r="PYG421" s="4"/>
      <c r="PYH421" s="4"/>
      <c r="PYI421" s="4"/>
      <c r="PYJ421" s="4"/>
      <c r="PYK421" s="4"/>
      <c r="PYL421" s="4"/>
      <c r="PYM421" s="4"/>
      <c r="PYN421" s="4"/>
      <c r="PYO421" s="4"/>
      <c r="PYP421" s="4"/>
      <c r="PYQ421" s="4"/>
      <c r="PYR421" s="4"/>
      <c r="PYS421" s="4"/>
      <c r="PYT421" s="4"/>
      <c r="PYU421" s="4"/>
      <c r="PYV421" s="4"/>
      <c r="PYW421" s="4"/>
      <c r="PYX421" s="4"/>
      <c r="PYY421" s="4"/>
      <c r="PYZ421" s="4"/>
      <c r="PZA421" s="4"/>
      <c r="PZB421" s="4"/>
      <c r="PZC421" s="4"/>
      <c r="PZD421" s="4"/>
      <c r="PZE421" s="4"/>
      <c r="PZF421" s="4"/>
      <c r="PZG421" s="4"/>
      <c r="PZH421" s="4"/>
      <c r="PZI421" s="4"/>
      <c r="PZJ421" s="4"/>
      <c r="PZK421" s="4"/>
      <c r="PZL421" s="4"/>
      <c r="PZM421" s="4"/>
      <c r="PZN421" s="4"/>
      <c r="PZO421" s="4"/>
      <c r="PZP421" s="4"/>
      <c r="PZQ421" s="4"/>
      <c r="PZR421" s="4"/>
      <c r="PZS421" s="4"/>
      <c r="PZT421" s="4"/>
      <c r="PZU421" s="4"/>
      <c r="PZV421" s="4"/>
      <c r="PZW421" s="4"/>
      <c r="PZX421" s="4"/>
      <c r="PZY421" s="4"/>
      <c r="PZZ421" s="4"/>
      <c r="QAA421" s="4"/>
      <c r="QAB421" s="4"/>
      <c r="QAC421" s="4"/>
      <c r="QAD421" s="4"/>
      <c r="QAE421" s="4"/>
      <c r="QAF421" s="4"/>
      <c r="QAG421" s="4"/>
      <c r="QAH421" s="4"/>
      <c r="QAI421" s="4"/>
      <c r="QAJ421" s="4"/>
      <c r="QAK421" s="4"/>
      <c r="QAL421" s="4"/>
      <c r="QAM421" s="4"/>
      <c r="QAN421" s="4"/>
      <c r="QAO421" s="4"/>
      <c r="QAP421" s="4"/>
      <c r="QAQ421" s="4"/>
      <c r="QAR421" s="4"/>
      <c r="QAS421" s="4"/>
      <c r="QAT421" s="4"/>
      <c r="QAU421" s="4"/>
      <c r="QAV421" s="4"/>
      <c r="QAW421" s="4"/>
      <c r="QAX421" s="4"/>
      <c r="QAY421" s="4"/>
      <c r="QAZ421" s="4"/>
      <c r="QBA421" s="4"/>
      <c r="QBB421" s="4"/>
      <c r="QBC421" s="4"/>
      <c r="QBD421" s="4"/>
      <c r="QBE421" s="4"/>
      <c r="QBF421" s="4"/>
      <c r="QBG421" s="4"/>
      <c r="QBH421" s="4"/>
      <c r="QBI421" s="4"/>
      <c r="QBJ421" s="4"/>
      <c r="QBK421" s="4"/>
      <c r="QBL421" s="4"/>
      <c r="QBM421" s="4"/>
      <c r="QBN421" s="4"/>
      <c r="QBO421" s="4"/>
      <c r="QBP421" s="4"/>
      <c r="QBQ421" s="4"/>
      <c r="QBR421" s="4"/>
      <c r="QBS421" s="4"/>
      <c r="QBT421" s="4"/>
      <c r="QBU421" s="4"/>
      <c r="QBV421" s="4"/>
      <c r="QBW421" s="4"/>
      <c r="QBX421" s="4"/>
      <c r="QBY421" s="4"/>
      <c r="QBZ421" s="4"/>
      <c r="QCA421" s="4"/>
      <c r="QCB421" s="4"/>
      <c r="QCC421" s="4"/>
      <c r="QCD421" s="4"/>
      <c r="QCE421" s="4"/>
      <c r="QCF421" s="4"/>
      <c r="QCG421" s="4"/>
      <c r="QCH421" s="4"/>
      <c r="QCI421" s="4"/>
      <c r="QCJ421" s="4"/>
      <c r="QCK421" s="4"/>
      <c r="QCL421" s="4"/>
      <c r="QCM421" s="4"/>
      <c r="QCN421" s="4"/>
      <c r="QCO421" s="4"/>
      <c r="QCP421" s="4"/>
      <c r="QCQ421" s="4"/>
      <c r="QCR421" s="4"/>
      <c r="QCS421" s="4"/>
      <c r="QCT421" s="4"/>
      <c r="QCU421" s="4"/>
      <c r="QCV421" s="4"/>
      <c r="QCW421" s="4"/>
      <c r="QCX421" s="4"/>
      <c r="QCY421" s="4"/>
      <c r="QCZ421" s="4"/>
      <c r="QDA421" s="4"/>
      <c r="QDB421" s="4"/>
      <c r="QDC421" s="4"/>
      <c r="QDD421" s="4"/>
      <c r="QDE421" s="4"/>
      <c r="QDF421" s="4"/>
      <c r="QDG421" s="4"/>
      <c r="QDH421" s="4"/>
      <c r="QDI421" s="4"/>
      <c r="QDJ421" s="4"/>
      <c r="QDK421" s="4"/>
      <c r="QDL421" s="4"/>
      <c r="QDM421" s="4"/>
      <c r="QDN421" s="4"/>
      <c r="QDO421" s="4"/>
      <c r="QDP421" s="4"/>
      <c r="QDQ421" s="4"/>
      <c r="QDR421" s="4"/>
      <c r="QDS421" s="4"/>
      <c r="QDT421" s="4"/>
      <c r="QDU421" s="4"/>
      <c r="QDV421" s="4"/>
      <c r="QDW421" s="4"/>
      <c r="QDX421" s="4"/>
      <c r="QDY421" s="4"/>
      <c r="QDZ421" s="4"/>
      <c r="QEA421" s="4"/>
      <c r="QEB421" s="4"/>
      <c r="QEC421" s="4"/>
      <c r="QED421" s="4"/>
      <c r="QEE421" s="4"/>
      <c r="QEF421" s="4"/>
      <c r="QEG421" s="4"/>
      <c r="QEH421" s="4"/>
      <c r="QEI421" s="4"/>
      <c r="QEJ421" s="4"/>
      <c r="QEK421" s="4"/>
      <c r="QEL421" s="4"/>
      <c r="QEM421" s="4"/>
      <c r="QEN421" s="4"/>
      <c r="QEO421" s="4"/>
      <c r="QEP421" s="4"/>
      <c r="QEQ421" s="4"/>
      <c r="QER421" s="4"/>
      <c r="QES421" s="4"/>
      <c r="QET421" s="4"/>
      <c r="QEU421" s="4"/>
      <c r="QEV421" s="4"/>
      <c r="QEW421" s="4"/>
      <c r="QEX421" s="4"/>
      <c r="QEY421" s="4"/>
      <c r="QEZ421" s="4"/>
      <c r="QFA421" s="4"/>
      <c r="QFB421" s="4"/>
      <c r="QFC421" s="4"/>
      <c r="QFD421" s="4"/>
      <c r="QFE421" s="4"/>
      <c r="QFF421" s="4"/>
      <c r="QFG421" s="4"/>
      <c r="QFH421" s="4"/>
      <c r="QFI421" s="4"/>
      <c r="QFJ421" s="4"/>
      <c r="QFK421" s="4"/>
      <c r="QFL421" s="4"/>
      <c r="QFM421" s="4"/>
      <c r="QFN421" s="4"/>
      <c r="QFO421" s="4"/>
      <c r="QFP421" s="4"/>
      <c r="QFQ421" s="4"/>
      <c r="QFR421" s="4"/>
      <c r="QFS421" s="4"/>
      <c r="QFT421" s="4"/>
      <c r="QFU421" s="4"/>
      <c r="QFV421" s="4"/>
      <c r="QFW421" s="4"/>
      <c r="QFX421" s="4"/>
      <c r="QFY421" s="4"/>
      <c r="QFZ421" s="4"/>
      <c r="QGA421" s="4"/>
      <c r="QGB421" s="4"/>
      <c r="QGC421" s="4"/>
      <c r="QGD421" s="4"/>
      <c r="QGE421" s="4"/>
      <c r="QGF421" s="4"/>
      <c r="QGG421" s="4"/>
      <c r="QGH421" s="4"/>
      <c r="QGI421" s="4"/>
      <c r="QGJ421" s="4"/>
      <c r="QGK421" s="4"/>
      <c r="QGL421" s="4"/>
      <c r="QGM421" s="4"/>
      <c r="QGN421" s="4"/>
      <c r="QGO421" s="4"/>
      <c r="QGP421" s="4"/>
      <c r="QGQ421" s="4"/>
      <c r="QGR421" s="4"/>
      <c r="QGS421" s="4"/>
      <c r="QGT421" s="4"/>
      <c r="QGU421" s="4"/>
      <c r="QGV421" s="4"/>
      <c r="QGW421" s="4"/>
      <c r="QGX421" s="4"/>
      <c r="QGY421" s="4"/>
      <c r="QGZ421" s="4"/>
      <c r="QHA421" s="4"/>
      <c r="QHB421" s="4"/>
      <c r="QHC421" s="4"/>
      <c r="QHD421" s="4"/>
      <c r="QHE421" s="4"/>
      <c r="QHF421" s="4"/>
      <c r="QHG421" s="4"/>
      <c r="QHH421" s="4"/>
      <c r="QHI421" s="4"/>
      <c r="QHJ421" s="4"/>
      <c r="QHK421" s="4"/>
      <c r="QHL421" s="4"/>
      <c r="QHM421" s="4"/>
      <c r="QHN421" s="4"/>
      <c r="QHO421" s="4"/>
      <c r="QHP421" s="4"/>
      <c r="QHQ421" s="4"/>
      <c r="QHR421" s="4"/>
      <c r="QHS421" s="4"/>
      <c r="QHT421" s="4"/>
      <c r="QHU421" s="4"/>
      <c r="QHV421" s="4"/>
      <c r="QHW421" s="4"/>
      <c r="QHX421" s="4"/>
      <c r="QHY421" s="4"/>
      <c r="QHZ421" s="4"/>
      <c r="QIA421" s="4"/>
      <c r="QIB421" s="4"/>
      <c r="QIC421" s="4"/>
      <c r="QID421" s="4"/>
      <c r="QIE421" s="4"/>
      <c r="QIF421" s="4"/>
      <c r="QIG421" s="4"/>
      <c r="QIH421" s="4"/>
      <c r="QII421" s="4"/>
      <c r="QIJ421" s="4"/>
      <c r="QIK421" s="4"/>
      <c r="QIL421" s="4"/>
      <c r="QIM421" s="4"/>
      <c r="QIN421" s="4"/>
      <c r="QIO421" s="4"/>
      <c r="QIP421" s="4"/>
      <c r="QIQ421" s="4"/>
      <c r="QIR421" s="4"/>
      <c r="QIS421" s="4"/>
      <c r="QIT421" s="4"/>
      <c r="QIU421" s="4"/>
      <c r="QIV421" s="4"/>
      <c r="QIW421" s="4"/>
      <c r="QIX421" s="4"/>
      <c r="QIY421" s="4"/>
      <c r="QIZ421" s="4"/>
      <c r="QJA421" s="4"/>
      <c r="QJB421" s="4"/>
      <c r="QJC421" s="4"/>
      <c r="QJD421" s="4"/>
      <c r="QJE421" s="4"/>
      <c r="QJF421" s="4"/>
      <c r="QJG421" s="4"/>
      <c r="QJH421" s="4"/>
      <c r="QJI421" s="4"/>
      <c r="QJJ421" s="4"/>
      <c r="QJK421" s="4"/>
      <c r="QJL421" s="4"/>
      <c r="QJM421" s="4"/>
      <c r="QJN421" s="4"/>
      <c r="QJO421" s="4"/>
      <c r="QJP421" s="4"/>
      <c r="QJQ421" s="4"/>
      <c r="QJR421" s="4"/>
      <c r="QJS421" s="4"/>
      <c r="QJT421" s="4"/>
      <c r="QJU421" s="4"/>
      <c r="QJV421" s="4"/>
      <c r="QJW421" s="4"/>
      <c r="QJX421" s="4"/>
      <c r="QJY421" s="4"/>
      <c r="QJZ421" s="4"/>
      <c r="QKA421" s="4"/>
      <c r="QKB421" s="4"/>
      <c r="QKC421" s="4"/>
      <c r="QKD421" s="4"/>
      <c r="QKE421" s="4"/>
      <c r="QKF421" s="4"/>
      <c r="QKG421" s="4"/>
      <c r="QKH421" s="4"/>
      <c r="QKI421" s="4"/>
      <c r="QKJ421" s="4"/>
      <c r="QKK421" s="4"/>
      <c r="QKL421" s="4"/>
      <c r="QKM421" s="4"/>
      <c r="QKN421" s="4"/>
      <c r="QKO421" s="4"/>
      <c r="QKP421" s="4"/>
      <c r="QKQ421" s="4"/>
      <c r="QKR421" s="4"/>
      <c r="QKS421" s="4"/>
      <c r="QKT421" s="4"/>
      <c r="QKU421" s="4"/>
      <c r="QKV421" s="4"/>
      <c r="QKW421" s="4"/>
      <c r="QKX421" s="4"/>
      <c r="QKY421" s="4"/>
      <c r="QKZ421" s="4"/>
      <c r="QLA421" s="4"/>
      <c r="QLB421" s="4"/>
      <c r="QLC421" s="4"/>
      <c r="QLD421" s="4"/>
      <c r="QLE421" s="4"/>
      <c r="QLF421" s="4"/>
      <c r="QLG421" s="4"/>
      <c r="QLH421" s="4"/>
      <c r="QLI421" s="4"/>
      <c r="QLJ421" s="4"/>
      <c r="QLK421" s="4"/>
      <c r="QLL421" s="4"/>
      <c r="QLM421" s="4"/>
      <c r="QLN421" s="4"/>
      <c r="QLO421" s="4"/>
      <c r="QLP421" s="4"/>
      <c r="QLQ421" s="4"/>
      <c r="QLR421" s="4"/>
      <c r="QLS421" s="4"/>
      <c r="QLT421" s="4"/>
      <c r="QLU421" s="4"/>
      <c r="QLV421" s="4"/>
      <c r="QLW421" s="4"/>
      <c r="QLX421" s="4"/>
      <c r="QLY421" s="4"/>
      <c r="QLZ421" s="4"/>
      <c r="QMA421" s="4"/>
      <c r="QMB421" s="4"/>
      <c r="QMC421" s="4"/>
      <c r="QMD421" s="4"/>
      <c r="QME421" s="4"/>
      <c r="QMF421" s="4"/>
      <c r="QMG421" s="4"/>
      <c r="QMH421" s="4"/>
      <c r="QMI421" s="4"/>
      <c r="QMJ421" s="4"/>
      <c r="QMK421" s="4"/>
      <c r="QML421" s="4"/>
      <c r="QMM421" s="4"/>
      <c r="QMN421" s="4"/>
      <c r="QMO421" s="4"/>
      <c r="QMP421" s="4"/>
      <c r="QMQ421" s="4"/>
      <c r="QMR421" s="4"/>
      <c r="QMS421" s="4"/>
      <c r="QMT421" s="4"/>
      <c r="QMU421" s="4"/>
      <c r="QMV421" s="4"/>
      <c r="QMW421" s="4"/>
      <c r="QMX421" s="4"/>
      <c r="QMY421" s="4"/>
      <c r="QMZ421" s="4"/>
      <c r="QNA421" s="4"/>
      <c r="QNB421" s="4"/>
      <c r="QNC421" s="4"/>
      <c r="QND421" s="4"/>
      <c r="QNE421" s="4"/>
      <c r="QNF421" s="4"/>
      <c r="QNG421" s="4"/>
      <c r="QNH421" s="4"/>
      <c r="QNI421" s="4"/>
      <c r="QNJ421" s="4"/>
      <c r="QNK421" s="4"/>
      <c r="QNL421" s="4"/>
      <c r="QNM421" s="4"/>
      <c r="QNN421" s="4"/>
      <c r="QNO421" s="4"/>
      <c r="QNP421" s="4"/>
      <c r="QNQ421" s="4"/>
      <c r="QNR421" s="4"/>
      <c r="QNS421" s="4"/>
      <c r="QNT421" s="4"/>
      <c r="QNU421" s="4"/>
      <c r="QNV421" s="4"/>
      <c r="QNW421" s="4"/>
      <c r="QNX421" s="4"/>
      <c r="QNY421" s="4"/>
      <c r="QNZ421" s="4"/>
      <c r="QOA421" s="4"/>
      <c r="QOB421" s="4"/>
      <c r="QOC421" s="4"/>
      <c r="QOD421" s="4"/>
      <c r="QOE421" s="4"/>
      <c r="QOF421" s="4"/>
      <c r="QOG421" s="4"/>
      <c r="QOH421" s="4"/>
      <c r="QOI421" s="4"/>
      <c r="QOJ421" s="4"/>
      <c r="QOK421" s="4"/>
      <c r="QOL421" s="4"/>
      <c r="QOM421" s="4"/>
      <c r="QON421" s="4"/>
      <c r="QOO421" s="4"/>
      <c r="QOP421" s="4"/>
      <c r="QOQ421" s="4"/>
      <c r="QOR421" s="4"/>
      <c r="QOS421" s="4"/>
      <c r="QOT421" s="4"/>
      <c r="QOU421" s="4"/>
      <c r="QOV421" s="4"/>
      <c r="QOW421" s="4"/>
      <c r="QOX421" s="4"/>
      <c r="QOY421" s="4"/>
      <c r="QOZ421" s="4"/>
      <c r="QPA421" s="4"/>
      <c r="QPB421" s="4"/>
      <c r="QPC421" s="4"/>
      <c r="QPD421" s="4"/>
      <c r="QPE421" s="4"/>
      <c r="QPF421" s="4"/>
      <c r="QPG421" s="4"/>
      <c r="QPH421" s="4"/>
      <c r="QPI421" s="4"/>
      <c r="QPJ421" s="4"/>
      <c r="QPK421" s="4"/>
      <c r="QPL421" s="4"/>
      <c r="QPM421" s="4"/>
      <c r="QPN421" s="4"/>
      <c r="QPO421" s="4"/>
      <c r="QPP421" s="4"/>
      <c r="QPQ421" s="4"/>
      <c r="QPR421" s="4"/>
      <c r="QPS421" s="4"/>
      <c r="QPT421" s="4"/>
      <c r="QPU421" s="4"/>
      <c r="QPV421" s="4"/>
      <c r="QPW421" s="4"/>
      <c r="QPX421" s="4"/>
      <c r="QPY421" s="4"/>
      <c r="QPZ421" s="4"/>
      <c r="QQA421" s="4"/>
      <c r="QQB421" s="4"/>
      <c r="QQC421" s="4"/>
      <c r="QQD421" s="4"/>
      <c r="QQE421" s="4"/>
      <c r="QQF421" s="4"/>
      <c r="QQG421" s="4"/>
      <c r="QQH421" s="4"/>
      <c r="QQI421" s="4"/>
      <c r="QQJ421" s="4"/>
      <c r="QQK421" s="4"/>
      <c r="QQL421" s="4"/>
      <c r="QQM421" s="4"/>
      <c r="QQN421" s="4"/>
      <c r="QQO421" s="4"/>
      <c r="QQP421" s="4"/>
      <c r="QQQ421" s="4"/>
      <c r="QQR421" s="4"/>
      <c r="QQS421" s="4"/>
      <c r="QQT421" s="4"/>
      <c r="QQU421" s="4"/>
      <c r="QQV421" s="4"/>
      <c r="QQW421" s="4"/>
      <c r="QQX421" s="4"/>
      <c r="QQY421" s="4"/>
      <c r="QQZ421" s="4"/>
      <c r="QRA421" s="4"/>
      <c r="QRB421" s="4"/>
      <c r="QRC421" s="4"/>
      <c r="QRD421" s="4"/>
      <c r="QRE421" s="4"/>
      <c r="QRF421" s="4"/>
      <c r="QRG421" s="4"/>
      <c r="QRH421" s="4"/>
      <c r="QRI421" s="4"/>
      <c r="QRJ421" s="4"/>
      <c r="QRK421" s="4"/>
      <c r="QRL421" s="4"/>
      <c r="QRM421" s="4"/>
      <c r="QRN421" s="4"/>
      <c r="QRO421" s="4"/>
      <c r="QRP421" s="4"/>
      <c r="QRQ421" s="4"/>
      <c r="QRR421" s="4"/>
      <c r="QRS421" s="4"/>
      <c r="QRT421" s="4"/>
      <c r="QRU421" s="4"/>
      <c r="QRV421" s="4"/>
      <c r="QRW421" s="4"/>
      <c r="QRX421" s="4"/>
      <c r="QRY421" s="4"/>
      <c r="QRZ421" s="4"/>
      <c r="QSA421" s="4"/>
      <c r="QSB421" s="4"/>
      <c r="QSC421" s="4"/>
      <c r="QSD421" s="4"/>
      <c r="QSE421" s="4"/>
      <c r="QSF421" s="4"/>
      <c r="QSG421" s="4"/>
      <c r="QSH421" s="4"/>
      <c r="QSI421" s="4"/>
      <c r="QSJ421" s="4"/>
      <c r="QSK421" s="4"/>
      <c r="QSL421" s="4"/>
      <c r="QSM421" s="4"/>
      <c r="QSN421" s="4"/>
      <c r="QSO421" s="4"/>
      <c r="QSP421" s="4"/>
      <c r="QSQ421" s="4"/>
      <c r="QSR421" s="4"/>
      <c r="QSS421" s="4"/>
      <c r="QST421" s="4"/>
      <c r="QSU421" s="4"/>
      <c r="QSV421" s="4"/>
      <c r="QSW421" s="4"/>
      <c r="QSX421" s="4"/>
      <c r="QSY421" s="4"/>
      <c r="QSZ421" s="4"/>
      <c r="QTA421" s="4"/>
      <c r="QTB421" s="4"/>
      <c r="QTC421" s="4"/>
      <c r="QTD421" s="4"/>
      <c r="QTE421" s="4"/>
      <c r="QTF421" s="4"/>
      <c r="QTG421" s="4"/>
      <c r="QTH421" s="4"/>
      <c r="QTI421" s="4"/>
      <c r="QTJ421" s="4"/>
      <c r="QTK421" s="4"/>
      <c r="QTL421" s="4"/>
      <c r="QTM421" s="4"/>
      <c r="QTN421" s="4"/>
      <c r="QTO421" s="4"/>
      <c r="QTP421" s="4"/>
      <c r="QTQ421" s="4"/>
      <c r="QTR421" s="4"/>
      <c r="QTS421" s="4"/>
      <c r="QTT421" s="4"/>
      <c r="QTU421" s="4"/>
      <c r="QTV421" s="4"/>
      <c r="QTW421" s="4"/>
      <c r="QTX421" s="4"/>
      <c r="QTY421" s="4"/>
      <c r="QTZ421" s="4"/>
      <c r="QUA421" s="4"/>
      <c r="QUB421" s="4"/>
      <c r="QUC421" s="4"/>
      <c r="QUD421" s="4"/>
      <c r="QUE421" s="4"/>
      <c r="QUF421" s="4"/>
      <c r="QUG421" s="4"/>
      <c r="QUH421" s="4"/>
      <c r="QUI421" s="4"/>
      <c r="QUJ421" s="4"/>
      <c r="QUK421" s="4"/>
      <c r="QUL421" s="4"/>
      <c r="QUM421" s="4"/>
      <c r="QUN421" s="4"/>
      <c r="QUO421" s="4"/>
      <c r="QUP421" s="4"/>
      <c r="QUQ421" s="4"/>
      <c r="QUR421" s="4"/>
      <c r="QUS421" s="4"/>
      <c r="QUT421" s="4"/>
      <c r="QUU421" s="4"/>
      <c r="QUV421" s="4"/>
      <c r="QUW421" s="4"/>
      <c r="QUX421" s="4"/>
      <c r="QUY421" s="4"/>
      <c r="QUZ421" s="4"/>
      <c r="QVA421" s="4"/>
      <c r="QVB421" s="4"/>
      <c r="QVC421" s="4"/>
      <c r="QVD421" s="4"/>
      <c r="QVE421" s="4"/>
      <c r="QVF421" s="4"/>
      <c r="QVG421" s="4"/>
      <c r="QVH421" s="4"/>
      <c r="QVI421" s="4"/>
      <c r="QVJ421" s="4"/>
      <c r="QVK421" s="4"/>
      <c r="QVL421" s="4"/>
      <c r="QVM421" s="4"/>
      <c r="QVN421" s="4"/>
      <c r="QVO421" s="4"/>
      <c r="QVP421" s="4"/>
      <c r="QVQ421" s="4"/>
      <c r="QVR421" s="4"/>
      <c r="QVS421" s="4"/>
      <c r="QVT421" s="4"/>
      <c r="QVU421" s="4"/>
      <c r="QVV421" s="4"/>
      <c r="QVW421" s="4"/>
      <c r="QVX421" s="4"/>
      <c r="QVY421" s="4"/>
      <c r="QVZ421" s="4"/>
      <c r="QWA421" s="4"/>
      <c r="QWB421" s="4"/>
      <c r="QWC421" s="4"/>
      <c r="QWD421" s="4"/>
      <c r="QWE421" s="4"/>
      <c r="QWF421" s="4"/>
      <c r="QWG421" s="4"/>
      <c r="QWH421" s="4"/>
      <c r="QWI421" s="4"/>
      <c r="QWJ421" s="4"/>
      <c r="QWK421" s="4"/>
      <c r="QWL421" s="4"/>
      <c r="QWM421" s="4"/>
      <c r="QWN421" s="4"/>
      <c r="QWO421" s="4"/>
      <c r="QWP421" s="4"/>
      <c r="QWQ421" s="4"/>
      <c r="QWR421" s="4"/>
      <c r="QWS421" s="4"/>
      <c r="QWT421" s="4"/>
      <c r="QWU421" s="4"/>
      <c r="QWV421" s="4"/>
      <c r="QWW421" s="4"/>
      <c r="QWX421" s="4"/>
      <c r="QWY421" s="4"/>
      <c r="QWZ421" s="4"/>
      <c r="QXA421" s="4"/>
      <c r="QXB421" s="4"/>
      <c r="QXC421" s="4"/>
      <c r="QXD421" s="4"/>
      <c r="QXE421" s="4"/>
      <c r="QXF421" s="4"/>
      <c r="QXG421" s="4"/>
      <c r="QXH421" s="4"/>
      <c r="QXI421" s="4"/>
      <c r="QXJ421" s="4"/>
      <c r="QXK421" s="4"/>
      <c r="QXL421" s="4"/>
      <c r="QXM421" s="4"/>
      <c r="QXN421" s="4"/>
      <c r="QXO421" s="4"/>
      <c r="QXP421" s="4"/>
      <c r="QXQ421" s="4"/>
      <c r="QXR421" s="4"/>
      <c r="QXS421" s="4"/>
      <c r="QXT421" s="4"/>
      <c r="QXU421" s="4"/>
      <c r="QXV421" s="4"/>
      <c r="QXW421" s="4"/>
      <c r="QXX421" s="4"/>
      <c r="QXY421" s="4"/>
      <c r="QXZ421" s="4"/>
      <c r="QYA421" s="4"/>
      <c r="QYB421" s="4"/>
      <c r="QYC421" s="4"/>
      <c r="QYD421" s="4"/>
      <c r="QYE421" s="4"/>
      <c r="QYF421" s="4"/>
      <c r="QYG421" s="4"/>
      <c r="QYH421" s="4"/>
      <c r="QYI421" s="4"/>
      <c r="QYJ421" s="4"/>
      <c r="QYK421" s="4"/>
      <c r="QYL421" s="4"/>
      <c r="QYM421" s="4"/>
      <c r="QYN421" s="4"/>
      <c r="QYO421" s="4"/>
      <c r="QYP421" s="4"/>
      <c r="QYQ421" s="4"/>
      <c r="QYR421" s="4"/>
      <c r="QYS421" s="4"/>
      <c r="QYT421" s="4"/>
      <c r="QYU421" s="4"/>
      <c r="QYV421" s="4"/>
      <c r="QYW421" s="4"/>
      <c r="QYX421" s="4"/>
      <c r="QYY421" s="4"/>
      <c r="QYZ421" s="4"/>
      <c r="QZA421" s="4"/>
      <c r="QZB421" s="4"/>
      <c r="QZC421" s="4"/>
      <c r="QZD421" s="4"/>
      <c r="QZE421" s="4"/>
      <c r="QZF421" s="4"/>
      <c r="QZG421" s="4"/>
      <c r="QZH421" s="4"/>
      <c r="QZI421" s="4"/>
      <c r="QZJ421" s="4"/>
      <c r="QZK421" s="4"/>
      <c r="QZL421" s="4"/>
      <c r="QZM421" s="4"/>
      <c r="QZN421" s="4"/>
      <c r="QZO421" s="4"/>
      <c r="QZP421" s="4"/>
      <c r="QZQ421" s="4"/>
      <c r="QZR421" s="4"/>
      <c r="QZS421" s="4"/>
      <c r="QZT421" s="4"/>
      <c r="QZU421" s="4"/>
      <c r="QZV421" s="4"/>
      <c r="QZW421" s="4"/>
      <c r="QZX421" s="4"/>
      <c r="QZY421" s="4"/>
      <c r="QZZ421" s="4"/>
      <c r="RAA421" s="4"/>
      <c r="RAB421" s="4"/>
      <c r="RAC421" s="4"/>
      <c r="RAD421" s="4"/>
      <c r="RAE421" s="4"/>
      <c r="RAF421" s="4"/>
      <c r="RAG421" s="4"/>
      <c r="RAH421" s="4"/>
      <c r="RAI421" s="4"/>
      <c r="RAJ421" s="4"/>
      <c r="RAK421" s="4"/>
      <c r="RAL421" s="4"/>
      <c r="RAM421" s="4"/>
      <c r="RAN421" s="4"/>
      <c r="RAO421" s="4"/>
      <c r="RAP421" s="4"/>
      <c r="RAQ421" s="4"/>
      <c r="RAR421" s="4"/>
      <c r="RAS421" s="4"/>
      <c r="RAT421" s="4"/>
      <c r="RAU421" s="4"/>
      <c r="RAV421" s="4"/>
      <c r="RAW421" s="4"/>
      <c r="RAX421" s="4"/>
      <c r="RAY421" s="4"/>
      <c r="RAZ421" s="4"/>
      <c r="RBA421" s="4"/>
      <c r="RBB421" s="4"/>
      <c r="RBC421" s="4"/>
      <c r="RBD421" s="4"/>
      <c r="RBE421" s="4"/>
      <c r="RBF421" s="4"/>
      <c r="RBG421" s="4"/>
      <c r="RBH421" s="4"/>
      <c r="RBI421" s="4"/>
      <c r="RBJ421" s="4"/>
      <c r="RBK421" s="4"/>
      <c r="RBL421" s="4"/>
      <c r="RBM421" s="4"/>
      <c r="RBN421" s="4"/>
      <c r="RBO421" s="4"/>
      <c r="RBP421" s="4"/>
      <c r="RBQ421" s="4"/>
      <c r="RBR421" s="4"/>
      <c r="RBS421" s="4"/>
      <c r="RBT421" s="4"/>
      <c r="RBU421" s="4"/>
      <c r="RBV421" s="4"/>
      <c r="RBW421" s="4"/>
      <c r="RBX421" s="4"/>
      <c r="RBY421" s="4"/>
      <c r="RBZ421" s="4"/>
      <c r="RCA421" s="4"/>
      <c r="RCB421" s="4"/>
      <c r="RCC421" s="4"/>
      <c r="RCD421" s="4"/>
      <c r="RCE421" s="4"/>
      <c r="RCF421" s="4"/>
      <c r="RCG421" s="4"/>
      <c r="RCH421" s="4"/>
      <c r="RCI421" s="4"/>
      <c r="RCJ421" s="4"/>
      <c r="RCK421" s="4"/>
      <c r="RCL421" s="4"/>
      <c r="RCM421" s="4"/>
      <c r="RCN421" s="4"/>
      <c r="RCO421" s="4"/>
      <c r="RCP421" s="4"/>
      <c r="RCQ421" s="4"/>
      <c r="RCR421" s="4"/>
      <c r="RCS421" s="4"/>
      <c r="RCT421" s="4"/>
      <c r="RCU421" s="4"/>
      <c r="RCV421" s="4"/>
      <c r="RCW421" s="4"/>
      <c r="RCX421" s="4"/>
      <c r="RCY421" s="4"/>
      <c r="RCZ421" s="4"/>
      <c r="RDA421" s="4"/>
      <c r="RDB421" s="4"/>
      <c r="RDC421" s="4"/>
      <c r="RDD421" s="4"/>
      <c r="RDE421" s="4"/>
      <c r="RDF421" s="4"/>
      <c r="RDG421" s="4"/>
      <c r="RDH421" s="4"/>
      <c r="RDI421" s="4"/>
      <c r="RDJ421" s="4"/>
      <c r="RDK421" s="4"/>
      <c r="RDL421" s="4"/>
      <c r="RDM421" s="4"/>
      <c r="RDN421" s="4"/>
      <c r="RDO421" s="4"/>
      <c r="RDP421" s="4"/>
      <c r="RDQ421" s="4"/>
      <c r="RDR421" s="4"/>
      <c r="RDS421" s="4"/>
      <c r="RDT421" s="4"/>
      <c r="RDU421" s="4"/>
      <c r="RDV421" s="4"/>
      <c r="RDW421" s="4"/>
      <c r="RDX421" s="4"/>
      <c r="RDY421" s="4"/>
      <c r="RDZ421" s="4"/>
      <c r="REA421" s="4"/>
      <c r="REB421" s="4"/>
      <c r="REC421" s="4"/>
      <c r="RED421" s="4"/>
      <c r="REE421" s="4"/>
      <c r="REF421" s="4"/>
      <c r="REG421" s="4"/>
      <c r="REH421" s="4"/>
      <c r="REI421" s="4"/>
      <c r="REJ421" s="4"/>
      <c r="REK421" s="4"/>
      <c r="REL421" s="4"/>
      <c r="REM421" s="4"/>
      <c r="REN421" s="4"/>
      <c r="REO421" s="4"/>
      <c r="REP421" s="4"/>
      <c r="REQ421" s="4"/>
      <c r="RER421" s="4"/>
      <c r="RES421" s="4"/>
      <c r="RET421" s="4"/>
      <c r="REU421" s="4"/>
      <c r="REV421" s="4"/>
      <c r="REW421" s="4"/>
      <c r="REX421" s="4"/>
      <c r="REY421" s="4"/>
      <c r="REZ421" s="4"/>
      <c r="RFA421" s="4"/>
      <c r="RFB421" s="4"/>
      <c r="RFC421" s="4"/>
      <c r="RFD421" s="4"/>
      <c r="RFE421" s="4"/>
      <c r="RFF421" s="4"/>
      <c r="RFG421" s="4"/>
      <c r="RFH421" s="4"/>
      <c r="RFI421" s="4"/>
      <c r="RFJ421" s="4"/>
      <c r="RFK421" s="4"/>
      <c r="RFL421" s="4"/>
      <c r="RFM421" s="4"/>
      <c r="RFN421" s="4"/>
      <c r="RFO421" s="4"/>
      <c r="RFP421" s="4"/>
      <c r="RFQ421" s="4"/>
      <c r="RFR421" s="4"/>
      <c r="RFS421" s="4"/>
      <c r="RFT421" s="4"/>
      <c r="RFU421" s="4"/>
      <c r="RFV421" s="4"/>
      <c r="RFW421" s="4"/>
      <c r="RFX421" s="4"/>
      <c r="RFY421" s="4"/>
      <c r="RFZ421" s="4"/>
      <c r="RGA421" s="4"/>
      <c r="RGB421" s="4"/>
      <c r="RGC421" s="4"/>
      <c r="RGD421" s="4"/>
      <c r="RGE421" s="4"/>
      <c r="RGF421" s="4"/>
      <c r="RGG421" s="4"/>
      <c r="RGH421" s="4"/>
      <c r="RGI421" s="4"/>
      <c r="RGJ421" s="4"/>
      <c r="RGK421" s="4"/>
      <c r="RGL421" s="4"/>
      <c r="RGM421" s="4"/>
      <c r="RGN421" s="4"/>
      <c r="RGO421" s="4"/>
      <c r="RGP421" s="4"/>
      <c r="RGQ421" s="4"/>
      <c r="RGR421" s="4"/>
      <c r="RGS421" s="4"/>
      <c r="RGT421" s="4"/>
      <c r="RGU421" s="4"/>
      <c r="RGV421" s="4"/>
      <c r="RGW421" s="4"/>
      <c r="RGX421" s="4"/>
      <c r="RGY421" s="4"/>
      <c r="RGZ421" s="4"/>
      <c r="RHA421" s="4"/>
      <c r="RHB421" s="4"/>
      <c r="RHC421" s="4"/>
      <c r="RHD421" s="4"/>
      <c r="RHE421" s="4"/>
      <c r="RHF421" s="4"/>
      <c r="RHG421" s="4"/>
      <c r="RHH421" s="4"/>
      <c r="RHI421" s="4"/>
      <c r="RHJ421" s="4"/>
      <c r="RHK421" s="4"/>
      <c r="RHL421" s="4"/>
      <c r="RHM421" s="4"/>
      <c r="RHN421" s="4"/>
      <c r="RHO421" s="4"/>
      <c r="RHP421" s="4"/>
      <c r="RHQ421" s="4"/>
      <c r="RHR421" s="4"/>
      <c r="RHS421" s="4"/>
      <c r="RHT421" s="4"/>
      <c r="RHU421" s="4"/>
      <c r="RHV421" s="4"/>
      <c r="RHW421" s="4"/>
      <c r="RHX421" s="4"/>
      <c r="RHY421" s="4"/>
      <c r="RHZ421" s="4"/>
      <c r="RIA421" s="4"/>
      <c r="RIB421" s="4"/>
      <c r="RIC421" s="4"/>
      <c r="RID421" s="4"/>
      <c r="RIE421" s="4"/>
      <c r="RIF421" s="4"/>
      <c r="RIG421" s="4"/>
      <c r="RIH421" s="4"/>
      <c r="RII421" s="4"/>
      <c r="RIJ421" s="4"/>
      <c r="RIK421" s="4"/>
      <c r="RIL421" s="4"/>
      <c r="RIM421" s="4"/>
      <c r="RIN421" s="4"/>
      <c r="RIO421" s="4"/>
      <c r="RIP421" s="4"/>
      <c r="RIQ421" s="4"/>
      <c r="RIR421" s="4"/>
      <c r="RIS421" s="4"/>
      <c r="RIT421" s="4"/>
      <c r="RIU421" s="4"/>
      <c r="RIV421" s="4"/>
      <c r="RIW421" s="4"/>
      <c r="RIX421" s="4"/>
      <c r="RIY421" s="4"/>
      <c r="RIZ421" s="4"/>
      <c r="RJA421" s="4"/>
      <c r="RJB421" s="4"/>
      <c r="RJC421" s="4"/>
      <c r="RJD421" s="4"/>
      <c r="RJE421" s="4"/>
      <c r="RJF421" s="4"/>
      <c r="RJG421" s="4"/>
      <c r="RJH421" s="4"/>
      <c r="RJI421" s="4"/>
      <c r="RJJ421" s="4"/>
      <c r="RJK421" s="4"/>
      <c r="RJL421" s="4"/>
      <c r="RJM421" s="4"/>
      <c r="RJN421" s="4"/>
      <c r="RJO421" s="4"/>
      <c r="RJP421" s="4"/>
      <c r="RJQ421" s="4"/>
      <c r="RJR421" s="4"/>
      <c r="RJS421" s="4"/>
      <c r="RJT421" s="4"/>
      <c r="RJU421" s="4"/>
      <c r="RJV421" s="4"/>
      <c r="RJW421" s="4"/>
      <c r="RJX421" s="4"/>
      <c r="RJY421" s="4"/>
      <c r="RJZ421" s="4"/>
      <c r="RKA421" s="4"/>
      <c r="RKB421" s="4"/>
      <c r="RKC421" s="4"/>
      <c r="RKD421" s="4"/>
      <c r="RKE421" s="4"/>
      <c r="RKF421" s="4"/>
      <c r="RKG421" s="4"/>
      <c r="RKH421" s="4"/>
      <c r="RKI421" s="4"/>
      <c r="RKJ421" s="4"/>
      <c r="RKK421" s="4"/>
      <c r="RKL421" s="4"/>
      <c r="RKM421" s="4"/>
      <c r="RKN421" s="4"/>
      <c r="RKO421" s="4"/>
      <c r="RKP421" s="4"/>
      <c r="RKQ421" s="4"/>
      <c r="RKR421" s="4"/>
      <c r="RKS421" s="4"/>
      <c r="RKT421" s="4"/>
      <c r="RKU421" s="4"/>
      <c r="RKV421" s="4"/>
      <c r="RKW421" s="4"/>
      <c r="RKX421" s="4"/>
      <c r="RKY421" s="4"/>
      <c r="RKZ421" s="4"/>
      <c r="RLA421" s="4"/>
      <c r="RLB421" s="4"/>
      <c r="RLC421" s="4"/>
      <c r="RLD421" s="4"/>
      <c r="RLE421" s="4"/>
      <c r="RLF421" s="4"/>
      <c r="RLG421" s="4"/>
      <c r="RLH421" s="4"/>
      <c r="RLI421" s="4"/>
      <c r="RLJ421" s="4"/>
      <c r="RLK421" s="4"/>
      <c r="RLL421" s="4"/>
      <c r="RLM421" s="4"/>
      <c r="RLN421" s="4"/>
      <c r="RLO421" s="4"/>
      <c r="RLP421" s="4"/>
      <c r="RLQ421" s="4"/>
      <c r="RLR421" s="4"/>
      <c r="RLS421" s="4"/>
      <c r="RLT421" s="4"/>
      <c r="RLU421" s="4"/>
      <c r="RLV421" s="4"/>
      <c r="RLW421" s="4"/>
      <c r="RLX421" s="4"/>
      <c r="RLY421" s="4"/>
      <c r="RLZ421" s="4"/>
      <c r="RMA421" s="4"/>
      <c r="RMB421" s="4"/>
      <c r="RMC421" s="4"/>
      <c r="RMD421" s="4"/>
      <c r="RME421" s="4"/>
      <c r="RMF421" s="4"/>
      <c r="RMG421" s="4"/>
      <c r="RMH421" s="4"/>
      <c r="RMI421" s="4"/>
      <c r="RMJ421" s="4"/>
      <c r="RMK421" s="4"/>
      <c r="RML421" s="4"/>
      <c r="RMM421" s="4"/>
      <c r="RMN421" s="4"/>
      <c r="RMO421" s="4"/>
      <c r="RMP421" s="4"/>
      <c r="RMQ421" s="4"/>
      <c r="RMR421" s="4"/>
      <c r="RMS421" s="4"/>
      <c r="RMT421" s="4"/>
      <c r="RMU421" s="4"/>
      <c r="RMV421" s="4"/>
      <c r="RMW421" s="4"/>
      <c r="RMX421" s="4"/>
      <c r="RMY421" s="4"/>
      <c r="RMZ421" s="4"/>
      <c r="RNA421" s="4"/>
      <c r="RNB421" s="4"/>
      <c r="RNC421" s="4"/>
      <c r="RND421" s="4"/>
      <c r="RNE421" s="4"/>
      <c r="RNF421" s="4"/>
      <c r="RNG421" s="4"/>
      <c r="RNH421" s="4"/>
      <c r="RNI421" s="4"/>
      <c r="RNJ421" s="4"/>
      <c r="RNK421" s="4"/>
      <c r="RNL421" s="4"/>
      <c r="RNM421" s="4"/>
      <c r="RNN421" s="4"/>
      <c r="RNO421" s="4"/>
      <c r="RNP421" s="4"/>
      <c r="RNQ421" s="4"/>
      <c r="RNR421" s="4"/>
      <c r="RNS421" s="4"/>
      <c r="RNT421" s="4"/>
      <c r="RNU421" s="4"/>
      <c r="RNV421" s="4"/>
      <c r="RNW421" s="4"/>
      <c r="RNX421" s="4"/>
      <c r="RNY421" s="4"/>
      <c r="RNZ421" s="4"/>
      <c r="ROA421" s="4"/>
      <c r="ROB421" s="4"/>
      <c r="ROC421" s="4"/>
      <c r="ROD421" s="4"/>
      <c r="ROE421" s="4"/>
      <c r="ROF421" s="4"/>
      <c r="ROG421" s="4"/>
      <c r="ROH421" s="4"/>
      <c r="ROI421" s="4"/>
      <c r="ROJ421" s="4"/>
      <c r="ROK421" s="4"/>
      <c r="ROL421" s="4"/>
      <c r="ROM421" s="4"/>
      <c r="RON421" s="4"/>
      <c r="ROO421" s="4"/>
      <c r="ROP421" s="4"/>
      <c r="ROQ421" s="4"/>
      <c r="ROR421" s="4"/>
      <c r="ROS421" s="4"/>
      <c r="ROT421" s="4"/>
      <c r="ROU421" s="4"/>
      <c r="ROV421" s="4"/>
      <c r="ROW421" s="4"/>
      <c r="ROX421" s="4"/>
      <c r="ROY421" s="4"/>
      <c r="ROZ421" s="4"/>
      <c r="RPA421" s="4"/>
      <c r="RPB421" s="4"/>
      <c r="RPC421" s="4"/>
      <c r="RPD421" s="4"/>
      <c r="RPE421" s="4"/>
      <c r="RPF421" s="4"/>
      <c r="RPG421" s="4"/>
      <c r="RPH421" s="4"/>
      <c r="RPI421" s="4"/>
      <c r="RPJ421" s="4"/>
      <c r="RPK421" s="4"/>
      <c r="RPL421" s="4"/>
      <c r="RPM421" s="4"/>
      <c r="RPN421" s="4"/>
      <c r="RPO421" s="4"/>
      <c r="RPP421" s="4"/>
      <c r="RPQ421" s="4"/>
      <c r="RPR421" s="4"/>
      <c r="RPS421" s="4"/>
      <c r="RPT421" s="4"/>
      <c r="RPU421" s="4"/>
      <c r="RPV421" s="4"/>
      <c r="RPW421" s="4"/>
      <c r="RPX421" s="4"/>
      <c r="RPY421" s="4"/>
      <c r="RPZ421" s="4"/>
      <c r="RQA421" s="4"/>
      <c r="RQB421" s="4"/>
      <c r="RQC421" s="4"/>
      <c r="RQD421" s="4"/>
      <c r="RQE421" s="4"/>
      <c r="RQF421" s="4"/>
      <c r="RQG421" s="4"/>
      <c r="RQH421" s="4"/>
      <c r="RQI421" s="4"/>
      <c r="RQJ421" s="4"/>
      <c r="RQK421" s="4"/>
      <c r="RQL421" s="4"/>
      <c r="RQM421" s="4"/>
      <c r="RQN421" s="4"/>
      <c r="RQO421" s="4"/>
      <c r="RQP421" s="4"/>
      <c r="RQQ421" s="4"/>
      <c r="RQR421" s="4"/>
      <c r="RQS421" s="4"/>
      <c r="RQT421" s="4"/>
      <c r="RQU421" s="4"/>
      <c r="RQV421" s="4"/>
      <c r="RQW421" s="4"/>
      <c r="RQX421" s="4"/>
      <c r="RQY421" s="4"/>
      <c r="RQZ421" s="4"/>
      <c r="RRA421" s="4"/>
      <c r="RRB421" s="4"/>
      <c r="RRC421" s="4"/>
      <c r="RRD421" s="4"/>
      <c r="RRE421" s="4"/>
      <c r="RRF421" s="4"/>
      <c r="RRG421" s="4"/>
      <c r="RRH421" s="4"/>
      <c r="RRI421" s="4"/>
      <c r="RRJ421" s="4"/>
      <c r="RRK421" s="4"/>
      <c r="RRL421" s="4"/>
      <c r="RRM421" s="4"/>
      <c r="RRN421" s="4"/>
      <c r="RRO421" s="4"/>
      <c r="RRP421" s="4"/>
      <c r="RRQ421" s="4"/>
      <c r="RRR421" s="4"/>
      <c r="RRS421" s="4"/>
      <c r="RRT421" s="4"/>
      <c r="RRU421" s="4"/>
      <c r="RRV421" s="4"/>
      <c r="RRW421" s="4"/>
      <c r="RRX421" s="4"/>
      <c r="RRY421" s="4"/>
      <c r="RRZ421" s="4"/>
      <c r="RSA421" s="4"/>
      <c r="RSB421" s="4"/>
      <c r="RSC421" s="4"/>
      <c r="RSD421" s="4"/>
      <c r="RSE421" s="4"/>
      <c r="RSF421" s="4"/>
      <c r="RSG421" s="4"/>
      <c r="RSH421" s="4"/>
      <c r="RSI421" s="4"/>
      <c r="RSJ421" s="4"/>
      <c r="RSK421" s="4"/>
      <c r="RSL421" s="4"/>
      <c r="RSM421" s="4"/>
      <c r="RSN421" s="4"/>
      <c r="RSO421" s="4"/>
      <c r="RSP421" s="4"/>
      <c r="RSQ421" s="4"/>
      <c r="RSR421" s="4"/>
      <c r="RSS421" s="4"/>
      <c r="RST421" s="4"/>
      <c r="RSU421" s="4"/>
      <c r="RSV421" s="4"/>
      <c r="RSW421" s="4"/>
      <c r="RSX421" s="4"/>
      <c r="RSY421" s="4"/>
      <c r="RSZ421" s="4"/>
      <c r="RTA421" s="4"/>
      <c r="RTB421" s="4"/>
      <c r="RTC421" s="4"/>
      <c r="RTD421" s="4"/>
      <c r="RTE421" s="4"/>
      <c r="RTF421" s="4"/>
      <c r="RTG421" s="4"/>
      <c r="RTH421" s="4"/>
      <c r="RTI421" s="4"/>
      <c r="RTJ421" s="4"/>
      <c r="RTK421" s="4"/>
      <c r="RTL421" s="4"/>
      <c r="RTM421" s="4"/>
      <c r="RTN421" s="4"/>
      <c r="RTO421" s="4"/>
      <c r="RTP421" s="4"/>
      <c r="RTQ421" s="4"/>
      <c r="RTR421" s="4"/>
      <c r="RTS421" s="4"/>
      <c r="RTT421" s="4"/>
      <c r="RTU421" s="4"/>
      <c r="RTV421" s="4"/>
      <c r="RTW421" s="4"/>
      <c r="RTX421" s="4"/>
      <c r="RTY421" s="4"/>
      <c r="RTZ421" s="4"/>
      <c r="RUA421" s="4"/>
      <c r="RUB421" s="4"/>
      <c r="RUC421" s="4"/>
      <c r="RUD421" s="4"/>
      <c r="RUE421" s="4"/>
      <c r="RUF421" s="4"/>
      <c r="RUG421" s="4"/>
      <c r="RUH421" s="4"/>
      <c r="RUI421" s="4"/>
      <c r="RUJ421" s="4"/>
      <c r="RUK421" s="4"/>
      <c r="RUL421" s="4"/>
      <c r="RUM421" s="4"/>
      <c r="RUN421" s="4"/>
      <c r="RUO421" s="4"/>
      <c r="RUP421" s="4"/>
      <c r="RUQ421" s="4"/>
      <c r="RUR421" s="4"/>
      <c r="RUS421" s="4"/>
      <c r="RUT421" s="4"/>
      <c r="RUU421" s="4"/>
      <c r="RUV421" s="4"/>
      <c r="RUW421" s="4"/>
      <c r="RUX421" s="4"/>
      <c r="RUY421" s="4"/>
      <c r="RUZ421" s="4"/>
      <c r="RVA421" s="4"/>
      <c r="RVB421" s="4"/>
      <c r="RVC421" s="4"/>
      <c r="RVD421" s="4"/>
      <c r="RVE421" s="4"/>
      <c r="RVF421" s="4"/>
      <c r="RVG421" s="4"/>
      <c r="RVH421" s="4"/>
      <c r="RVI421" s="4"/>
      <c r="RVJ421" s="4"/>
      <c r="RVK421" s="4"/>
      <c r="RVL421" s="4"/>
      <c r="RVM421" s="4"/>
      <c r="RVN421" s="4"/>
      <c r="RVO421" s="4"/>
      <c r="RVP421" s="4"/>
      <c r="RVQ421" s="4"/>
      <c r="RVR421" s="4"/>
      <c r="RVS421" s="4"/>
      <c r="RVT421" s="4"/>
      <c r="RVU421" s="4"/>
      <c r="RVV421" s="4"/>
      <c r="RVW421" s="4"/>
      <c r="RVX421" s="4"/>
      <c r="RVY421" s="4"/>
      <c r="RVZ421" s="4"/>
      <c r="RWA421" s="4"/>
      <c r="RWB421" s="4"/>
      <c r="RWC421" s="4"/>
      <c r="RWD421" s="4"/>
      <c r="RWE421" s="4"/>
      <c r="RWF421" s="4"/>
      <c r="RWG421" s="4"/>
      <c r="RWH421" s="4"/>
      <c r="RWI421" s="4"/>
      <c r="RWJ421" s="4"/>
      <c r="RWK421" s="4"/>
      <c r="RWL421" s="4"/>
      <c r="RWM421" s="4"/>
      <c r="RWN421" s="4"/>
      <c r="RWO421" s="4"/>
      <c r="RWP421" s="4"/>
      <c r="RWQ421" s="4"/>
      <c r="RWR421" s="4"/>
      <c r="RWS421" s="4"/>
      <c r="RWT421" s="4"/>
      <c r="RWU421" s="4"/>
      <c r="RWV421" s="4"/>
      <c r="RWW421" s="4"/>
      <c r="RWX421" s="4"/>
      <c r="RWY421" s="4"/>
      <c r="RWZ421" s="4"/>
      <c r="RXA421" s="4"/>
      <c r="RXB421" s="4"/>
      <c r="RXC421" s="4"/>
      <c r="RXD421" s="4"/>
      <c r="RXE421" s="4"/>
      <c r="RXF421" s="4"/>
      <c r="RXG421" s="4"/>
      <c r="RXH421" s="4"/>
      <c r="RXI421" s="4"/>
      <c r="RXJ421" s="4"/>
      <c r="RXK421" s="4"/>
      <c r="RXL421" s="4"/>
      <c r="RXM421" s="4"/>
      <c r="RXN421" s="4"/>
      <c r="RXO421" s="4"/>
      <c r="RXP421" s="4"/>
      <c r="RXQ421" s="4"/>
      <c r="RXR421" s="4"/>
      <c r="RXS421" s="4"/>
      <c r="RXT421" s="4"/>
      <c r="RXU421" s="4"/>
      <c r="RXV421" s="4"/>
      <c r="RXW421" s="4"/>
      <c r="RXX421" s="4"/>
      <c r="RXY421" s="4"/>
      <c r="RXZ421" s="4"/>
      <c r="RYA421" s="4"/>
      <c r="RYB421" s="4"/>
      <c r="RYC421" s="4"/>
      <c r="RYD421" s="4"/>
      <c r="RYE421" s="4"/>
      <c r="RYF421" s="4"/>
      <c r="RYG421" s="4"/>
      <c r="RYH421" s="4"/>
      <c r="RYI421" s="4"/>
      <c r="RYJ421" s="4"/>
      <c r="RYK421" s="4"/>
      <c r="RYL421" s="4"/>
      <c r="RYM421" s="4"/>
      <c r="RYN421" s="4"/>
      <c r="RYO421" s="4"/>
      <c r="RYP421" s="4"/>
      <c r="RYQ421" s="4"/>
      <c r="RYR421" s="4"/>
      <c r="RYS421" s="4"/>
      <c r="RYT421" s="4"/>
      <c r="RYU421" s="4"/>
      <c r="RYV421" s="4"/>
      <c r="RYW421" s="4"/>
      <c r="RYX421" s="4"/>
      <c r="RYY421" s="4"/>
      <c r="RYZ421" s="4"/>
      <c r="RZA421" s="4"/>
      <c r="RZB421" s="4"/>
      <c r="RZC421" s="4"/>
      <c r="RZD421" s="4"/>
      <c r="RZE421" s="4"/>
      <c r="RZF421" s="4"/>
      <c r="RZG421" s="4"/>
      <c r="RZH421" s="4"/>
      <c r="RZI421" s="4"/>
      <c r="RZJ421" s="4"/>
      <c r="RZK421" s="4"/>
      <c r="RZL421" s="4"/>
      <c r="RZM421" s="4"/>
      <c r="RZN421" s="4"/>
      <c r="RZO421" s="4"/>
      <c r="RZP421" s="4"/>
      <c r="RZQ421" s="4"/>
      <c r="RZR421" s="4"/>
      <c r="RZS421" s="4"/>
      <c r="RZT421" s="4"/>
      <c r="RZU421" s="4"/>
      <c r="RZV421" s="4"/>
      <c r="RZW421" s="4"/>
      <c r="RZX421" s="4"/>
      <c r="RZY421" s="4"/>
      <c r="RZZ421" s="4"/>
      <c r="SAA421" s="4"/>
      <c r="SAB421" s="4"/>
      <c r="SAC421" s="4"/>
      <c r="SAD421" s="4"/>
      <c r="SAE421" s="4"/>
      <c r="SAF421" s="4"/>
      <c r="SAG421" s="4"/>
      <c r="SAH421" s="4"/>
      <c r="SAI421" s="4"/>
      <c r="SAJ421" s="4"/>
      <c r="SAK421" s="4"/>
      <c r="SAL421" s="4"/>
      <c r="SAM421" s="4"/>
      <c r="SAN421" s="4"/>
      <c r="SAO421" s="4"/>
      <c r="SAP421" s="4"/>
      <c r="SAQ421" s="4"/>
      <c r="SAR421" s="4"/>
      <c r="SAS421" s="4"/>
      <c r="SAT421" s="4"/>
      <c r="SAU421" s="4"/>
      <c r="SAV421" s="4"/>
      <c r="SAW421" s="4"/>
      <c r="SAX421" s="4"/>
      <c r="SAY421" s="4"/>
      <c r="SAZ421" s="4"/>
      <c r="SBA421" s="4"/>
      <c r="SBB421" s="4"/>
      <c r="SBC421" s="4"/>
      <c r="SBD421" s="4"/>
      <c r="SBE421" s="4"/>
      <c r="SBF421" s="4"/>
      <c r="SBG421" s="4"/>
      <c r="SBH421" s="4"/>
      <c r="SBI421" s="4"/>
      <c r="SBJ421" s="4"/>
      <c r="SBK421" s="4"/>
      <c r="SBL421" s="4"/>
      <c r="SBM421" s="4"/>
      <c r="SBN421" s="4"/>
      <c r="SBO421" s="4"/>
      <c r="SBP421" s="4"/>
      <c r="SBQ421" s="4"/>
      <c r="SBR421" s="4"/>
      <c r="SBS421" s="4"/>
      <c r="SBT421" s="4"/>
      <c r="SBU421" s="4"/>
      <c r="SBV421" s="4"/>
      <c r="SBW421" s="4"/>
      <c r="SBX421" s="4"/>
      <c r="SBY421" s="4"/>
      <c r="SBZ421" s="4"/>
      <c r="SCA421" s="4"/>
      <c r="SCB421" s="4"/>
      <c r="SCC421" s="4"/>
      <c r="SCD421" s="4"/>
      <c r="SCE421" s="4"/>
      <c r="SCF421" s="4"/>
      <c r="SCG421" s="4"/>
      <c r="SCH421" s="4"/>
      <c r="SCI421" s="4"/>
      <c r="SCJ421" s="4"/>
      <c r="SCK421" s="4"/>
      <c r="SCL421" s="4"/>
      <c r="SCM421" s="4"/>
      <c r="SCN421" s="4"/>
      <c r="SCO421" s="4"/>
      <c r="SCP421" s="4"/>
      <c r="SCQ421" s="4"/>
      <c r="SCR421" s="4"/>
      <c r="SCS421" s="4"/>
      <c r="SCT421" s="4"/>
      <c r="SCU421" s="4"/>
      <c r="SCV421" s="4"/>
      <c r="SCW421" s="4"/>
      <c r="SCX421" s="4"/>
      <c r="SCY421" s="4"/>
      <c r="SCZ421" s="4"/>
      <c r="SDA421" s="4"/>
      <c r="SDB421" s="4"/>
      <c r="SDC421" s="4"/>
      <c r="SDD421" s="4"/>
      <c r="SDE421" s="4"/>
      <c r="SDF421" s="4"/>
      <c r="SDG421" s="4"/>
      <c r="SDH421" s="4"/>
      <c r="SDI421" s="4"/>
      <c r="SDJ421" s="4"/>
      <c r="SDK421" s="4"/>
      <c r="SDL421" s="4"/>
      <c r="SDM421" s="4"/>
      <c r="SDN421" s="4"/>
      <c r="SDO421" s="4"/>
      <c r="SDP421" s="4"/>
      <c r="SDQ421" s="4"/>
      <c r="SDR421" s="4"/>
      <c r="SDS421" s="4"/>
      <c r="SDT421" s="4"/>
      <c r="SDU421" s="4"/>
      <c r="SDV421" s="4"/>
      <c r="SDW421" s="4"/>
      <c r="SDX421" s="4"/>
      <c r="SDY421" s="4"/>
      <c r="SDZ421" s="4"/>
      <c r="SEA421" s="4"/>
      <c r="SEB421" s="4"/>
      <c r="SEC421" s="4"/>
      <c r="SED421" s="4"/>
      <c r="SEE421" s="4"/>
      <c r="SEF421" s="4"/>
      <c r="SEG421" s="4"/>
      <c r="SEH421" s="4"/>
      <c r="SEI421" s="4"/>
      <c r="SEJ421" s="4"/>
      <c r="SEK421" s="4"/>
      <c r="SEL421" s="4"/>
      <c r="SEM421" s="4"/>
      <c r="SEN421" s="4"/>
      <c r="SEO421" s="4"/>
      <c r="SEP421" s="4"/>
      <c r="SEQ421" s="4"/>
      <c r="SER421" s="4"/>
      <c r="SES421" s="4"/>
      <c r="SET421" s="4"/>
      <c r="SEU421" s="4"/>
      <c r="SEV421" s="4"/>
      <c r="SEW421" s="4"/>
      <c r="SEX421" s="4"/>
      <c r="SEY421" s="4"/>
      <c r="SEZ421" s="4"/>
      <c r="SFA421" s="4"/>
      <c r="SFB421" s="4"/>
      <c r="SFC421" s="4"/>
      <c r="SFD421" s="4"/>
      <c r="SFE421" s="4"/>
      <c r="SFF421" s="4"/>
      <c r="SFG421" s="4"/>
      <c r="SFH421" s="4"/>
      <c r="SFI421" s="4"/>
      <c r="SFJ421" s="4"/>
      <c r="SFK421" s="4"/>
      <c r="SFL421" s="4"/>
      <c r="SFM421" s="4"/>
      <c r="SFN421" s="4"/>
      <c r="SFO421" s="4"/>
      <c r="SFP421" s="4"/>
      <c r="SFQ421" s="4"/>
      <c r="SFR421" s="4"/>
      <c r="SFS421" s="4"/>
      <c r="SFT421" s="4"/>
      <c r="SFU421" s="4"/>
      <c r="SFV421" s="4"/>
      <c r="SFW421" s="4"/>
      <c r="SFX421" s="4"/>
      <c r="SFY421" s="4"/>
      <c r="SFZ421" s="4"/>
      <c r="SGA421" s="4"/>
      <c r="SGB421" s="4"/>
      <c r="SGC421" s="4"/>
      <c r="SGD421" s="4"/>
      <c r="SGE421" s="4"/>
      <c r="SGF421" s="4"/>
      <c r="SGG421" s="4"/>
      <c r="SGH421" s="4"/>
      <c r="SGI421" s="4"/>
      <c r="SGJ421" s="4"/>
      <c r="SGK421" s="4"/>
      <c r="SGL421" s="4"/>
      <c r="SGM421" s="4"/>
      <c r="SGN421" s="4"/>
      <c r="SGO421" s="4"/>
      <c r="SGP421" s="4"/>
      <c r="SGQ421" s="4"/>
      <c r="SGR421" s="4"/>
      <c r="SGS421" s="4"/>
      <c r="SGT421" s="4"/>
      <c r="SGU421" s="4"/>
      <c r="SGV421" s="4"/>
      <c r="SGW421" s="4"/>
      <c r="SGX421" s="4"/>
      <c r="SGY421" s="4"/>
      <c r="SGZ421" s="4"/>
      <c r="SHA421" s="4"/>
      <c r="SHB421" s="4"/>
      <c r="SHC421" s="4"/>
      <c r="SHD421" s="4"/>
      <c r="SHE421" s="4"/>
      <c r="SHF421" s="4"/>
      <c r="SHG421" s="4"/>
      <c r="SHH421" s="4"/>
      <c r="SHI421" s="4"/>
      <c r="SHJ421" s="4"/>
      <c r="SHK421" s="4"/>
      <c r="SHL421" s="4"/>
      <c r="SHM421" s="4"/>
      <c r="SHN421" s="4"/>
      <c r="SHO421" s="4"/>
      <c r="SHP421" s="4"/>
      <c r="SHQ421" s="4"/>
      <c r="SHR421" s="4"/>
      <c r="SHS421" s="4"/>
      <c r="SHT421" s="4"/>
      <c r="SHU421" s="4"/>
      <c r="SHV421" s="4"/>
      <c r="SHW421" s="4"/>
      <c r="SHX421" s="4"/>
      <c r="SHY421" s="4"/>
      <c r="SHZ421" s="4"/>
      <c r="SIA421" s="4"/>
      <c r="SIB421" s="4"/>
      <c r="SIC421" s="4"/>
      <c r="SID421" s="4"/>
      <c r="SIE421" s="4"/>
      <c r="SIF421" s="4"/>
      <c r="SIG421" s="4"/>
      <c r="SIH421" s="4"/>
      <c r="SII421" s="4"/>
      <c r="SIJ421" s="4"/>
      <c r="SIK421" s="4"/>
      <c r="SIL421" s="4"/>
      <c r="SIM421" s="4"/>
      <c r="SIN421" s="4"/>
      <c r="SIO421" s="4"/>
      <c r="SIP421" s="4"/>
      <c r="SIQ421" s="4"/>
      <c r="SIR421" s="4"/>
      <c r="SIS421" s="4"/>
      <c r="SIT421" s="4"/>
      <c r="SIU421" s="4"/>
      <c r="SIV421" s="4"/>
      <c r="SIW421" s="4"/>
      <c r="SIX421" s="4"/>
      <c r="SIY421" s="4"/>
      <c r="SIZ421" s="4"/>
      <c r="SJA421" s="4"/>
      <c r="SJB421" s="4"/>
      <c r="SJC421" s="4"/>
      <c r="SJD421" s="4"/>
      <c r="SJE421" s="4"/>
      <c r="SJF421" s="4"/>
      <c r="SJG421" s="4"/>
      <c r="SJH421" s="4"/>
      <c r="SJI421" s="4"/>
      <c r="SJJ421" s="4"/>
      <c r="SJK421" s="4"/>
      <c r="SJL421" s="4"/>
      <c r="SJM421" s="4"/>
      <c r="SJN421" s="4"/>
      <c r="SJO421" s="4"/>
      <c r="SJP421" s="4"/>
      <c r="SJQ421" s="4"/>
      <c r="SJR421" s="4"/>
      <c r="SJS421" s="4"/>
      <c r="SJT421" s="4"/>
      <c r="SJU421" s="4"/>
      <c r="SJV421" s="4"/>
      <c r="SJW421" s="4"/>
      <c r="SJX421" s="4"/>
      <c r="SJY421" s="4"/>
      <c r="SJZ421" s="4"/>
      <c r="SKA421" s="4"/>
      <c r="SKB421" s="4"/>
      <c r="SKC421" s="4"/>
      <c r="SKD421" s="4"/>
      <c r="SKE421" s="4"/>
      <c r="SKF421" s="4"/>
      <c r="SKG421" s="4"/>
      <c r="SKH421" s="4"/>
      <c r="SKI421" s="4"/>
      <c r="SKJ421" s="4"/>
      <c r="SKK421" s="4"/>
      <c r="SKL421" s="4"/>
      <c r="SKM421" s="4"/>
      <c r="SKN421" s="4"/>
      <c r="SKO421" s="4"/>
      <c r="SKP421" s="4"/>
      <c r="SKQ421" s="4"/>
      <c r="SKR421" s="4"/>
      <c r="SKS421" s="4"/>
      <c r="SKT421" s="4"/>
      <c r="SKU421" s="4"/>
      <c r="SKV421" s="4"/>
      <c r="SKW421" s="4"/>
      <c r="SKX421" s="4"/>
      <c r="SKY421" s="4"/>
      <c r="SKZ421" s="4"/>
      <c r="SLA421" s="4"/>
      <c r="SLB421" s="4"/>
      <c r="SLC421" s="4"/>
      <c r="SLD421" s="4"/>
      <c r="SLE421" s="4"/>
      <c r="SLF421" s="4"/>
      <c r="SLG421" s="4"/>
      <c r="SLH421" s="4"/>
      <c r="SLI421" s="4"/>
      <c r="SLJ421" s="4"/>
      <c r="SLK421" s="4"/>
      <c r="SLL421" s="4"/>
      <c r="SLM421" s="4"/>
      <c r="SLN421" s="4"/>
      <c r="SLO421" s="4"/>
      <c r="SLP421" s="4"/>
      <c r="SLQ421" s="4"/>
      <c r="SLR421" s="4"/>
      <c r="SLS421" s="4"/>
      <c r="SLT421" s="4"/>
      <c r="SLU421" s="4"/>
      <c r="SLV421" s="4"/>
      <c r="SLW421" s="4"/>
      <c r="SLX421" s="4"/>
      <c r="SLY421" s="4"/>
      <c r="SLZ421" s="4"/>
      <c r="SMA421" s="4"/>
      <c r="SMB421" s="4"/>
      <c r="SMC421" s="4"/>
      <c r="SMD421" s="4"/>
      <c r="SME421" s="4"/>
      <c r="SMF421" s="4"/>
      <c r="SMG421" s="4"/>
      <c r="SMH421" s="4"/>
      <c r="SMI421" s="4"/>
      <c r="SMJ421" s="4"/>
      <c r="SMK421" s="4"/>
      <c r="SML421" s="4"/>
      <c r="SMM421" s="4"/>
      <c r="SMN421" s="4"/>
      <c r="SMO421" s="4"/>
      <c r="SMP421" s="4"/>
      <c r="SMQ421" s="4"/>
      <c r="SMR421" s="4"/>
      <c r="SMS421" s="4"/>
      <c r="SMT421" s="4"/>
      <c r="SMU421" s="4"/>
      <c r="SMV421" s="4"/>
      <c r="SMW421" s="4"/>
      <c r="SMX421" s="4"/>
      <c r="SMY421" s="4"/>
      <c r="SMZ421" s="4"/>
      <c r="SNA421" s="4"/>
      <c r="SNB421" s="4"/>
      <c r="SNC421" s="4"/>
      <c r="SND421" s="4"/>
      <c r="SNE421" s="4"/>
      <c r="SNF421" s="4"/>
      <c r="SNG421" s="4"/>
      <c r="SNH421" s="4"/>
      <c r="SNI421" s="4"/>
      <c r="SNJ421" s="4"/>
      <c r="SNK421" s="4"/>
      <c r="SNL421" s="4"/>
      <c r="SNM421" s="4"/>
      <c r="SNN421" s="4"/>
      <c r="SNO421" s="4"/>
      <c r="SNP421" s="4"/>
      <c r="SNQ421" s="4"/>
      <c r="SNR421" s="4"/>
      <c r="SNS421" s="4"/>
      <c r="SNT421" s="4"/>
      <c r="SNU421" s="4"/>
      <c r="SNV421" s="4"/>
      <c r="SNW421" s="4"/>
      <c r="SNX421" s="4"/>
      <c r="SNY421" s="4"/>
      <c r="SNZ421" s="4"/>
      <c r="SOA421" s="4"/>
      <c r="SOB421" s="4"/>
      <c r="SOC421" s="4"/>
      <c r="SOD421" s="4"/>
      <c r="SOE421" s="4"/>
      <c r="SOF421" s="4"/>
      <c r="SOG421" s="4"/>
      <c r="SOH421" s="4"/>
      <c r="SOI421" s="4"/>
      <c r="SOJ421" s="4"/>
      <c r="SOK421" s="4"/>
      <c r="SOL421" s="4"/>
      <c r="SOM421" s="4"/>
      <c r="SON421" s="4"/>
      <c r="SOO421" s="4"/>
      <c r="SOP421" s="4"/>
      <c r="SOQ421" s="4"/>
      <c r="SOR421" s="4"/>
      <c r="SOS421" s="4"/>
      <c r="SOT421" s="4"/>
      <c r="SOU421" s="4"/>
      <c r="SOV421" s="4"/>
      <c r="SOW421" s="4"/>
      <c r="SOX421" s="4"/>
      <c r="SOY421" s="4"/>
      <c r="SOZ421" s="4"/>
      <c r="SPA421" s="4"/>
      <c r="SPB421" s="4"/>
      <c r="SPC421" s="4"/>
      <c r="SPD421" s="4"/>
      <c r="SPE421" s="4"/>
      <c r="SPF421" s="4"/>
      <c r="SPG421" s="4"/>
      <c r="SPH421" s="4"/>
      <c r="SPI421" s="4"/>
      <c r="SPJ421" s="4"/>
      <c r="SPK421" s="4"/>
      <c r="SPL421" s="4"/>
      <c r="SPM421" s="4"/>
      <c r="SPN421" s="4"/>
      <c r="SPO421" s="4"/>
      <c r="SPP421" s="4"/>
      <c r="SPQ421" s="4"/>
      <c r="SPR421" s="4"/>
      <c r="SPS421" s="4"/>
      <c r="SPT421" s="4"/>
      <c r="SPU421" s="4"/>
      <c r="SPV421" s="4"/>
      <c r="SPW421" s="4"/>
      <c r="SPX421" s="4"/>
      <c r="SPY421" s="4"/>
      <c r="SPZ421" s="4"/>
      <c r="SQA421" s="4"/>
      <c r="SQB421" s="4"/>
      <c r="SQC421" s="4"/>
      <c r="SQD421" s="4"/>
      <c r="SQE421" s="4"/>
      <c r="SQF421" s="4"/>
      <c r="SQG421" s="4"/>
      <c r="SQH421" s="4"/>
      <c r="SQI421" s="4"/>
      <c r="SQJ421" s="4"/>
      <c r="SQK421" s="4"/>
      <c r="SQL421" s="4"/>
      <c r="SQM421" s="4"/>
      <c r="SQN421" s="4"/>
      <c r="SQO421" s="4"/>
      <c r="SQP421" s="4"/>
      <c r="SQQ421" s="4"/>
      <c r="SQR421" s="4"/>
      <c r="SQS421" s="4"/>
      <c r="SQT421" s="4"/>
      <c r="SQU421" s="4"/>
      <c r="SQV421" s="4"/>
      <c r="SQW421" s="4"/>
      <c r="SQX421" s="4"/>
      <c r="SQY421" s="4"/>
      <c r="SQZ421" s="4"/>
      <c r="SRA421" s="4"/>
      <c r="SRB421" s="4"/>
      <c r="SRC421" s="4"/>
      <c r="SRD421" s="4"/>
      <c r="SRE421" s="4"/>
      <c r="SRF421" s="4"/>
      <c r="SRG421" s="4"/>
      <c r="SRH421" s="4"/>
      <c r="SRI421" s="4"/>
      <c r="SRJ421" s="4"/>
      <c r="SRK421" s="4"/>
      <c r="SRL421" s="4"/>
      <c r="SRM421" s="4"/>
      <c r="SRN421" s="4"/>
      <c r="SRO421" s="4"/>
      <c r="SRP421" s="4"/>
      <c r="SRQ421" s="4"/>
      <c r="SRR421" s="4"/>
      <c r="SRS421" s="4"/>
      <c r="SRT421" s="4"/>
      <c r="SRU421" s="4"/>
      <c r="SRV421" s="4"/>
      <c r="SRW421" s="4"/>
      <c r="SRX421" s="4"/>
      <c r="SRY421" s="4"/>
      <c r="SRZ421" s="4"/>
      <c r="SSA421" s="4"/>
      <c r="SSB421" s="4"/>
      <c r="SSC421" s="4"/>
      <c r="SSD421" s="4"/>
      <c r="SSE421" s="4"/>
      <c r="SSF421" s="4"/>
      <c r="SSG421" s="4"/>
      <c r="SSH421" s="4"/>
      <c r="SSI421" s="4"/>
      <c r="SSJ421" s="4"/>
      <c r="SSK421" s="4"/>
      <c r="SSL421" s="4"/>
      <c r="SSM421" s="4"/>
      <c r="SSN421" s="4"/>
      <c r="SSO421" s="4"/>
      <c r="SSP421" s="4"/>
      <c r="SSQ421" s="4"/>
      <c r="SSR421" s="4"/>
      <c r="SSS421" s="4"/>
      <c r="SST421" s="4"/>
      <c r="SSU421" s="4"/>
      <c r="SSV421" s="4"/>
      <c r="SSW421" s="4"/>
      <c r="SSX421" s="4"/>
      <c r="SSY421" s="4"/>
      <c r="SSZ421" s="4"/>
      <c r="STA421" s="4"/>
      <c r="STB421" s="4"/>
      <c r="STC421" s="4"/>
      <c r="STD421" s="4"/>
      <c r="STE421" s="4"/>
      <c r="STF421" s="4"/>
      <c r="STG421" s="4"/>
      <c r="STH421" s="4"/>
      <c r="STI421" s="4"/>
      <c r="STJ421" s="4"/>
      <c r="STK421" s="4"/>
      <c r="STL421" s="4"/>
      <c r="STM421" s="4"/>
      <c r="STN421" s="4"/>
      <c r="STO421" s="4"/>
      <c r="STP421" s="4"/>
      <c r="STQ421" s="4"/>
      <c r="STR421" s="4"/>
      <c r="STS421" s="4"/>
      <c r="STT421" s="4"/>
      <c r="STU421" s="4"/>
      <c r="STV421" s="4"/>
      <c r="STW421" s="4"/>
      <c r="STX421" s="4"/>
      <c r="STY421" s="4"/>
      <c r="STZ421" s="4"/>
      <c r="SUA421" s="4"/>
      <c r="SUB421" s="4"/>
      <c r="SUC421" s="4"/>
      <c r="SUD421" s="4"/>
      <c r="SUE421" s="4"/>
      <c r="SUF421" s="4"/>
      <c r="SUG421" s="4"/>
      <c r="SUH421" s="4"/>
      <c r="SUI421" s="4"/>
      <c r="SUJ421" s="4"/>
      <c r="SUK421" s="4"/>
      <c r="SUL421" s="4"/>
      <c r="SUM421" s="4"/>
      <c r="SUN421" s="4"/>
      <c r="SUO421" s="4"/>
      <c r="SUP421" s="4"/>
      <c r="SUQ421" s="4"/>
      <c r="SUR421" s="4"/>
      <c r="SUS421" s="4"/>
      <c r="SUT421" s="4"/>
      <c r="SUU421" s="4"/>
      <c r="SUV421" s="4"/>
      <c r="SUW421" s="4"/>
      <c r="SUX421" s="4"/>
      <c r="SUY421" s="4"/>
      <c r="SUZ421" s="4"/>
      <c r="SVA421" s="4"/>
      <c r="SVB421" s="4"/>
      <c r="SVC421" s="4"/>
      <c r="SVD421" s="4"/>
      <c r="SVE421" s="4"/>
      <c r="SVF421" s="4"/>
      <c r="SVG421" s="4"/>
      <c r="SVH421" s="4"/>
      <c r="SVI421" s="4"/>
      <c r="SVJ421" s="4"/>
      <c r="SVK421" s="4"/>
      <c r="SVL421" s="4"/>
      <c r="SVM421" s="4"/>
      <c r="SVN421" s="4"/>
      <c r="SVO421" s="4"/>
      <c r="SVP421" s="4"/>
      <c r="SVQ421" s="4"/>
      <c r="SVR421" s="4"/>
      <c r="SVS421" s="4"/>
      <c r="SVT421" s="4"/>
      <c r="SVU421" s="4"/>
      <c r="SVV421" s="4"/>
      <c r="SVW421" s="4"/>
      <c r="SVX421" s="4"/>
      <c r="SVY421" s="4"/>
      <c r="SVZ421" s="4"/>
      <c r="SWA421" s="4"/>
      <c r="SWB421" s="4"/>
      <c r="SWC421" s="4"/>
      <c r="SWD421" s="4"/>
      <c r="SWE421" s="4"/>
      <c r="SWF421" s="4"/>
      <c r="SWG421" s="4"/>
      <c r="SWH421" s="4"/>
      <c r="SWI421" s="4"/>
      <c r="SWJ421" s="4"/>
      <c r="SWK421" s="4"/>
      <c r="SWL421" s="4"/>
      <c r="SWM421" s="4"/>
      <c r="SWN421" s="4"/>
      <c r="SWO421" s="4"/>
      <c r="SWP421" s="4"/>
      <c r="SWQ421" s="4"/>
      <c r="SWR421" s="4"/>
      <c r="SWS421" s="4"/>
      <c r="SWT421" s="4"/>
      <c r="SWU421" s="4"/>
      <c r="SWV421" s="4"/>
      <c r="SWW421" s="4"/>
      <c r="SWX421" s="4"/>
      <c r="SWY421" s="4"/>
      <c r="SWZ421" s="4"/>
      <c r="SXA421" s="4"/>
      <c r="SXB421" s="4"/>
      <c r="SXC421" s="4"/>
      <c r="SXD421" s="4"/>
      <c r="SXE421" s="4"/>
      <c r="SXF421" s="4"/>
      <c r="SXG421" s="4"/>
      <c r="SXH421" s="4"/>
      <c r="SXI421" s="4"/>
      <c r="SXJ421" s="4"/>
      <c r="SXK421" s="4"/>
      <c r="SXL421" s="4"/>
      <c r="SXM421" s="4"/>
      <c r="SXN421" s="4"/>
      <c r="SXO421" s="4"/>
      <c r="SXP421" s="4"/>
      <c r="SXQ421" s="4"/>
      <c r="SXR421" s="4"/>
      <c r="SXS421" s="4"/>
      <c r="SXT421" s="4"/>
      <c r="SXU421" s="4"/>
      <c r="SXV421" s="4"/>
      <c r="SXW421" s="4"/>
      <c r="SXX421" s="4"/>
      <c r="SXY421" s="4"/>
      <c r="SXZ421" s="4"/>
      <c r="SYA421" s="4"/>
      <c r="SYB421" s="4"/>
      <c r="SYC421" s="4"/>
      <c r="SYD421" s="4"/>
      <c r="SYE421" s="4"/>
      <c r="SYF421" s="4"/>
      <c r="SYG421" s="4"/>
      <c r="SYH421" s="4"/>
      <c r="SYI421" s="4"/>
      <c r="SYJ421" s="4"/>
      <c r="SYK421" s="4"/>
      <c r="SYL421" s="4"/>
      <c r="SYM421" s="4"/>
      <c r="SYN421" s="4"/>
      <c r="SYO421" s="4"/>
      <c r="SYP421" s="4"/>
      <c r="SYQ421" s="4"/>
      <c r="SYR421" s="4"/>
      <c r="SYS421" s="4"/>
      <c r="SYT421" s="4"/>
      <c r="SYU421" s="4"/>
      <c r="SYV421" s="4"/>
      <c r="SYW421" s="4"/>
      <c r="SYX421" s="4"/>
      <c r="SYY421" s="4"/>
      <c r="SYZ421" s="4"/>
      <c r="SZA421" s="4"/>
      <c r="SZB421" s="4"/>
      <c r="SZC421" s="4"/>
      <c r="SZD421" s="4"/>
      <c r="SZE421" s="4"/>
      <c r="SZF421" s="4"/>
      <c r="SZG421" s="4"/>
      <c r="SZH421" s="4"/>
      <c r="SZI421" s="4"/>
      <c r="SZJ421" s="4"/>
      <c r="SZK421" s="4"/>
      <c r="SZL421" s="4"/>
      <c r="SZM421" s="4"/>
      <c r="SZN421" s="4"/>
      <c r="SZO421" s="4"/>
      <c r="SZP421" s="4"/>
      <c r="SZQ421" s="4"/>
      <c r="SZR421" s="4"/>
      <c r="SZS421" s="4"/>
      <c r="SZT421" s="4"/>
      <c r="SZU421" s="4"/>
      <c r="SZV421" s="4"/>
      <c r="SZW421" s="4"/>
      <c r="SZX421" s="4"/>
      <c r="SZY421" s="4"/>
      <c r="SZZ421" s="4"/>
      <c r="TAA421" s="4"/>
      <c r="TAB421" s="4"/>
      <c r="TAC421" s="4"/>
      <c r="TAD421" s="4"/>
      <c r="TAE421" s="4"/>
      <c r="TAF421" s="4"/>
      <c r="TAG421" s="4"/>
      <c r="TAH421" s="4"/>
      <c r="TAI421" s="4"/>
      <c r="TAJ421" s="4"/>
      <c r="TAK421" s="4"/>
      <c r="TAL421" s="4"/>
      <c r="TAM421" s="4"/>
      <c r="TAN421" s="4"/>
      <c r="TAO421" s="4"/>
      <c r="TAP421" s="4"/>
      <c r="TAQ421" s="4"/>
      <c r="TAR421" s="4"/>
      <c r="TAS421" s="4"/>
      <c r="TAT421" s="4"/>
      <c r="TAU421" s="4"/>
      <c r="TAV421" s="4"/>
      <c r="TAW421" s="4"/>
      <c r="TAX421" s="4"/>
      <c r="TAY421" s="4"/>
      <c r="TAZ421" s="4"/>
      <c r="TBA421" s="4"/>
      <c r="TBB421" s="4"/>
      <c r="TBC421" s="4"/>
      <c r="TBD421" s="4"/>
      <c r="TBE421" s="4"/>
      <c r="TBF421" s="4"/>
      <c r="TBG421" s="4"/>
      <c r="TBH421" s="4"/>
      <c r="TBI421" s="4"/>
      <c r="TBJ421" s="4"/>
      <c r="TBK421" s="4"/>
      <c r="TBL421" s="4"/>
      <c r="TBM421" s="4"/>
      <c r="TBN421" s="4"/>
      <c r="TBO421" s="4"/>
      <c r="TBP421" s="4"/>
      <c r="TBQ421" s="4"/>
      <c r="TBR421" s="4"/>
      <c r="TBS421" s="4"/>
      <c r="TBT421" s="4"/>
      <c r="TBU421" s="4"/>
      <c r="TBV421" s="4"/>
      <c r="TBW421" s="4"/>
      <c r="TBX421" s="4"/>
      <c r="TBY421" s="4"/>
      <c r="TBZ421" s="4"/>
      <c r="TCA421" s="4"/>
      <c r="TCB421" s="4"/>
      <c r="TCC421" s="4"/>
      <c r="TCD421" s="4"/>
      <c r="TCE421" s="4"/>
      <c r="TCF421" s="4"/>
      <c r="TCG421" s="4"/>
      <c r="TCH421" s="4"/>
      <c r="TCI421" s="4"/>
      <c r="TCJ421" s="4"/>
      <c r="TCK421" s="4"/>
      <c r="TCL421" s="4"/>
      <c r="TCM421" s="4"/>
      <c r="TCN421" s="4"/>
      <c r="TCO421" s="4"/>
      <c r="TCP421" s="4"/>
      <c r="TCQ421" s="4"/>
      <c r="TCR421" s="4"/>
      <c r="TCS421" s="4"/>
      <c r="TCT421" s="4"/>
      <c r="TCU421" s="4"/>
      <c r="TCV421" s="4"/>
      <c r="TCW421" s="4"/>
      <c r="TCX421" s="4"/>
      <c r="TCY421" s="4"/>
      <c r="TCZ421" s="4"/>
      <c r="TDA421" s="4"/>
      <c r="TDB421" s="4"/>
      <c r="TDC421" s="4"/>
      <c r="TDD421" s="4"/>
      <c r="TDE421" s="4"/>
      <c r="TDF421" s="4"/>
      <c r="TDG421" s="4"/>
      <c r="TDH421" s="4"/>
      <c r="TDI421" s="4"/>
      <c r="TDJ421" s="4"/>
      <c r="TDK421" s="4"/>
      <c r="TDL421" s="4"/>
      <c r="TDM421" s="4"/>
      <c r="TDN421" s="4"/>
      <c r="TDO421" s="4"/>
      <c r="TDP421" s="4"/>
      <c r="TDQ421" s="4"/>
      <c r="TDR421" s="4"/>
      <c r="TDS421" s="4"/>
      <c r="TDT421" s="4"/>
      <c r="TDU421" s="4"/>
      <c r="TDV421" s="4"/>
      <c r="TDW421" s="4"/>
      <c r="TDX421" s="4"/>
      <c r="TDY421" s="4"/>
      <c r="TDZ421" s="4"/>
      <c r="TEA421" s="4"/>
      <c r="TEB421" s="4"/>
      <c r="TEC421" s="4"/>
      <c r="TED421" s="4"/>
      <c r="TEE421" s="4"/>
      <c r="TEF421" s="4"/>
      <c r="TEG421" s="4"/>
      <c r="TEH421" s="4"/>
      <c r="TEI421" s="4"/>
      <c r="TEJ421" s="4"/>
      <c r="TEK421" s="4"/>
      <c r="TEL421" s="4"/>
      <c r="TEM421" s="4"/>
      <c r="TEN421" s="4"/>
      <c r="TEO421" s="4"/>
      <c r="TEP421" s="4"/>
      <c r="TEQ421" s="4"/>
      <c r="TER421" s="4"/>
      <c r="TES421" s="4"/>
      <c r="TET421" s="4"/>
      <c r="TEU421" s="4"/>
      <c r="TEV421" s="4"/>
      <c r="TEW421" s="4"/>
      <c r="TEX421" s="4"/>
      <c r="TEY421" s="4"/>
      <c r="TEZ421" s="4"/>
      <c r="TFA421" s="4"/>
      <c r="TFB421" s="4"/>
      <c r="TFC421" s="4"/>
      <c r="TFD421" s="4"/>
      <c r="TFE421" s="4"/>
      <c r="TFF421" s="4"/>
      <c r="TFG421" s="4"/>
      <c r="TFH421" s="4"/>
      <c r="TFI421" s="4"/>
      <c r="TFJ421" s="4"/>
      <c r="TFK421" s="4"/>
      <c r="TFL421" s="4"/>
      <c r="TFM421" s="4"/>
      <c r="TFN421" s="4"/>
      <c r="TFO421" s="4"/>
      <c r="TFP421" s="4"/>
      <c r="TFQ421" s="4"/>
      <c r="TFR421" s="4"/>
      <c r="TFS421" s="4"/>
      <c r="TFT421" s="4"/>
      <c r="TFU421" s="4"/>
      <c r="TFV421" s="4"/>
      <c r="TFW421" s="4"/>
      <c r="TFX421" s="4"/>
      <c r="TFY421" s="4"/>
      <c r="TFZ421" s="4"/>
      <c r="TGA421" s="4"/>
      <c r="TGB421" s="4"/>
      <c r="TGC421" s="4"/>
      <c r="TGD421" s="4"/>
      <c r="TGE421" s="4"/>
      <c r="TGF421" s="4"/>
      <c r="TGG421" s="4"/>
      <c r="TGH421" s="4"/>
      <c r="TGI421" s="4"/>
      <c r="TGJ421" s="4"/>
      <c r="TGK421" s="4"/>
      <c r="TGL421" s="4"/>
      <c r="TGM421" s="4"/>
      <c r="TGN421" s="4"/>
      <c r="TGO421" s="4"/>
      <c r="TGP421" s="4"/>
      <c r="TGQ421" s="4"/>
      <c r="TGR421" s="4"/>
      <c r="TGS421" s="4"/>
      <c r="TGT421" s="4"/>
      <c r="TGU421" s="4"/>
      <c r="TGV421" s="4"/>
      <c r="TGW421" s="4"/>
      <c r="TGX421" s="4"/>
      <c r="TGY421" s="4"/>
      <c r="TGZ421" s="4"/>
      <c r="THA421" s="4"/>
      <c r="THB421" s="4"/>
      <c r="THC421" s="4"/>
      <c r="THD421" s="4"/>
      <c r="THE421" s="4"/>
      <c r="THF421" s="4"/>
      <c r="THG421" s="4"/>
      <c r="THH421" s="4"/>
      <c r="THI421" s="4"/>
      <c r="THJ421" s="4"/>
      <c r="THK421" s="4"/>
      <c r="THL421" s="4"/>
      <c r="THM421" s="4"/>
      <c r="THN421" s="4"/>
      <c r="THO421" s="4"/>
      <c r="THP421" s="4"/>
      <c r="THQ421" s="4"/>
      <c r="THR421" s="4"/>
      <c r="THS421" s="4"/>
      <c r="THT421" s="4"/>
      <c r="THU421" s="4"/>
      <c r="THV421" s="4"/>
      <c r="THW421" s="4"/>
      <c r="THX421" s="4"/>
      <c r="THY421" s="4"/>
      <c r="THZ421" s="4"/>
      <c r="TIA421" s="4"/>
      <c r="TIB421" s="4"/>
      <c r="TIC421" s="4"/>
      <c r="TID421" s="4"/>
      <c r="TIE421" s="4"/>
      <c r="TIF421" s="4"/>
      <c r="TIG421" s="4"/>
      <c r="TIH421" s="4"/>
      <c r="TII421" s="4"/>
      <c r="TIJ421" s="4"/>
      <c r="TIK421" s="4"/>
      <c r="TIL421" s="4"/>
      <c r="TIM421" s="4"/>
      <c r="TIN421" s="4"/>
      <c r="TIO421" s="4"/>
      <c r="TIP421" s="4"/>
      <c r="TIQ421" s="4"/>
      <c r="TIR421" s="4"/>
      <c r="TIS421" s="4"/>
      <c r="TIT421" s="4"/>
      <c r="TIU421" s="4"/>
      <c r="TIV421" s="4"/>
      <c r="TIW421" s="4"/>
      <c r="TIX421" s="4"/>
      <c r="TIY421" s="4"/>
      <c r="TIZ421" s="4"/>
      <c r="TJA421" s="4"/>
      <c r="TJB421" s="4"/>
      <c r="TJC421" s="4"/>
      <c r="TJD421" s="4"/>
      <c r="TJE421" s="4"/>
      <c r="TJF421" s="4"/>
      <c r="TJG421" s="4"/>
      <c r="TJH421" s="4"/>
      <c r="TJI421" s="4"/>
      <c r="TJJ421" s="4"/>
      <c r="TJK421" s="4"/>
      <c r="TJL421" s="4"/>
      <c r="TJM421" s="4"/>
      <c r="TJN421" s="4"/>
      <c r="TJO421" s="4"/>
      <c r="TJP421" s="4"/>
      <c r="TJQ421" s="4"/>
      <c r="TJR421" s="4"/>
      <c r="TJS421" s="4"/>
      <c r="TJT421" s="4"/>
      <c r="TJU421" s="4"/>
      <c r="TJV421" s="4"/>
      <c r="TJW421" s="4"/>
      <c r="TJX421" s="4"/>
      <c r="TJY421" s="4"/>
      <c r="TJZ421" s="4"/>
      <c r="TKA421" s="4"/>
      <c r="TKB421" s="4"/>
      <c r="TKC421" s="4"/>
      <c r="TKD421" s="4"/>
      <c r="TKE421" s="4"/>
      <c r="TKF421" s="4"/>
      <c r="TKG421" s="4"/>
      <c r="TKH421" s="4"/>
      <c r="TKI421" s="4"/>
      <c r="TKJ421" s="4"/>
      <c r="TKK421" s="4"/>
      <c r="TKL421" s="4"/>
      <c r="TKM421" s="4"/>
      <c r="TKN421" s="4"/>
      <c r="TKO421" s="4"/>
      <c r="TKP421" s="4"/>
      <c r="TKQ421" s="4"/>
      <c r="TKR421" s="4"/>
      <c r="TKS421" s="4"/>
      <c r="TKT421" s="4"/>
      <c r="TKU421" s="4"/>
      <c r="TKV421" s="4"/>
      <c r="TKW421" s="4"/>
      <c r="TKX421" s="4"/>
      <c r="TKY421" s="4"/>
      <c r="TKZ421" s="4"/>
      <c r="TLA421" s="4"/>
      <c r="TLB421" s="4"/>
      <c r="TLC421" s="4"/>
      <c r="TLD421" s="4"/>
      <c r="TLE421" s="4"/>
      <c r="TLF421" s="4"/>
      <c r="TLG421" s="4"/>
      <c r="TLH421" s="4"/>
      <c r="TLI421" s="4"/>
      <c r="TLJ421" s="4"/>
      <c r="TLK421" s="4"/>
      <c r="TLL421" s="4"/>
      <c r="TLM421" s="4"/>
      <c r="TLN421" s="4"/>
      <c r="TLO421" s="4"/>
      <c r="TLP421" s="4"/>
      <c r="TLQ421" s="4"/>
      <c r="TLR421" s="4"/>
      <c r="TLS421" s="4"/>
      <c r="TLT421" s="4"/>
      <c r="TLU421" s="4"/>
      <c r="TLV421" s="4"/>
      <c r="TLW421" s="4"/>
      <c r="TLX421" s="4"/>
      <c r="TLY421" s="4"/>
      <c r="TLZ421" s="4"/>
      <c r="TMA421" s="4"/>
      <c r="TMB421" s="4"/>
      <c r="TMC421" s="4"/>
      <c r="TMD421" s="4"/>
      <c r="TME421" s="4"/>
      <c r="TMF421" s="4"/>
      <c r="TMG421" s="4"/>
      <c r="TMH421" s="4"/>
      <c r="TMI421" s="4"/>
      <c r="TMJ421" s="4"/>
      <c r="TMK421" s="4"/>
      <c r="TML421" s="4"/>
      <c r="TMM421" s="4"/>
      <c r="TMN421" s="4"/>
      <c r="TMO421" s="4"/>
      <c r="TMP421" s="4"/>
      <c r="TMQ421" s="4"/>
      <c r="TMR421" s="4"/>
      <c r="TMS421" s="4"/>
      <c r="TMT421" s="4"/>
      <c r="TMU421" s="4"/>
      <c r="TMV421" s="4"/>
      <c r="TMW421" s="4"/>
      <c r="TMX421" s="4"/>
      <c r="TMY421" s="4"/>
      <c r="TMZ421" s="4"/>
      <c r="TNA421" s="4"/>
      <c r="TNB421" s="4"/>
      <c r="TNC421" s="4"/>
      <c r="TND421" s="4"/>
      <c r="TNE421" s="4"/>
      <c r="TNF421" s="4"/>
      <c r="TNG421" s="4"/>
      <c r="TNH421" s="4"/>
      <c r="TNI421" s="4"/>
      <c r="TNJ421" s="4"/>
      <c r="TNK421" s="4"/>
      <c r="TNL421" s="4"/>
      <c r="TNM421" s="4"/>
      <c r="TNN421" s="4"/>
      <c r="TNO421" s="4"/>
      <c r="TNP421" s="4"/>
      <c r="TNQ421" s="4"/>
      <c r="TNR421" s="4"/>
      <c r="TNS421" s="4"/>
      <c r="TNT421" s="4"/>
      <c r="TNU421" s="4"/>
      <c r="TNV421" s="4"/>
      <c r="TNW421" s="4"/>
      <c r="TNX421" s="4"/>
      <c r="TNY421" s="4"/>
      <c r="TNZ421" s="4"/>
      <c r="TOA421" s="4"/>
      <c r="TOB421" s="4"/>
      <c r="TOC421" s="4"/>
      <c r="TOD421" s="4"/>
      <c r="TOE421" s="4"/>
      <c r="TOF421" s="4"/>
      <c r="TOG421" s="4"/>
      <c r="TOH421" s="4"/>
      <c r="TOI421" s="4"/>
      <c r="TOJ421" s="4"/>
      <c r="TOK421" s="4"/>
      <c r="TOL421" s="4"/>
      <c r="TOM421" s="4"/>
      <c r="TON421" s="4"/>
      <c r="TOO421" s="4"/>
      <c r="TOP421" s="4"/>
      <c r="TOQ421" s="4"/>
      <c r="TOR421" s="4"/>
      <c r="TOS421" s="4"/>
      <c r="TOT421" s="4"/>
      <c r="TOU421" s="4"/>
      <c r="TOV421" s="4"/>
      <c r="TOW421" s="4"/>
      <c r="TOX421" s="4"/>
      <c r="TOY421" s="4"/>
      <c r="TOZ421" s="4"/>
      <c r="TPA421" s="4"/>
      <c r="TPB421" s="4"/>
      <c r="TPC421" s="4"/>
      <c r="TPD421" s="4"/>
      <c r="TPE421" s="4"/>
      <c r="TPF421" s="4"/>
      <c r="TPG421" s="4"/>
      <c r="TPH421" s="4"/>
      <c r="TPI421" s="4"/>
      <c r="TPJ421" s="4"/>
      <c r="TPK421" s="4"/>
      <c r="TPL421" s="4"/>
      <c r="TPM421" s="4"/>
      <c r="TPN421" s="4"/>
      <c r="TPO421" s="4"/>
      <c r="TPP421" s="4"/>
      <c r="TPQ421" s="4"/>
      <c r="TPR421" s="4"/>
      <c r="TPS421" s="4"/>
      <c r="TPT421" s="4"/>
      <c r="TPU421" s="4"/>
      <c r="TPV421" s="4"/>
      <c r="TPW421" s="4"/>
      <c r="TPX421" s="4"/>
      <c r="TPY421" s="4"/>
      <c r="TPZ421" s="4"/>
      <c r="TQA421" s="4"/>
      <c r="TQB421" s="4"/>
      <c r="TQC421" s="4"/>
      <c r="TQD421" s="4"/>
      <c r="TQE421" s="4"/>
      <c r="TQF421" s="4"/>
      <c r="TQG421" s="4"/>
      <c r="TQH421" s="4"/>
      <c r="TQI421" s="4"/>
      <c r="TQJ421" s="4"/>
      <c r="TQK421" s="4"/>
      <c r="TQL421" s="4"/>
      <c r="TQM421" s="4"/>
      <c r="TQN421" s="4"/>
      <c r="TQO421" s="4"/>
      <c r="TQP421" s="4"/>
      <c r="TQQ421" s="4"/>
      <c r="TQR421" s="4"/>
      <c r="TQS421" s="4"/>
      <c r="TQT421" s="4"/>
      <c r="TQU421" s="4"/>
      <c r="TQV421" s="4"/>
      <c r="TQW421" s="4"/>
      <c r="TQX421" s="4"/>
      <c r="TQY421" s="4"/>
      <c r="TQZ421" s="4"/>
      <c r="TRA421" s="4"/>
      <c r="TRB421" s="4"/>
      <c r="TRC421" s="4"/>
      <c r="TRD421" s="4"/>
      <c r="TRE421" s="4"/>
      <c r="TRF421" s="4"/>
      <c r="TRG421" s="4"/>
      <c r="TRH421" s="4"/>
      <c r="TRI421" s="4"/>
      <c r="TRJ421" s="4"/>
      <c r="TRK421" s="4"/>
      <c r="TRL421" s="4"/>
      <c r="TRM421" s="4"/>
      <c r="TRN421" s="4"/>
      <c r="TRO421" s="4"/>
      <c r="TRP421" s="4"/>
      <c r="TRQ421" s="4"/>
      <c r="TRR421" s="4"/>
      <c r="TRS421" s="4"/>
      <c r="TRT421" s="4"/>
      <c r="TRU421" s="4"/>
      <c r="TRV421" s="4"/>
      <c r="TRW421" s="4"/>
      <c r="TRX421" s="4"/>
      <c r="TRY421" s="4"/>
      <c r="TRZ421" s="4"/>
      <c r="TSA421" s="4"/>
      <c r="TSB421" s="4"/>
      <c r="TSC421" s="4"/>
      <c r="TSD421" s="4"/>
      <c r="TSE421" s="4"/>
      <c r="TSF421" s="4"/>
      <c r="TSG421" s="4"/>
      <c r="TSH421" s="4"/>
      <c r="TSI421" s="4"/>
      <c r="TSJ421" s="4"/>
      <c r="TSK421" s="4"/>
      <c r="TSL421" s="4"/>
      <c r="TSM421" s="4"/>
      <c r="TSN421" s="4"/>
      <c r="TSO421" s="4"/>
      <c r="TSP421" s="4"/>
      <c r="TSQ421" s="4"/>
      <c r="TSR421" s="4"/>
      <c r="TSS421" s="4"/>
      <c r="TST421" s="4"/>
      <c r="TSU421" s="4"/>
      <c r="TSV421" s="4"/>
      <c r="TSW421" s="4"/>
      <c r="TSX421" s="4"/>
      <c r="TSY421" s="4"/>
      <c r="TSZ421" s="4"/>
      <c r="TTA421" s="4"/>
      <c r="TTB421" s="4"/>
      <c r="TTC421" s="4"/>
      <c r="TTD421" s="4"/>
      <c r="TTE421" s="4"/>
      <c r="TTF421" s="4"/>
      <c r="TTG421" s="4"/>
      <c r="TTH421" s="4"/>
      <c r="TTI421" s="4"/>
      <c r="TTJ421" s="4"/>
      <c r="TTK421" s="4"/>
      <c r="TTL421" s="4"/>
      <c r="TTM421" s="4"/>
      <c r="TTN421" s="4"/>
      <c r="TTO421" s="4"/>
      <c r="TTP421" s="4"/>
      <c r="TTQ421" s="4"/>
      <c r="TTR421" s="4"/>
      <c r="TTS421" s="4"/>
      <c r="TTT421" s="4"/>
      <c r="TTU421" s="4"/>
      <c r="TTV421" s="4"/>
      <c r="TTW421" s="4"/>
      <c r="TTX421" s="4"/>
      <c r="TTY421" s="4"/>
      <c r="TTZ421" s="4"/>
      <c r="TUA421" s="4"/>
      <c r="TUB421" s="4"/>
      <c r="TUC421" s="4"/>
      <c r="TUD421" s="4"/>
      <c r="TUE421" s="4"/>
      <c r="TUF421" s="4"/>
      <c r="TUG421" s="4"/>
      <c r="TUH421" s="4"/>
      <c r="TUI421" s="4"/>
      <c r="TUJ421" s="4"/>
      <c r="TUK421" s="4"/>
      <c r="TUL421" s="4"/>
      <c r="TUM421" s="4"/>
      <c r="TUN421" s="4"/>
      <c r="TUO421" s="4"/>
      <c r="TUP421" s="4"/>
      <c r="TUQ421" s="4"/>
      <c r="TUR421" s="4"/>
      <c r="TUS421" s="4"/>
      <c r="TUT421" s="4"/>
      <c r="TUU421" s="4"/>
      <c r="TUV421" s="4"/>
      <c r="TUW421" s="4"/>
      <c r="TUX421" s="4"/>
      <c r="TUY421" s="4"/>
      <c r="TUZ421" s="4"/>
      <c r="TVA421" s="4"/>
      <c r="TVB421" s="4"/>
      <c r="TVC421" s="4"/>
      <c r="TVD421" s="4"/>
      <c r="TVE421" s="4"/>
      <c r="TVF421" s="4"/>
      <c r="TVG421" s="4"/>
      <c r="TVH421" s="4"/>
      <c r="TVI421" s="4"/>
      <c r="TVJ421" s="4"/>
      <c r="TVK421" s="4"/>
      <c r="TVL421" s="4"/>
      <c r="TVM421" s="4"/>
      <c r="TVN421" s="4"/>
      <c r="TVO421" s="4"/>
      <c r="TVP421" s="4"/>
      <c r="TVQ421" s="4"/>
      <c r="TVR421" s="4"/>
      <c r="TVS421" s="4"/>
      <c r="TVT421" s="4"/>
      <c r="TVU421" s="4"/>
      <c r="TVV421" s="4"/>
      <c r="TVW421" s="4"/>
      <c r="TVX421" s="4"/>
      <c r="TVY421" s="4"/>
      <c r="TVZ421" s="4"/>
      <c r="TWA421" s="4"/>
      <c r="TWB421" s="4"/>
      <c r="TWC421" s="4"/>
      <c r="TWD421" s="4"/>
      <c r="TWE421" s="4"/>
      <c r="TWF421" s="4"/>
      <c r="TWG421" s="4"/>
      <c r="TWH421" s="4"/>
      <c r="TWI421" s="4"/>
      <c r="TWJ421" s="4"/>
      <c r="TWK421" s="4"/>
      <c r="TWL421" s="4"/>
      <c r="TWM421" s="4"/>
      <c r="TWN421" s="4"/>
      <c r="TWO421" s="4"/>
      <c r="TWP421" s="4"/>
      <c r="TWQ421" s="4"/>
      <c r="TWR421" s="4"/>
      <c r="TWS421" s="4"/>
      <c r="TWT421" s="4"/>
      <c r="TWU421" s="4"/>
      <c r="TWV421" s="4"/>
      <c r="TWW421" s="4"/>
      <c r="TWX421" s="4"/>
      <c r="TWY421" s="4"/>
      <c r="TWZ421" s="4"/>
      <c r="TXA421" s="4"/>
      <c r="TXB421" s="4"/>
      <c r="TXC421" s="4"/>
      <c r="TXD421" s="4"/>
      <c r="TXE421" s="4"/>
      <c r="TXF421" s="4"/>
      <c r="TXG421" s="4"/>
      <c r="TXH421" s="4"/>
      <c r="TXI421" s="4"/>
      <c r="TXJ421" s="4"/>
      <c r="TXK421" s="4"/>
      <c r="TXL421" s="4"/>
      <c r="TXM421" s="4"/>
      <c r="TXN421" s="4"/>
      <c r="TXO421" s="4"/>
      <c r="TXP421" s="4"/>
      <c r="TXQ421" s="4"/>
      <c r="TXR421" s="4"/>
      <c r="TXS421" s="4"/>
      <c r="TXT421" s="4"/>
      <c r="TXU421" s="4"/>
      <c r="TXV421" s="4"/>
      <c r="TXW421" s="4"/>
      <c r="TXX421" s="4"/>
      <c r="TXY421" s="4"/>
      <c r="TXZ421" s="4"/>
      <c r="TYA421" s="4"/>
      <c r="TYB421" s="4"/>
      <c r="TYC421" s="4"/>
      <c r="TYD421" s="4"/>
      <c r="TYE421" s="4"/>
      <c r="TYF421" s="4"/>
      <c r="TYG421" s="4"/>
      <c r="TYH421" s="4"/>
      <c r="TYI421" s="4"/>
      <c r="TYJ421" s="4"/>
      <c r="TYK421" s="4"/>
      <c r="TYL421" s="4"/>
      <c r="TYM421" s="4"/>
      <c r="TYN421" s="4"/>
      <c r="TYO421" s="4"/>
      <c r="TYP421" s="4"/>
      <c r="TYQ421" s="4"/>
      <c r="TYR421" s="4"/>
      <c r="TYS421" s="4"/>
      <c r="TYT421" s="4"/>
      <c r="TYU421" s="4"/>
      <c r="TYV421" s="4"/>
      <c r="TYW421" s="4"/>
      <c r="TYX421" s="4"/>
      <c r="TYY421" s="4"/>
      <c r="TYZ421" s="4"/>
      <c r="TZA421" s="4"/>
      <c r="TZB421" s="4"/>
      <c r="TZC421" s="4"/>
      <c r="TZD421" s="4"/>
      <c r="TZE421" s="4"/>
      <c r="TZF421" s="4"/>
      <c r="TZG421" s="4"/>
      <c r="TZH421" s="4"/>
      <c r="TZI421" s="4"/>
      <c r="TZJ421" s="4"/>
      <c r="TZK421" s="4"/>
      <c r="TZL421" s="4"/>
      <c r="TZM421" s="4"/>
      <c r="TZN421" s="4"/>
      <c r="TZO421" s="4"/>
      <c r="TZP421" s="4"/>
      <c r="TZQ421" s="4"/>
      <c r="TZR421" s="4"/>
      <c r="TZS421" s="4"/>
      <c r="TZT421" s="4"/>
      <c r="TZU421" s="4"/>
      <c r="TZV421" s="4"/>
      <c r="TZW421" s="4"/>
      <c r="TZX421" s="4"/>
      <c r="TZY421" s="4"/>
      <c r="TZZ421" s="4"/>
      <c r="UAA421" s="4"/>
      <c r="UAB421" s="4"/>
      <c r="UAC421" s="4"/>
      <c r="UAD421" s="4"/>
      <c r="UAE421" s="4"/>
      <c r="UAF421" s="4"/>
      <c r="UAG421" s="4"/>
      <c r="UAH421" s="4"/>
      <c r="UAI421" s="4"/>
      <c r="UAJ421" s="4"/>
      <c r="UAK421" s="4"/>
      <c r="UAL421" s="4"/>
      <c r="UAM421" s="4"/>
      <c r="UAN421" s="4"/>
      <c r="UAO421" s="4"/>
      <c r="UAP421" s="4"/>
      <c r="UAQ421" s="4"/>
      <c r="UAR421" s="4"/>
      <c r="UAS421" s="4"/>
      <c r="UAT421" s="4"/>
      <c r="UAU421" s="4"/>
      <c r="UAV421" s="4"/>
      <c r="UAW421" s="4"/>
      <c r="UAX421" s="4"/>
      <c r="UAY421" s="4"/>
      <c r="UAZ421" s="4"/>
      <c r="UBA421" s="4"/>
      <c r="UBB421" s="4"/>
      <c r="UBC421" s="4"/>
      <c r="UBD421" s="4"/>
      <c r="UBE421" s="4"/>
      <c r="UBF421" s="4"/>
      <c r="UBG421" s="4"/>
      <c r="UBH421" s="4"/>
      <c r="UBI421" s="4"/>
      <c r="UBJ421" s="4"/>
      <c r="UBK421" s="4"/>
      <c r="UBL421" s="4"/>
      <c r="UBM421" s="4"/>
      <c r="UBN421" s="4"/>
      <c r="UBO421" s="4"/>
      <c r="UBP421" s="4"/>
      <c r="UBQ421" s="4"/>
      <c r="UBR421" s="4"/>
      <c r="UBS421" s="4"/>
      <c r="UBT421" s="4"/>
      <c r="UBU421" s="4"/>
      <c r="UBV421" s="4"/>
      <c r="UBW421" s="4"/>
      <c r="UBX421" s="4"/>
      <c r="UBY421" s="4"/>
      <c r="UBZ421" s="4"/>
      <c r="UCA421" s="4"/>
      <c r="UCB421" s="4"/>
      <c r="UCC421" s="4"/>
      <c r="UCD421" s="4"/>
      <c r="UCE421" s="4"/>
      <c r="UCF421" s="4"/>
      <c r="UCG421" s="4"/>
      <c r="UCH421" s="4"/>
      <c r="UCI421" s="4"/>
      <c r="UCJ421" s="4"/>
      <c r="UCK421" s="4"/>
      <c r="UCL421" s="4"/>
      <c r="UCM421" s="4"/>
      <c r="UCN421" s="4"/>
      <c r="UCO421" s="4"/>
      <c r="UCP421" s="4"/>
      <c r="UCQ421" s="4"/>
      <c r="UCR421" s="4"/>
      <c r="UCS421" s="4"/>
      <c r="UCT421" s="4"/>
      <c r="UCU421" s="4"/>
      <c r="UCV421" s="4"/>
      <c r="UCW421" s="4"/>
      <c r="UCX421" s="4"/>
      <c r="UCY421" s="4"/>
      <c r="UCZ421" s="4"/>
      <c r="UDA421" s="4"/>
      <c r="UDB421" s="4"/>
      <c r="UDC421" s="4"/>
      <c r="UDD421" s="4"/>
      <c r="UDE421" s="4"/>
      <c r="UDF421" s="4"/>
      <c r="UDG421" s="4"/>
      <c r="UDH421" s="4"/>
      <c r="UDI421" s="4"/>
      <c r="UDJ421" s="4"/>
      <c r="UDK421" s="4"/>
      <c r="UDL421" s="4"/>
      <c r="UDM421" s="4"/>
      <c r="UDN421" s="4"/>
      <c r="UDO421" s="4"/>
      <c r="UDP421" s="4"/>
      <c r="UDQ421" s="4"/>
      <c r="UDR421" s="4"/>
      <c r="UDS421" s="4"/>
      <c r="UDT421" s="4"/>
      <c r="UDU421" s="4"/>
      <c r="UDV421" s="4"/>
      <c r="UDW421" s="4"/>
      <c r="UDX421" s="4"/>
      <c r="UDY421" s="4"/>
      <c r="UDZ421" s="4"/>
      <c r="UEA421" s="4"/>
      <c r="UEB421" s="4"/>
      <c r="UEC421" s="4"/>
      <c r="UED421" s="4"/>
      <c r="UEE421" s="4"/>
      <c r="UEF421" s="4"/>
      <c r="UEG421" s="4"/>
      <c r="UEH421" s="4"/>
      <c r="UEI421" s="4"/>
      <c r="UEJ421" s="4"/>
      <c r="UEK421" s="4"/>
      <c r="UEL421" s="4"/>
      <c r="UEM421" s="4"/>
      <c r="UEN421" s="4"/>
      <c r="UEO421" s="4"/>
      <c r="UEP421" s="4"/>
      <c r="UEQ421" s="4"/>
      <c r="UER421" s="4"/>
      <c r="UES421" s="4"/>
      <c r="UET421" s="4"/>
      <c r="UEU421" s="4"/>
      <c r="UEV421" s="4"/>
      <c r="UEW421" s="4"/>
      <c r="UEX421" s="4"/>
      <c r="UEY421" s="4"/>
      <c r="UEZ421" s="4"/>
      <c r="UFA421" s="4"/>
      <c r="UFB421" s="4"/>
      <c r="UFC421" s="4"/>
      <c r="UFD421" s="4"/>
      <c r="UFE421" s="4"/>
      <c r="UFF421" s="4"/>
      <c r="UFG421" s="4"/>
      <c r="UFH421" s="4"/>
      <c r="UFI421" s="4"/>
      <c r="UFJ421" s="4"/>
      <c r="UFK421" s="4"/>
      <c r="UFL421" s="4"/>
      <c r="UFM421" s="4"/>
      <c r="UFN421" s="4"/>
      <c r="UFO421" s="4"/>
      <c r="UFP421" s="4"/>
      <c r="UFQ421" s="4"/>
      <c r="UFR421" s="4"/>
      <c r="UFS421" s="4"/>
      <c r="UFT421" s="4"/>
      <c r="UFU421" s="4"/>
      <c r="UFV421" s="4"/>
      <c r="UFW421" s="4"/>
      <c r="UFX421" s="4"/>
      <c r="UFY421" s="4"/>
      <c r="UFZ421" s="4"/>
      <c r="UGA421" s="4"/>
      <c r="UGB421" s="4"/>
      <c r="UGC421" s="4"/>
      <c r="UGD421" s="4"/>
      <c r="UGE421" s="4"/>
      <c r="UGF421" s="4"/>
      <c r="UGG421" s="4"/>
      <c r="UGH421" s="4"/>
      <c r="UGI421" s="4"/>
      <c r="UGJ421" s="4"/>
      <c r="UGK421" s="4"/>
      <c r="UGL421" s="4"/>
      <c r="UGM421" s="4"/>
      <c r="UGN421" s="4"/>
      <c r="UGO421" s="4"/>
      <c r="UGP421" s="4"/>
      <c r="UGQ421" s="4"/>
      <c r="UGR421" s="4"/>
      <c r="UGS421" s="4"/>
      <c r="UGT421" s="4"/>
      <c r="UGU421" s="4"/>
      <c r="UGV421" s="4"/>
      <c r="UGW421" s="4"/>
      <c r="UGX421" s="4"/>
      <c r="UGY421" s="4"/>
      <c r="UGZ421" s="4"/>
      <c r="UHA421" s="4"/>
      <c r="UHB421" s="4"/>
      <c r="UHC421" s="4"/>
      <c r="UHD421" s="4"/>
      <c r="UHE421" s="4"/>
      <c r="UHF421" s="4"/>
      <c r="UHG421" s="4"/>
      <c r="UHH421" s="4"/>
      <c r="UHI421" s="4"/>
      <c r="UHJ421" s="4"/>
      <c r="UHK421" s="4"/>
      <c r="UHL421" s="4"/>
      <c r="UHM421" s="4"/>
      <c r="UHN421" s="4"/>
      <c r="UHO421" s="4"/>
      <c r="UHP421" s="4"/>
      <c r="UHQ421" s="4"/>
      <c r="UHR421" s="4"/>
      <c r="UHS421" s="4"/>
      <c r="UHT421" s="4"/>
      <c r="UHU421" s="4"/>
      <c r="UHV421" s="4"/>
      <c r="UHW421" s="4"/>
      <c r="UHX421" s="4"/>
      <c r="UHY421" s="4"/>
      <c r="UHZ421" s="4"/>
      <c r="UIA421" s="4"/>
      <c r="UIB421" s="4"/>
      <c r="UIC421" s="4"/>
      <c r="UID421" s="4"/>
      <c r="UIE421" s="4"/>
      <c r="UIF421" s="4"/>
      <c r="UIG421" s="4"/>
      <c r="UIH421" s="4"/>
      <c r="UII421" s="4"/>
      <c r="UIJ421" s="4"/>
      <c r="UIK421" s="4"/>
      <c r="UIL421" s="4"/>
      <c r="UIM421" s="4"/>
      <c r="UIN421" s="4"/>
      <c r="UIO421" s="4"/>
      <c r="UIP421" s="4"/>
      <c r="UIQ421" s="4"/>
      <c r="UIR421" s="4"/>
      <c r="UIS421" s="4"/>
      <c r="UIT421" s="4"/>
      <c r="UIU421" s="4"/>
      <c r="UIV421" s="4"/>
      <c r="UIW421" s="4"/>
      <c r="UIX421" s="4"/>
      <c r="UIY421" s="4"/>
      <c r="UIZ421" s="4"/>
      <c r="UJA421" s="4"/>
      <c r="UJB421" s="4"/>
      <c r="UJC421" s="4"/>
      <c r="UJD421" s="4"/>
      <c r="UJE421" s="4"/>
      <c r="UJF421" s="4"/>
      <c r="UJG421" s="4"/>
      <c r="UJH421" s="4"/>
      <c r="UJI421" s="4"/>
      <c r="UJJ421" s="4"/>
      <c r="UJK421" s="4"/>
      <c r="UJL421" s="4"/>
      <c r="UJM421" s="4"/>
      <c r="UJN421" s="4"/>
      <c r="UJO421" s="4"/>
      <c r="UJP421" s="4"/>
      <c r="UJQ421" s="4"/>
      <c r="UJR421" s="4"/>
      <c r="UJS421" s="4"/>
      <c r="UJT421" s="4"/>
      <c r="UJU421" s="4"/>
      <c r="UJV421" s="4"/>
      <c r="UJW421" s="4"/>
      <c r="UJX421" s="4"/>
      <c r="UJY421" s="4"/>
      <c r="UJZ421" s="4"/>
      <c r="UKA421" s="4"/>
      <c r="UKB421" s="4"/>
      <c r="UKC421" s="4"/>
      <c r="UKD421" s="4"/>
      <c r="UKE421" s="4"/>
      <c r="UKF421" s="4"/>
      <c r="UKG421" s="4"/>
      <c r="UKH421" s="4"/>
      <c r="UKI421" s="4"/>
      <c r="UKJ421" s="4"/>
      <c r="UKK421" s="4"/>
      <c r="UKL421" s="4"/>
      <c r="UKM421" s="4"/>
      <c r="UKN421" s="4"/>
      <c r="UKO421" s="4"/>
      <c r="UKP421" s="4"/>
      <c r="UKQ421" s="4"/>
      <c r="UKR421" s="4"/>
      <c r="UKS421" s="4"/>
      <c r="UKT421" s="4"/>
      <c r="UKU421" s="4"/>
      <c r="UKV421" s="4"/>
      <c r="UKW421" s="4"/>
      <c r="UKX421" s="4"/>
      <c r="UKY421" s="4"/>
      <c r="UKZ421" s="4"/>
      <c r="ULA421" s="4"/>
      <c r="ULB421" s="4"/>
      <c r="ULC421" s="4"/>
      <c r="ULD421" s="4"/>
      <c r="ULE421" s="4"/>
      <c r="ULF421" s="4"/>
      <c r="ULG421" s="4"/>
      <c r="ULH421" s="4"/>
      <c r="ULI421" s="4"/>
      <c r="ULJ421" s="4"/>
      <c r="ULK421" s="4"/>
      <c r="ULL421" s="4"/>
      <c r="ULM421" s="4"/>
      <c r="ULN421" s="4"/>
      <c r="ULO421" s="4"/>
      <c r="ULP421" s="4"/>
      <c r="ULQ421" s="4"/>
      <c r="ULR421" s="4"/>
      <c r="ULS421" s="4"/>
      <c r="ULT421" s="4"/>
      <c r="ULU421" s="4"/>
      <c r="ULV421" s="4"/>
      <c r="ULW421" s="4"/>
      <c r="ULX421" s="4"/>
      <c r="ULY421" s="4"/>
      <c r="ULZ421" s="4"/>
      <c r="UMA421" s="4"/>
      <c r="UMB421" s="4"/>
      <c r="UMC421" s="4"/>
      <c r="UMD421" s="4"/>
      <c r="UME421" s="4"/>
      <c r="UMF421" s="4"/>
      <c r="UMG421" s="4"/>
      <c r="UMH421" s="4"/>
      <c r="UMI421" s="4"/>
      <c r="UMJ421" s="4"/>
      <c r="UMK421" s="4"/>
      <c r="UML421" s="4"/>
      <c r="UMM421" s="4"/>
      <c r="UMN421" s="4"/>
      <c r="UMO421" s="4"/>
      <c r="UMP421" s="4"/>
      <c r="UMQ421" s="4"/>
      <c r="UMR421" s="4"/>
      <c r="UMS421" s="4"/>
      <c r="UMT421" s="4"/>
      <c r="UMU421" s="4"/>
      <c r="UMV421" s="4"/>
      <c r="UMW421" s="4"/>
      <c r="UMX421" s="4"/>
      <c r="UMY421" s="4"/>
      <c r="UMZ421" s="4"/>
      <c r="UNA421" s="4"/>
      <c r="UNB421" s="4"/>
      <c r="UNC421" s="4"/>
      <c r="UND421" s="4"/>
      <c r="UNE421" s="4"/>
      <c r="UNF421" s="4"/>
      <c r="UNG421" s="4"/>
      <c r="UNH421" s="4"/>
      <c r="UNI421" s="4"/>
      <c r="UNJ421" s="4"/>
      <c r="UNK421" s="4"/>
      <c r="UNL421" s="4"/>
      <c r="UNM421" s="4"/>
      <c r="UNN421" s="4"/>
      <c r="UNO421" s="4"/>
      <c r="UNP421" s="4"/>
      <c r="UNQ421" s="4"/>
      <c r="UNR421" s="4"/>
      <c r="UNS421" s="4"/>
      <c r="UNT421" s="4"/>
      <c r="UNU421" s="4"/>
      <c r="UNV421" s="4"/>
      <c r="UNW421" s="4"/>
      <c r="UNX421" s="4"/>
      <c r="UNY421" s="4"/>
      <c r="UNZ421" s="4"/>
      <c r="UOA421" s="4"/>
      <c r="UOB421" s="4"/>
      <c r="UOC421" s="4"/>
      <c r="UOD421" s="4"/>
      <c r="UOE421" s="4"/>
      <c r="UOF421" s="4"/>
      <c r="UOG421" s="4"/>
      <c r="UOH421" s="4"/>
      <c r="UOI421" s="4"/>
      <c r="UOJ421" s="4"/>
      <c r="UOK421" s="4"/>
      <c r="UOL421" s="4"/>
      <c r="UOM421" s="4"/>
      <c r="UON421" s="4"/>
      <c r="UOO421" s="4"/>
      <c r="UOP421" s="4"/>
      <c r="UOQ421" s="4"/>
      <c r="UOR421" s="4"/>
      <c r="UOS421" s="4"/>
      <c r="UOT421" s="4"/>
      <c r="UOU421" s="4"/>
      <c r="UOV421" s="4"/>
      <c r="UOW421" s="4"/>
      <c r="UOX421" s="4"/>
      <c r="UOY421" s="4"/>
      <c r="UOZ421" s="4"/>
      <c r="UPA421" s="4"/>
      <c r="UPB421" s="4"/>
      <c r="UPC421" s="4"/>
      <c r="UPD421" s="4"/>
      <c r="UPE421" s="4"/>
      <c r="UPF421" s="4"/>
      <c r="UPG421" s="4"/>
      <c r="UPH421" s="4"/>
      <c r="UPI421" s="4"/>
      <c r="UPJ421" s="4"/>
      <c r="UPK421" s="4"/>
      <c r="UPL421" s="4"/>
      <c r="UPM421" s="4"/>
      <c r="UPN421" s="4"/>
      <c r="UPO421" s="4"/>
      <c r="UPP421" s="4"/>
      <c r="UPQ421" s="4"/>
      <c r="UPR421" s="4"/>
      <c r="UPS421" s="4"/>
      <c r="UPT421" s="4"/>
      <c r="UPU421" s="4"/>
      <c r="UPV421" s="4"/>
      <c r="UPW421" s="4"/>
      <c r="UPX421" s="4"/>
      <c r="UPY421" s="4"/>
      <c r="UPZ421" s="4"/>
      <c r="UQA421" s="4"/>
      <c r="UQB421" s="4"/>
      <c r="UQC421" s="4"/>
      <c r="UQD421" s="4"/>
      <c r="UQE421" s="4"/>
      <c r="UQF421" s="4"/>
      <c r="UQG421" s="4"/>
      <c r="UQH421" s="4"/>
      <c r="UQI421" s="4"/>
      <c r="UQJ421" s="4"/>
      <c r="UQK421" s="4"/>
      <c r="UQL421" s="4"/>
      <c r="UQM421" s="4"/>
      <c r="UQN421" s="4"/>
      <c r="UQO421" s="4"/>
      <c r="UQP421" s="4"/>
      <c r="UQQ421" s="4"/>
      <c r="UQR421" s="4"/>
      <c r="UQS421" s="4"/>
      <c r="UQT421" s="4"/>
      <c r="UQU421" s="4"/>
      <c r="UQV421" s="4"/>
      <c r="UQW421" s="4"/>
      <c r="UQX421" s="4"/>
      <c r="UQY421" s="4"/>
      <c r="UQZ421" s="4"/>
      <c r="URA421" s="4"/>
      <c r="URB421" s="4"/>
      <c r="URC421" s="4"/>
      <c r="URD421" s="4"/>
      <c r="URE421" s="4"/>
      <c r="URF421" s="4"/>
      <c r="URG421" s="4"/>
      <c r="URH421" s="4"/>
      <c r="URI421" s="4"/>
      <c r="URJ421" s="4"/>
      <c r="URK421" s="4"/>
      <c r="URL421" s="4"/>
      <c r="URM421" s="4"/>
      <c r="URN421" s="4"/>
      <c r="URO421" s="4"/>
      <c r="URP421" s="4"/>
      <c r="URQ421" s="4"/>
      <c r="URR421" s="4"/>
      <c r="URS421" s="4"/>
      <c r="URT421" s="4"/>
      <c r="URU421" s="4"/>
      <c r="URV421" s="4"/>
      <c r="URW421" s="4"/>
      <c r="URX421" s="4"/>
      <c r="URY421" s="4"/>
      <c r="URZ421" s="4"/>
      <c r="USA421" s="4"/>
      <c r="USB421" s="4"/>
      <c r="USC421" s="4"/>
      <c r="USD421" s="4"/>
      <c r="USE421" s="4"/>
      <c r="USF421" s="4"/>
      <c r="USG421" s="4"/>
      <c r="USH421" s="4"/>
      <c r="USI421" s="4"/>
      <c r="USJ421" s="4"/>
      <c r="USK421" s="4"/>
      <c r="USL421" s="4"/>
      <c r="USM421" s="4"/>
      <c r="USN421" s="4"/>
      <c r="USO421" s="4"/>
      <c r="USP421" s="4"/>
      <c r="USQ421" s="4"/>
      <c r="USR421" s="4"/>
      <c r="USS421" s="4"/>
      <c r="UST421" s="4"/>
      <c r="USU421" s="4"/>
      <c r="USV421" s="4"/>
      <c r="USW421" s="4"/>
      <c r="USX421" s="4"/>
      <c r="USY421" s="4"/>
      <c r="USZ421" s="4"/>
      <c r="UTA421" s="4"/>
      <c r="UTB421" s="4"/>
      <c r="UTC421" s="4"/>
      <c r="UTD421" s="4"/>
      <c r="UTE421" s="4"/>
      <c r="UTF421" s="4"/>
      <c r="UTG421" s="4"/>
      <c r="UTH421" s="4"/>
      <c r="UTI421" s="4"/>
      <c r="UTJ421" s="4"/>
      <c r="UTK421" s="4"/>
      <c r="UTL421" s="4"/>
      <c r="UTM421" s="4"/>
      <c r="UTN421" s="4"/>
      <c r="UTO421" s="4"/>
      <c r="UTP421" s="4"/>
      <c r="UTQ421" s="4"/>
      <c r="UTR421" s="4"/>
      <c r="UTS421" s="4"/>
      <c r="UTT421" s="4"/>
      <c r="UTU421" s="4"/>
      <c r="UTV421" s="4"/>
      <c r="UTW421" s="4"/>
      <c r="UTX421" s="4"/>
      <c r="UTY421" s="4"/>
      <c r="UTZ421" s="4"/>
      <c r="UUA421" s="4"/>
      <c r="UUB421" s="4"/>
      <c r="UUC421" s="4"/>
      <c r="UUD421" s="4"/>
      <c r="UUE421" s="4"/>
      <c r="UUF421" s="4"/>
      <c r="UUG421" s="4"/>
      <c r="UUH421" s="4"/>
      <c r="UUI421" s="4"/>
      <c r="UUJ421" s="4"/>
      <c r="UUK421" s="4"/>
      <c r="UUL421" s="4"/>
      <c r="UUM421" s="4"/>
      <c r="UUN421" s="4"/>
      <c r="UUO421" s="4"/>
      <c r="UUP421" s="4"/>
      <c r="UUQ421" s="4"/>
      <c r="UUR421" s="4"/>
      <c r="UUS421" s="4"/>
      <c r="UUT421" s="4"/>
      <c r="UUU421" s="4"/>
      <c r="UUV421" s="4"/>
      <c r="UUW421" s="4"/>
      <c r="UUX421" s="4"/>
      <c r="UUY421" s="4"/>
      <c r="UUZ421" s="4"/>
      <c r="UVA421" s="4"/>
      <c r="UVB421" s="4"/>
      <c r="UVC421" s="4"/>
      <c r="UVD421" s="4"/>
      <c r="UVE421" s="4"/>
      <c r="UVF421" s="4"/>
      <c r="UVG421" s="4"/>
      <c r="UVH421" s="4"/>
      <c r="UVI421" s="4"/>
      <c r="UVJ421" s="4"/>
      <c r="UVK421" s="4"/>
      <c r="UVL421" s="4"/>
      <c r="UVM421" s="4"/>
      <c r="UVN421" s="4"/>
      <c r="UVO421" s="4"/>
      <c r="UVP421" s="4"/>
      <c r="UVQ421" s="4"/>
      <c r="UVR421" s="4"/>
      <c r="UVS421" s="4"/>
      <c r="UVT421" s="4"/>
      <c r="UVU421" s="4"/>
      <c r="UVV421" s="4"/>
      <c r="UVW421" s="4"/>
      <c r="UVX421" s="4"/>
      <c r="UVY421" s="4"/>
      <c r="UVZ421" s="4"/>
      <c r="UWA421" s="4"/>
      <c r="UWB421" s="4"/>
      <c r="UWC421" s="4"/>
      <c r="UWD421" s="4"/>
      <c r="UWE421" s="4"/>
      <c r="UWF421" s="4"/>
      <c r="UWG421" s="4"/>
      <c r="UWH421" s="4"/>
      <c r="UWI421" s="4"/>
      <c r="UWJ421" s="4"/>
      <c r="UWK421" s="4"/>
      <c r="UWL421" s="4"/>
      <c r="UWM421" s="4"/>
      <c r="UWN421" s="4"/>
      <c r="UWO421" s="4"/>
      <c r="UWP421" s="4"/>
      <c r="UWQ421" s="4"/>
      <c r="UWR421" s="4"/>
      <c r="UWS421" s="4"/>
      <c r="UWT421" s="4"/>
      <c r="UWU421" s="4"/>
      <c r="UWV421" s="4"/>
      <c r="UWW421" s="4"/>
      <c r="UWX421" s="4"/>
      <c r="UWY421" s="4"/>
      <c r="UWZ421" s="4"/>
      <c r="UXA421" s="4"/>
      <c r="UXB421" s="4"/>
      <c r="UXC421" s="4"/>
      <c r="UXD421" s="4"/>
      <c r="UXE421" s="4"/>
      <c r="UXF421" s="4"/>
      <c r="UXG421" s="4"/>
      <c r="UXH421" s="4"/>
      <c r="UXI421" s="4"/>
      <c r="UXJ421" s="4"/>
      <c r="UXK421" s="4"/>
      <c r="UXL421" s="4"/>
      <c r="UXM421" s="4"/>
      <c r="UXN421" s="4"/>
      <c r="UXO421" s="4"/>
      <c r="UXP421" s="4"/>
      <c r="UXQ421" s="4"/>
      <c r="UXR421" s="4"/>
      <c r="UXS421" s="4"/>
      <c r="UXT421" s="4"/>
      <c r="UXU421" s="4"/>
      <c r="UXV421" s="4"/>
      <c r="UXW421" s="4"/>
      <c r="UXX421" s="4"/>
      <c r="UXY421" s="4"/>
      <c r="UXZ421" s="4"/>
      <c r="UYA421" s="4"/>
      <c r="UYB421" s="4"/>
      <c r="UYC421" s="4"/>
      <c r="UYD421" s="4"/>
      <c r="UYE421" s="4"/>
      <c r="UYF421" s="4"/>
      <c r="UYG421" s="4"/>
      <c r="UYH421" s="4"/>
      <c r="UYI421" s="4"/>
      <c r="UYJ421" s="4"/>
      <c r="UYK421" s="4"/>
      <c r="UYL421" s="4"/>
      <c r="UYM421" s="4"/>
      <c r="UYN421" s="4"/>
      <c r="UYO421" s="4"/>
      <c r="UYP421" s="4"/>
      <c r="UYQ421" s="4"/>
      <c r="UYR421" s="4"/>
      <c r="UYS421" s="4"/>
      <c r="UYT421" s="4"/>
      <c r="UYU421" s="4"/>
      <c r="UYV421" s="4"/>
      <c r="UYW421" s="4"/>
      <c r="UYX421" s="4"/>
      <c r="UYY421" s="4"/>
      <c r="UYZ421" s="4"/>
      <c r="UZA421" s="4"/>
      <c r="UZB421" s="4"/>
      <c r="UZC421" s="4"/>
      <c r="UZD421" s="4"/>
      <c r="UZE421" s="4"/>
      <c r="UZF421" s="4"/>
      <c r="UZG421" s="4"/>
      <c r="UZH421" s="4"/>
      <c r="UZI421" s="4"/>
      <c r="UZJ421" s="4"/>
      <c r="UZK421" s="4"/>
      <c r="UZL421" s="4"/>
      <c r="UZM421" s="4"/>
      <c r="UZN421" s="4"/>
      <c r="UZO421" s="4"/>
      <c r="UZP421" s="4"/>
      <c r="UZQ421" s="4"/>
      <c r="UZR421" s="4"/>
      <c r="UZS421" s="4"/>
      <c r="UZT421" s="4"/>
      <c r="UZU421" s="4"/>
      <c r="UZV421" s="4"/>
      <c r="UZW421" s="4"/>
      <c r="UZX421" s="4"/>
      <c r="UZY421" s="4"/>
      <c r="UZZ421" s="4"/>
      <c r="VAA421" s="4"/>
      <c r="VAB421" s="4"/>
      <c r="VAC421" s="4"/>
      <c r="VAD421" s="4"/>
      <c r="VAE421" s="4"/>
      <c r="VAF421" s="4"/>
      <c r="VAG421" s="4"/>
      <c r="VAH421" s="4"/>
      <c r="VAI421" s="4"/>
      <c r="VAJ421" s="4"/>
      <c r="VAK421" s="4"/>
      <c r="VAL421" s="4"/>
      <c r="VAM421" s="4"/>
      <c r="VAN421" s="4"/>
      <c r="VAO421" s="4"/>
      <c r="VAP421" s="4"/>
      <c r="VAQ421" s="4"/>
      <c r="VAR421" s="4"/>
      <c r="VAS421" s="4"/>
      <c r="VAT421" s="4"/>
      <c r="VAU421" s="4"/>
      <c r="VAV421" s="4"/>
      <c r="VAW421" s="4"/>
      <c r="VAX421" s="4"/>
      <c r="VAY421" s="4"/>
      <c r="VAZ421" s="4"/>
      <c r="VBA421" s="4"/>
      <c r="VBB421" s="4"/>
      <c r="VBC421" s="4"/>
      <c r="VBD421" s="4"/>
      <c r="VBE421" s="4"/>
      <c r="VBF421" s="4"/>
      <c r="VBG421" s="4"/>
      <c r="VBH421" s="4"/>
      <c r="VBI421" s="4"/>
      <c r="VBJ421" s="4"/>
      <c r="VBK421" s="4"/>
      <c r="VBL421" s="4"/>
      <c r="VBM421" s="4"/>
      <c r="VBN421" s="4"/>
      <c r="VBO421" s="4"/>
      <c r="VBP421" s="4"/>
      <c r="VBQ421" s="4"/>
      <c r="VBR421" s="4"/>
      <c r="VBS421" s="4"/>
      <c r="VBT421" s="4"/>
      <c r="VBU421" s="4"/>
      <c r="VBV421" s="4"/>
      <c r="VBW421" s="4"/>
      <c r="VBX421" s="4"/>
      <c r="VBY421" s="4"/>
      <c r="VBZ421" s="4"/>
      <c r="VCA421" s="4"/>
      <c r="VCB421" s="4"/>
      <c r="VCC421" s="4"/>
      <c r="VCD421" s="4"/>
      <c r="VCE421" s="4"/>
      <c r="VCF421" s="4"/>
      <c r="VCG421" s="4"/>
      <c r="VCH421" s="4"/>
      <c r="VCI421" s="4"/>
      <c r="VCJ421" s="4"/>
      <c r="VCK421" s="4"/>
      <c r="VCL421" s="4"/>
      <c r="VCM421" s="4"/>
      <c r="VCN421" s="4"/>
      <c r="VCO421" s="4"/>
      <c r="VCP421" s="4"/>
      <c r="VCQ421" s="4"/>
      <c r="VCR421" s="4"/>
      <c r="VCS421" s="4"/>
      <c r="VCT421" s="4"/>
      <c r="VCU421" s="4"/>
      <c r="VCV421" s="4"/>
      <c r="VCW421" s="4"/>
      <c r="VCX421" s="4"/>
      <c r="VCY421" s="4"/>
      <c r="VCZ421" s="4"/>
      <c r="VDA421" s="4"/>
      <c r="VDB421" s="4"/>
      <c r="VDC421" s="4"/>
      <c r="VDD421" s="4"/>
      <c r="VDE421" s="4"/>
      <c r="VDF421" s="4"/>
      <c r="VDG421" s="4"/>
      <c r="VDH421" s="4"/>
      <c r="VDI421" s="4"/>
      <c r="VDJ421" s="4"/>
      <c r="VDK421" s="4"/>
      <c r="VDL421" s="4"/>
      <c r="VDM421" s="4"/>
      <c r="VDN421" s="4"/>
      <c r="VDO421" s="4"/>
      <c r="VDP421" s="4"/>
      <c r="VDQ421" s="4"/>
      <c r="VDR421" s="4"/>
      <c r="VDS421" s="4"/>
      <c r="VDT421" s="4"/>
      <c r="VDU421" s="4"/>
      <c r="VDV421" s="4"/>
      <c r="VDW421" s="4"/>
      <c r="VDX421" s="4"/>
      <c r="VDY421" s="4"/>
      <c r="VDZ421" s="4"/>
      <c r="VEA421" s="4"/>
      <c r="VEB421" s="4"/>
      <c r="VEC421" s="4"/>
      <c r="VED421" s="4"/>
      <c r="VEE421" s="4"/>
      <c r="VEF421" s="4"/>
      <c r="VEG421" s="4"/>
      <c r="VEH421" s="4"/>
      <c r="VEI421" s="4"/>
      <c r="VEJ421" s="4"/>
      <c r="VEK421" s="4"/>
      <c r="VEL421" s="4"/>
      <c r="VEM421" s="4"/>
      <c r="VEN421" s="4"/>
      <c r="VEO421" s="4"/>
      <c r="VEP421" s="4"/>
      <c r="VEQ421" s="4"/>
      <c r="VER421" s="4"/>
      <c r="VES421" s="4"/>
      <c r="VET421" s="4"/>
      <c r="VEU421" s="4"/>
      <c r="VEV421" s="4"/>
      <c r="VEW421" s="4"/>
      <c r="VEX421" s="4"/>
      <c r="VEY421" s="4"/>
      <c r="VEZ421" s="4"/>
      <c r="VFA421" s="4"/>
      <c r="VFB421" s="4"/>
      <c r="VFC421" s="4"/>
      <c r="VFD421" s="4"/>
      <c r="VFE421" s="4"/>
      <c r="VFF421" s="4"/>
      <c r="VFG421" s="4"/>
      <c r="VFH421" s="4"/>
      <c r="VFI421" s="4"/>
      <c r="VFJ421" s="4"/>
      <c r="VFK421" s="4"/>
      <c r="VFL421" s="4"/>
      <c r="VFM421" s="4"/>
      <c r="VFN421" s="4"/>
      <c r="VFO421" s="4"/>
      <c r="VFP421" s="4"/>
      <c r="VFQ421" s="4"/>
      <c r="VFR421" s="4"/>
      <c r="VFS421" s="4"/>
      <c r="VFT421" s="4"/>
      <c r="VFU421" s="4"/>
      <c r="VFV421" s="4"/>
      <c r="VFW421" s="4"/>
      <c r="VFX421" s="4"/>
      <c r="VFY421" s="4"/>
      <c r="VFZ421" s="4"/>
      <c r="VGA421" s="4"/>
      <c r="VGB421" s="4"/>
      <c r="VGC421" s="4"/>
      <c r="VGD421" s="4"/>
      <c r="VGE421" s="4"/>
      <c r="VGF421" s="4"/>
      <c r="VGG421" s="4"/>
      <c r="VGH421" s="4"/>
      <c r="VGI421" s="4"/>
      <c r="VGJ421" s="4"/>
      <c r="VGK421" s="4"/>
      <c r="VGL421" s="4"/>
      <c r="VGM421" s="4"/>
      <c r="VGN421" s="4"/>
      <c r="VGO421" s="4"/>
      <c r="VGP421" s="4"/>
      <c r="VGQ421" s="4"/>
      <c r="VGR421" s="4"/>
      <c r="VGS421" s="4"/>
      <c r="VGT421" s="4"/>
      <c r="VGU421" s="4"/>
      <c r="VGV421" s="4"/>
      <c r="VGW421" s="4"/>
      <c r="VGX421" s="4"/>
      <c r="VGY421" s="4"/>
      <c r="VGZ421" s="4"/>
      <c r="VHA421" s="4"/>
      <c r="VHB421" s="4"/>
      <c r="VHC421" s="4"/>
      <c r="VHD421" s="4"/>
      <c r="VHE421" s="4"/>
      <c r="VHF421" s="4"/>
      <c r="VHG421" s="4"/>
      <c r="VHH421" s="4"/>
      <c r="VHI421" s="4"/>
      <c r="VHJ421" s="4"/>
      <c r="VHK421" s="4"/>
      <c r="VHL421" s="4"/>
      <c r="VHM421" s="4"/>
      <c r="VHN421" s="4"/>
      <c r="VHO421" s="4"/>
      <c r="VHP421" s="4"/>
      <c r="VHQ421" s="4"/>
      <c r="VHR421" s="4"/>
      <c r="VHS421" s="4"/>
      <c r="VHT421" s="4"/>
      <c r="VHU421" s="4"/>
      <c r="VHV421" s="4"/>
      <c r="VHW421" s="4"/>
      <c r="VHX421" s="4"/>
      <c r="VHY421" s="4"/>
      <c r="VHZ421" s="4"/>
      <c r="VIA421" s="4"/>
      <c r="VIB421" s="4"/>
      <c r="VIC421" s="4"/>
      <c r="VID421" s="4"/>
      <c r="VIE421" s="4"/>
      <c r="VIF421" s="4"/>
      <c r="VIG421" s="4"/>
      <c r="VIH421" s="4"/>
      <c r="VII421" s="4"/>
      <c r="VIJ421" s="4"/>
      <c r="VIK421" s="4"/>
      <c r="VIL421" s="4"/>
      <c r="VIM421" s="4"/>
      <c r="VIN421" s="4"/>
      <c r="VIO421" s="4"/>
      <c r="VIP421" s="4"/>
      <c r="VIQ421" s="4"/>
      <c r="VIR421" s="4"/>
      <c r="VIS421" s="4"/>
      <c r="VIT421" s="4"/>
      <c r="VIU421" s="4"/>
      <c r="VIV421" s="4"/>
      <c r="VIW421" s="4"/>
      <c r="VIX421" s="4"/>
      <c r="VIY421" s="4"/>
      <c r="VIZ421" s="4"/>
      <c r="VJA421" s="4"/>
      <c r="VJB421" s="4"/>
      <c r="VJC421" s="4"/>
      <c r="VJD421" s="4"/>
      <c r="VJE421" s="4"/>
      <c r="VJF421" s="4"/>
      <c r="VJG421" s="4"/>
      <c r="VJH421" s="4"/>
      <c r="VJI421" s="4"/>
      <c r="VJJ421" s="4"/>
      <c r="VJK421" s="4"/>
      <c r="VJL421" s="4"/>
      <c r="VJM421" s="4"/>
      <c r="VJN421" s="4"/>
      <c r="VJO421" s="4"/>
      <c r="VJP421" s="4"/>
      <c r="VJQ421" s="4"/>
      <c r="VJR421" s="4"/>
      <c r="VJS421" s="4"/>
      <c r="VJT421" s="4"/>
      <c r="VJU421" s="4"/>
      <c r="VJV421" s="4"/>
      <c r="VJW421" s="4"/>
      <c r="VJX421" s="4"/>
      <c r="VJY421" s="4"/>
      <c r="VJZ421" s="4"/>
      <c r="VKA421" s="4"/>
      <c r="VKB421" s="4"/>
      <c r="VKC421" s="4"/>
      <c r="VKD421" s="4"/>
      <c r="VKE421" s="4"/>
      <c r="VKF421" s="4"/>
      <c r="VKG421" s="4"/>
      <c r="VKH421" s="4"/>
      <c r="VKI421" s="4"/>
      <c r="VKJ421" s="4"/>
      <c r="VKK421" s="4"/>
      <c r="VKL421" s="4"/>
      <c r="VKM421" s="4"/>
      <c r="VKN421" s="4"/>
      <c r="VKO421" s="4"/>
      <c r="VKP421" s="4"/>
      <c r="VKQ421" s="4"/>
      <c r="VKR421" s="4"/>
      <c r="VKS421" s="4"/>
      <c r="VKT421" s="4"/>
      <c r="VKU421" s="4"/>
      <c r="VKV421" s="4"/>
      <c r="VKW421" s="4"/>
      <c r="VKX421" s="4"/>
      <c r="VKY421" s="4"/>
      <c r="VKZ421" s="4"/>
      <c r="VLA421" s="4"/>
      <c r="VLB421" s="4"/>
      <c r="VLC421" s="4"/>
      <c r="VLD421" s="4"/>
      <c r="VLE421" s="4"/>
      <c r="VLF421" s="4"/>
      <c r="VLG421" s="4"/>
      <c r="VLH421" s="4"/>
      <c r="VLI421" s="4"/>
      <c r="VLJ421" s="4"/>
      <c r="VLK421" s="4"/>
      <c r="VLL421" s="4"/>
      <c r="VLM421" s="4"/>
      <c r="VLN421" s="4"/>
      <c r="VLO421" s="4"/>
      <c r="VLP421" s="4"/>
      <c r="VLQ421" s="4"/>
      <c r="VLR421" s="4"/>
      <c r="VLS421" s="4"/>
      <c r="VLT421" s="4"/>
      <c r="VLU421" s="4"/>
      <c r="VLV421" s="4"/>
      <c r="VLW421" s="4"/>
      <c r="VLX421" s="4"/>
      <c r="VLY421" s="4"/>
      <c r="VLZ421" s="4"/>
      <c r="VMA421" s="4"/>
      <c r="VMB421" s="4"/>
      <c r="VMC421" s="4"/>
      <c r="VMD421" s="4"/>
      <c r="VME421" s="4"/>
      <c r="VMF421" s="4"/>
      <c r="VMG421" s="4"/>
      <c r="VMH421" s="4"/>
      <c r="VMI421" s="4"/>
      <c r="VMJ421" s="4"/>
      <c r="VMK421" s="4"/>
      <c r="VML421" s="4"/>
      <c r="VMM421" s="4"/>
      <c r="VMN421" s="4"/>
      <c r="VMO421" s="4"/>
      <c r="VMP421" s="4"/>
      <c r="VMQ421" s="4"/>
      <c r="VMR421" s="4"/>
      <c r="VMS421" s="4"/>
      <c r="VMT421" s="4"/>
      <c r="VMU421" s="4"/>
      <c r="VMV421" s="4"/>
      <c r="VMW421" s="4"/>
      <c r="VMX421" s="4"/>
      <c r="VMY421" s="4"/>
      <c r="VMZ421" s="4"/>
      <c r="VNA421" s="4"/>
      <c r="VNB421" s="4"/>
      <c r="VNC421" s="4"/>
      <c r="VND421" s="4"/>
      <c r="VNE421" s="4"/>
      <c r="VNF421" s="4"/>
      <c r="VNG421" s="4"/>
      <c r="VNH421" s="4"/>
      <c r="VNI421" s="4"/>
      <c r="VNJ421" s="4"/>
      <c r="VNK421" s="4"/>
      <c r="VNL421" s="4"/>
      <c r="VNM421" s="4"/>
      <c r="VNN421" s="4"/>
      <c r="VNO421" s="4"/>
      <c r="VNP421" s="4"/>
      <c r="VNQ421" s="4"/>
      <c r="VNR421" s="4"/>
      <c r="VNS421" s="4"/>
      <c r="VNT421" s="4"/>
      <c r="VNU421" s="4"/>
      <c r="VNV421" s="4"/>
      <c r="VNW421" s="4"/>
      <c r="VNX421" s="4"/>
      <c r="VNY421" s="4"/>
      <c r="VNZ421" s="4"/>
      <c r="VOA421" s="4"/>
      <c r="VOB421" s="4"/>
      <c r="VOC421" s="4"/>
      <c r="VOD421" s="4"/>
      <c r="VOE421" s="4"/>
      <c r="VOF421" s="4"/>
      <c r="VOG421" s="4"/>
      <c r="VOH421" s="4"/>
      <c r="VOI421" s="4"/>
      <c r="VOJ421" s="4"/>
      <c r="VOK421" s="4"/>
      <c r="VOL421" s="4"/>
      <c r="VOM421" s="4"/>
      <c r="VON421" s="4"/>
      <c r="VOO421" s="4"/>
      <c r="VOP421" s="4"/>
      <c r="VOQ421" s="4"/>
      <c r="VOR421" s="4"/>
      <c r="VOS421" s="4"/>
      <c r="VOT421" s="4"/>
      <c r="VOU421" s="4"/>
      <c r="VOV421" s="4"/>
      <c r="VOW421" s="4"/>
      <c r="VOX421" s="4"/>
      <c r="VOY421" s="4"/>
      <c r="VOZ421" s="4"/>
      <c r="VPA421" s="4"/>
      <c r="VPB421" s="4"/>
      <c r="VPC421" s="4"/>
      <c r="VPD421" s="4"/>
      <c r="VPE421" s="4"/>
      <c r="VPF421" s="4"/>
      <c r="VPG421" s="4"/>
      <c r="VPH421" s="4"/>
      <c r="VPI421" s="4"/>
      <c r="VPJ421" s="4"/>
      <c r="VPK421" s="4"/>
      <c r="VPL421" s="4"/>
      <c r="VPM421" s="4"/>
      <c r="VPN421" s="4"/>
      <c r="VPO421" s="4"/>
      <c r="VPP421" s="4"/>
      <c r="VPQ421" s="4"/>
      <c r="VPR421" s="4"/>
      <c r="VPS421" s="4"/>
      <c r="VPT421" s="4"/>
      <c r="VPU421" s="4"/>
      <c r="VPV421" s="4"/>
      <c r="VPW421" s="4"/>
      <c r="VPX421" s="4"/>
      <c r="VPY421" s="4"/>
      <c r="VPZ421" s="4"/>
      <c r="VQA421" s="4"/>
      <c r="VQB421" s="4"/>
      <c r="VQC421" s="4"/>
      <c r="VQD421" s="4"/>
      <c r="VQE421" s="4"/>
      <c r="VQF421" s="4"/>
      <c r="VQG421" s="4"/>
      <c r="VQH421" s="4"/>
      <c r="VQI421" s="4"/>
      <c r="VQJ421" s="4"/>
      <c r="VQK421" s="4"/>
      <c r="VQL421" s="4"/>
      <c r="VQM421" s="4"/>
      <c r="VQN421" s="4"/>
      <c r="VQO421" s="4"/>
      <c r="VQP421" s="4"/>
      <c r="VQQ421" s="4"/>
      <c r="VQR421" s="4"/>
      <c r="VQS421" s="4"/>
      <c r="VQT421" s="4"/>
      <c r="VQU421" s="4"/>
      <c r="VQV421" s="4"/>
      <c r="VQW421" s="4"/>
      <c r="VQX421" s="4"/>
      <c r="VQY421" s="4"/>
      <c r="VQZ421" s="4"/>
      <c r="VRA421" s="4"/>
      <c r="VRB421" s="4"/>
      <c r="VRC421" s="4"/>
      <c r="VRD421" s="4"/>
      <c r="VRE421" s="4"/>
      <c r="VRF421" s="4"/>
      <c r="VRG421" s="4"/>
      <c r="VRH421" s="4"/>
      <c r="VRI421" s="4"/>
      <c r="VRJ421" s="4"/>
      <c r="VRK421" s="4"/>
      <c r="VRL421" s="4"/>
      <c r="VRM421" s="4"/>
      <c r="VRN421" s="4"/>
      <c r="VRO421" s="4"/>
      <c r="VRP421" s="4"/>
      <c r="VRQ421" s="4"/>
      <c r="VRR421" s="4"/>
      <c r="VRS421" s="4"/>
      <c r="VRT421" s="4"/>
      <c r="VRU421" s="4"/>
      <c r="VRV421" s="4"/>
      <c r="VRW421" s="4"/>
      <c r="VRX421" s="4"/>
      <c r="VRY421" s="4"/>
      <c r="VRZ421" s="4"/>
      <c r="VSA421" s="4"/>
      <c r="VSB421" s="4"/>
      <c r="VSC421" s="4"/>
      <c r="VSD421" s="4"/>
      <c r="VSE421" s="4"/>
      <c r="VSF421" s="4"/>
      <c r="VSG421" s="4"/>
      <c r="VSH421" s="4"/>
      <c r="VSI421" s="4"/>
      <c r="VSJ421" s="4"/>
      <c r="VSK421" s="4"/>
      <c r="VSL421" s="4"/>
      <c r="VSM421" s="4"/>
      <c r="VSN421" s="4"/>
      <c r="VSO421" s="4"/>
      <c r="VSP421" s="4"/>
      <c r="VSQ421" s="4"/>
      <c r="VSR421" s="4"/>
      <c r="VSS421" s="4"/>
      <c r="VST421" s="4"/>
      <c r="VSU421" s="4"/>
      <c r="VSV421" s="4"/>
      <c r="VSW421" s="4"/>
      <c r="VSX421" s="4"/>
      <c r="VSY421" s="4"/>
      <c r="VSZ421" s="4"/>
      <c r="VTA421" s="4"/>
      <c r="VTB421" s="4"/>
      <c r="VTC421" s="4"/>
      <c r="VTD421" s="4"/>
      <c r="VTE421" s="4"/>
      <c r="VTF421" s="4"/>
      <c r="VTG421" s="4"/>
      <c r="VTH421" s="4"/>
      <c r="VTI421" s="4"/>
      <c r="VTJ421" s="4"/>
      <c r="VTK421" s="4"/>
      <c r="VTL421" s="4"/>
      <c r="VTM421" s="4"/>
      <c r="VTN421" s="4"/>
      <c r="VTO421" s="4"/>
      <c r="VTP421" s="4"/>
      <c r="VTQ421" s="4"/>
      <c r="VTR421" s="4"/>
      <c r="VTS421" s="4"/>
      <c r="VTT421" s="4"/>
      <c r="VTU421" s="4"/>
      <c r="VTV421" s="4"/>
      <c r="VTW421" s="4"/>
      <c r="VTX421" s="4"/>
      <c r="VTY421" s="4"/>
      <c r="VTZ421" s="4"/>
      <c r="VUA421" s="4"/>
      <c r="VUB421" s="4"/>
      <c r="VUC421" s="4"/>
      <c r="VUD421" s="4"/>
      <c r="VUE421" s="4"/>
      <c r="VUF421" s="4"/>
      <c r="VUG421" s="4"/>
      <c r="VUH421" s="4"/>
      <c r="VUI421" s="4"/>
      <c r="VUJ421" s="4"/>
      <c r="VUK421" s="4"/>
      <c r="VUL421" s="4"/>
      <c r="VUM421" s="4"/>
      <c r="VUN421" s="4"/>
      <c r="VUO421" s="4"/>
      <c r="VUP421" s="4"/>
      <c r="VUQ421" s="4"/>
      <c r="VUR421" s="4"/>
      <c r="VUS421" s="4"/>
      <c r="VUT421" s="4"/>
      <c r="VUU421" s="4"/>
      <c r="VUV421" s="4"/>
      <c r="VUW421" s="4"/>
      <c r="VUX421" s="4"/>
      <c r="VUY421" s="4"/>
      <c r="VUZ421" s="4"/>
      <c r="VVA421" s="4"/>
      <c r="VVB421" s="4"/>
      <c r="VVC421" s="4"/>
      <c r="VVD421" s="4"/>
      <c r="VVE421" s="4"/>
      <c r="VVF421" s="4"/>
      <c r="VVG421" s="4"/>
      <c r="VVH421" s="4"/>
      <c r="VVI421" s="4"/>
      <c r="VVJ421" s="4"/>
      <c r="VVK421" s="4"/>
      <c r="VVL421" s="4"/>
      <c r="VVM421" s="4"/>
      <c r="VVN421" s="4"/>
      <c r="VVO421" s="4"/>
      <c r="VVP421" s="4"/>
      <c r="VVQ421" s="4"/>
      <c r="VVR421" s="4"/>
      <c r="VVS421" s="4"/>
      <c r="VVT421" s="4"/>
      <c r="VVU421" s="4"/>
      <c r="VVV421" s="4"/>
      <c r="VVW421" s="4"/>
      <c r="VVX421" s="4"/>
      <c r="VVY421" s="4"/>
      <c r="VVZ421" s="4"/>
      <c r="VWA421" s="4"/>
      <c r="VWB421" s="4"/>
      <c r="VWC421" s="4"/>
      <c r="VWD421" s="4"/>
      <c r="VWE421" s="4"/>
      <c r="VWF421" s="4"/>
      <c r="VWG421" s="4"/>
      <c r="VWH421" s="4"/>
      <c r="VWI421" s="4"/>
      <c r="VWJ421" s="4"/>
      <c r="VWK421" s="4"/>
      <c r="VWL421" s="4"/>
      <c r="VWM421" s="4"/>
      <c r="VWN421" s="4"/>
      <c r="VWO421" s="4"/>
      <c r="VWP421" s="4"/>
      <c r="VWQ421" s="4"/>
      <c r="VWR421" s="4"/>
      <c r="VWS421" s="4"/>
      <c r="VWT421" s="4"/>
      <c r="VWU421" s="4"/>
      <c r="VWV421" s="4"/>
      <c r="VWW421" s="4"/>
      <c r="VWX421" s="4"/>
      <c r="VWY421" s="4"/>
      <c r="VWZ421" s="4"/>
      <c r="VXA421" s="4"/>
      <c r="VXB421" s="4"/>
      <c r="VXC421" s="4"/>
      <c r="VXD421" s="4"/>
      <c r="VXE421" s="4"/>
      <c r="VXF421" s="4"/>
      <c r="VXG421" s="4"/>
      <c r="VXH421" s="4"/>
      <c r="VXI421" s="4"/>
      <c r="VXJ421" s="4"/>
      <c r="VXK421" s="4"/>
      <c r="VXL421" s="4"/>
      <c r="VXM421" s="4"/>
      <c r="VXN421" s="4"/>
      <c r="VXO421" s="4"/>
      <c r="VXP421" s="4"/>
      <c r="VXQ421" s="4"/>
      <c r="VXR421" s="4"/>
      <c r="VXS421" s="4"/>
      <c r="VXT421" s="4"/>
      <c r="VXU421" s="4"/>
      <c r="VXV421" s="4"/>
      <c r="VXW421" s="4"/>
      <c r="VXX421" s="4"/>
      <c r="VXY421" s="4"/>
      <c r="VXZ421" s="4"/>
      <c r="VYA421" s="4"/>
      <c r="VYB421" s="4"/>
      <c r="VYC421" s="4"/>
      <c r="VYD421" s="4"/>
      <c r="VYE421" s="4"/>
      <c r="VYF421" s="4"/>
      <c r="VYG421" s="4"/>
      <c r="VYH421" s="4"/>
      <c r="VYI421" s="4"/>
      <c r="VYJ421" s="4"/>
      <c r="VYK421" s="4"/>
      <c r="VYL421" s="4"/>
      <c r="VYM421" s="4"/>
      <c r="VYN421" s="4"/>
      <c r="VYO421" s="4"/>
      <c r="VYP421" s="4"/>
      <c r="VYQ421" s="4"/>
      <c r="VYR421" s="4"/>
      <c r="VYS421" s="4"/>
      <c r="VYT421" s="4"/>
      <c r="VYU421" s="4"/>
      <c r="VYV421" s="4"/>
      <c r="VYW421" s="4"/>
      <c r="VYX421" s="4"/>
      <c r="VYY421" s="4"/>
      <c r="VYZ421" s="4"/>
      <c r="VZA421" s="4"/>
      <c r="VZB421" s="4"/>
      <c r="VZC421" s="4"/>
      <c r="VZD421" s="4"/>
      <c r="VZE421" s="4"/>
      <c r="VZF421" s="4"/>
      <c r="VZG421" s="4"/>
      <c r="VZH421" s="4"/>
      <c r="VZI421" s="4"/>
      <c r="VZJ421" s="4"/>
      <c r="VZK421" s="4"/>
      <c r="VZL421" s="4"/>
      <c r="VZM421" s="4"/>
      <c r="VZN421" s="4"/>
      <c r="VZO421" s="4"/>
      <c r="VZP421" s="4"/>
      <c r="VZQ421" s="4"/>
      <c r="VZR421" s="4"/>
      <c r="VZS421" s="4"/>
      <c r="VZT421" s="4"/>
      <c r="VZU421" s="4"/>
      <c r="VZV421" s="4"/>
      <c r="VZW421" s="4"/>
      <c r="VZX421" s="4"/>
      <c r="VZY421" s="4"/>
      <c r="VZZ421" s="4"/>
      <c r="WAA421" s="4"/>
      <c r="WAB421" s="4"/>
      <c r="WAC421" s="4"/>
      <c r="WAD421" s="4"/>
      <c r="WAE421" s="4"/>
      <c r="WAF421" s="4"/>
      <c r="WAG421" s="4"/>
      <c r="WAH421" s="4"/>
      <c r="WAI421" s="4"/>
      <c r="WAJ421" s="4"/>
      <c r="WAK421" s="4"/>
      <c r="WAL421" s="4"/>
      <c r="WAM421" s="4"/>
      <c r="WAN421" s="4"/>
      <c r="WAO421" s="4"/>
      <c r="WAP421" s="4"/>
      <c r="WAQ421" s="4"/>
      <c r="WAR421" s="4"/>
      <c r="WAS421" s="4"/>
      <c r="WAT421" s="4"/>
      <c r="WAU421" s="4"/>
      <c r="WAV421" s="4"/>
      <c r="WAW421" s="4"/>
      <c r="WAX421" s="4"/>
      <c r="WAY421" s="4"/>
      <c r="WAZ421" s="4"/>
      <c r="WBA421" s="4"/>
      <c r="WBB421" s="4"/>
      <c r="WBC421" s="4"/>
      <c r="WBD421" s="4"/>
      <c r="WBE421" s="4"/>
      <c r="WBF421" s="4"/>
      <c r="WBG421" s="4"/>
      <c r="WBH421" s="4"/>
      <c r="WBI421" s="4"/>
      <c r="WBJ421" s="4"/>
      <c r="WBK421" s="4"/>
      <c r="WBL421" s="4"/>
      <c r="WBM421" s="4"/>
      <c r="WBN421" s="4"/>
      <c r="WBO421" s="4"/>
      <c r="WBP421" s="4"/>
      <c r="WBQ421" s="4"/>
      <c r="WBR421" s="4"/>
      <c r="WBS421" s="4"/>
      <c r="WBT421" s="4"/>
      <c r="WBU421" s="4"/>
      <c r="WBV421" s="4"/>
      <c r="WBW421" s="4"/>
      <c r="WBX421" s="4"/>
      <c r="WBY421" s="4"/>
      <c r="WBZ421" s="4"/>
      <c r="WCA421" s="4"/>
      <c r="WCB421" s="4"/>
      <c r="WCC421" s="4"/>
      <c r="WCD421" s="4"/>
      <c r="WCE421" s="4"/>
      <c r="WCF421" s="4"/>
      <c r="WCG421" s="4"/>
      <c r="WCH421" s="4"/>
      <c r="WCI421" s="4"/>
      <c r="WCJ421" s="4"/>
      <c r="WCK421" s="4"/>
      <c r="WCL421" s="4"/>
      <c r="WCM421" s="4"/>
      <c r="WCN421" s="4"/>
      <c r="WCO421" s="4"/>
      <c r="WCP421" s="4"/>
      <c r="WCQ421" s="4"/>
      <c r="WCR421" s="4"/>
      <c r="WCS421" s="4"/>
      <c r="WCT421" s="4"/>
      <c r="WCU421" s="4"/>
      <c r="WCV421" s="4"/>
      <c r="WCW421" s="4"/>
      <c r="WCX421" s="4"/>
      <c r="WCY421" s="4"/>
      <c r="WCZ421" s="4"/>
      <c r="WDA421" s="4"/>
      <c r="WDB421" s="4"/>
      <c r="WDC421" s="4"/>
      <c r="WDD421" s="4"/>
      <c r="WDE421" s="4"/>
      <c r="WDF421" s="4"/>
      <c r="WDG421" s="4"/>
      <c r="WDH421" s="4"/>
      <c r="WDI421" s="4"/>
      <c r="WDJ421" s="4"/>
      <c r="WDK421" s="4"/>
      <c r="WDL421" s="4"/>
      <c r="WDM421" s="4"/>
      <c r="WDN421" s="4"/>
      <c r="WDO421" s="4"/>
      <c r="WDP421" s="4"/>
      <c r="WDQ421" s="4"/>
      <c r="WDR421" s="4"/>
      <c r="WDS421" s="4"/>
      <c r="WDT421" s="4"/>
      <c r="WDU421" s="4"/>
      <c r="WDV421" s="4"/>
      <c r="WDW421" s="4"/>
      <c r="WDX421" s="4"/>
      <c r="WDY421" s="4"/>
      <c r="WDZ421" s="4"/>
      <c r="WEA421" s="4"/>
      <c r="WEB421" s="4"/>
      <c r="WEC421" s="4"/>
      <c r="WED421" s="4"/>
      <c r="WEE421" s="4"/>
      <c r="WEF421" s="4"/>
      <c r="WEG421" s="4"/>
      <c r="WEH421" s="4"/>
      <c r="WEI421" s="4"/>
      <c r="WEJ421" s="4"/>
      <c r="WEK421" s="4"/>
      <c r="WEL421" s="4"/>
      <c r="WEM421" s="4"/>
      <c r="WEN421" s="4"/>
      <c r="WEO421" s="4"/>
      <c r="WEP421" s="4"/>
      <c r="WEQ421" s="4"/>
      <c r="WER421" s="4"/>
      <c r="WES421" s="4"/>
      <c r="WET421" s="4"/>
      <c r="WEU421" s="4"/>
      <c r="WEV421" s="4"/>
      <c r="WEW421" s="4"/>
      <c r="WEX421" s="4"/>
      <c r="WEY421" s="4"/>
      <c r="WEZ421" s="4"/>
      <c r="WFA421" s="4"/>
      <c r="WFB421" s="4"/>
      <c r="WFC421" s="4"/>
      <c r="WFD421" s="4"/>
      <c r="WFE421" s="4"/>
      <c r="WFF421" s="4"/>
      <c r="WFG421" s="4"/>
      <c r="WFH421" s="4"/>
      <c r="WFI421" s="4"/>
      <c r="WFJ421" s="4"/>
      <c r="WFK421" s="4"/>
      <c r="WFL421" s="4"/>
      <c r="WFM421" s="4"/>
      <c r="WFN421" s="4"/>
      <c r="WFO421" s="4"/>
      <c r="WFP421" s="4"/>
      <c r="WFQ421" s="4"/>
      <c r="WFR421" s="4"/>
      <c r="WFS421" s="4"/>
      <c r="WFT421" s="4"/>
      <c r="WFU421" s="4"/>
      <c r="WFV421" s="4"/>
      <c r="WFW421" s="4"/>
      <c r="WFX421" s="4"/>
      <c r="WFY421" s="4"/>
      <c r="WFZ421" s="4"/>
      <c r="WGA421" s="4"/>
      <c r="WGB421" s="4"/>
      <c r="WGC421" s="4"/>
      <c r="WGD421" s="4"/>
      <c r="WGE421" s="4"/>
      <c r="WGF421" s="4"/>
      <c r="WGG421" s="4"/>
      <c r="WGH421" s="4"/>
      <c r="WGI421" s="4"/>
      <c r="WGJ421" s="4"/>
      <c r="WGK421" s="4"/>
      <c r="WGL421" s="4"/>
      <c r="WGM421" s="4"/>
      <c r="WGN421" s="4"/>
      <c r="WGO421" s="4"/>
      <c r="WGP421" s="4"/>
      <c r="WGQ421" s="4"/>
      <c r="WGR421" s="4"/>
      <c r="WGS421" s="4"/>
      <c r="WGT421" s="4"/>
      <c r="WGU421" s="4"/>
      <c r="WGV421" s="4"/>
      <c r="WGW421" s="4"/>
      <c r="WGX421" s="4"/>
      <c r="WGY421" s="4"/>
      <c r="WGZ421" s="4"/>
      <c r="WHA421" s="4"/>
      <c r="WHB421" s="4"/>
      <c r="WHC421" s="4"/>
      <c r="WHD421" s="4"/>
      <c r="WHE421" s="4"/>
      <c r="WHF421" s="4"/>
      <c r="WHG421" s="4"/>
      <c r="WHH421" s="4"/>
      <c r="WHI421" s="4"/>
      <c r="WHJ421" s="4"/>
      <c r="WHK421" s="4"/>
      <c r="WHL421" s="4"/>
      <c r="WHM421" s="4"/>
      <c r="WHN421" s="4"/>
      <c r="WHO421" s="4"/>
      <c r="WHP421" s="4"/>
      <c r="WHQ421" s="4"/>
      <c r="WHR421" s="4"/>
      <c r="WHS421" s="4"/>
      <c r="WHT421" s="4"/>
      <c r="WHU421" s="4"/>
      <c r="WHV421" s="4"/>
      <c r="WHW421" s="4"/>
      <c r="WHX421" s="4"/>
      <c r="WHY421" s="4"/>
      <c r="WHZ421" s="4"/>
      <c r="WIA421" s="4"/>
      <c r="WIB421" s="4"/>
      <c r="WIC421" s="4"/>
      <c r="WID421" s="4"/>
      <c r="WIE421" s="4"/>
      <c r="WIF421" s="4"/>
      <c r="WIG421" s="4"/>
      <c r="WIH421" s="4"/>
      <c r="WII421" s="4"/>
      <c r="WIJ421" s="4"/>
      <c r="WIK421" s="4"/>
      <c r="WIL421" s="4"/>
      <c r="WIM421" s="4"/>
      <c r="WIN421" s="4"/>
      <c r="WIO421" s="4"/>
      <c r="WIP421" s="4"/>
      <c r="WIQ421" s="4"/>
      <c r="WIR421" s="4"/>
      <c r="WIS421" s="4"/>
      <c r="WIT421" s="4"/>
      <c r="WIU421" s="4"/>
      <c r="WIV421" s="4"/>
      <c r="WIW421" s="4"/>
      <c r="WIX421" s="4"/>
      <c r="WIY421" s="4"/>
      <c r="WIZ421" s="4"/>
      <c r="WJA421" s="4"/>
      <c r="WJB421" s="4"/>
      <c r="WJC421" s="4"/>
      <c r="WJD421" s="4"/>
      <c r="WJE421" s="4"/>
      <c r="WJF421" s="4"/>
      <c r="WJG421" s="4"/>
      <c r="WJH421" s="4"/>
      <c r="WJI421" s="4"/>
      <c r="WJJ421" s="4"/>
      <c r="WJK421" s="4"/>
      <c r="WJL421" s="4"/>
      <c r="WJM421" s="4"/>
      <c r="WJN421" s="4"/>
      <c r="WJO421" s="4"/>
      <c r="WJP421" s="4"/>
      <c r="WJQ421" s="4"/>
      <c r="WJR421" s="4"/>
      <c r="WJS421" s="4"/>
      <c r="WJT421" s="4"/>
      <c r="WJU421" s="4"/>
      <c r="WJV421" s="4"/>
      <c r="WJW421" s="4"/>
      <c r="WJX421" s="4"/>
      <c r="WJY421" s="4"/>
      <c r="WJZ421" s="4"/>
      <c r="WKA421" s="4"/>
      <c r="WKB421" s="4"/>
      <c r="WKC421" s="4"/>
      <c r="WKD421" s="4"/>
      <c r="WKE421" s="4"/>
      <c r="WKF421" s="4"/>
      <c r="WKG421" s="4"/>
      <c r="WKH421" s="4"/>
      <c r="WKI421" s="4"/>
      <c r="WKJ421" s="4"/>
      <c r="WKK421" s="4"/>
      <c r="WKL421" s="4"/>
      <c r="WKM421" s="4"/>
      <c r="WKN421" s="4"/>
      <c r="WKO421" s="4"/>
      <c r="WKP421" s="4"/>
      <c r="WKQ421" s="4"/>
      <c r="WKR421" s="4"/>
      <c r="WKS421" s="4"/>
      <c r="WKT421" s="4"/>
      <c r="WKU421" s="4"/>
      <c r="WKV421" s="4"/>
      <c r="WKW421" s="4"/>
      <c r="WKX421" s="4"/>
      <c r="WKY421" s="4"/>
      <c r="WKZ421" s="4"/>
      <c r="WLA421" s="4"/>
      <c r="WLB421" s="4"/>
      <c r="WLC421" s="4"/>
      <c r="WLD421" s="4"/>
      <c r="WLE421" s="4"/>
      <c r="WLF421" s="4"/>
      <c r="WLG421" s="4"/>
      <c r="WLH421" s="4"/>
      <c r="WLI421" s="4"/>
      <c r="WLJ421" s="4"/>
      <c r="WLK421" s="4"/>
      <c r="WLL421" s="4"/>
      <c r="WLM421" s="4"/>
      <c r="WLN421" s="4"/>
      <c r="WLO421" s="4"/>
      <c r="WLP421" s="4"/>
      <c r="WLQ421" s="4"/>
      <c r="WLR421" s="4"/>
      <c r="WLS421" s="4"/>
      <c r="WLT421" s="4"/>
      <c r="WLU421" s="4"/>
      <c r="WLV421" s="4"/>
      <c r="WLW421" s="4"/>
      <c r="WLX421" s="4"/>
      <c r="WLY421" s="4"/>
      <c r="WLZ421" s="4"/>
      <c r="WMA421" s="4"/>
      <c r="WMB421" s="4"/>
      <c r="WMC421" s="4"/>
      <c r="WMD421" s="4"/>
      <c r="WME421" s="4"/>
      <c r="WMF421" s="4"/>
      <c r="WMG421" s="4"/>
      <c r="WMH421" s="4"/>
      <c r="WMI421" s="4"/>
      <c r="WMJ421" s="4"/>
      <c r="WMK421" s="4"/>
      <c r="WML421" s="4"/>
      <c r="WMM421" s="4"/>
      <c r="WMN421" s="4"/>
      <c r="WMO421" s="4"/>
      <c r="WMP421" s="4"/>
      <c r="WMQ421" s="4"/>
      <c r="WMR421" s="4"/>
      <c r="WMS421" s="4"/>
      <c r="WMT421" s="4"/>
      <c r="WMU421" s="4"/>
      <c r="WMV421" s="4"/>
      <c r="WMW421" s="4"/>
      <c r="WMX421" s="4"/>
      <c r="WMY421" s="4"/>
      <c r="WMZ421" s="4"/>
      <c r="WNA421" s="4"/>
      <c r="WNB421" s="4"/>
      <c r="WNC421" s="4"/>
      <c r="WND421" s="4"/>
      <c r="WNE421" s="4"/>
      <c r="WNF421" s="4"/>
      <c r="WNG421" s="4"/>
      <c r="WNH421" s="4"/>
      <c r="WNI421" s="4"/>
      <c r="WNJ421" s="4"/>
      <c r="WNK421" s="4"/>
      <c r="WNL421" s="4"/>
      <c r="WNM421" s="4"/>
      <c r="WNN421" s="4"/>
      <c r="WNO421" s="4"/>
      <c r="WNP421" s="4"/>
      <c r="WNQ421" s="4"/>
      <c r="WNR421" s="4"/>
      <c r="WNS421" s="4"/>
      <c r="WNT421" s="4"/>
      <c r="WNU421" s="4"/>
      <c r="WNV421" s="4"/>
      <c r="WNW421" s="4"/>
      <c r="WNX421" s="4"/>
      <c r="WNY421" s="4"/>
      <c r="WNZ421" s="4"/>
      <c r="WOA421" s="4"/>
      <c r="WOB421" s="4"/>
      <c r="WOC421" s="4"/>
      <c r="WOD421" s="4"/>
      <c r="WOE421" s="4"/>
      <c r="WOF421" s="4"/>
      <c r="WOG421" s="4"/>
      <c r="WOH421" s="4"/>
      <c r="WOI421" s="4"/>
      <c r="WOJ421" s="4"/>
      <c r="WOK421" s="4"/>
      <c r="WOL421" s="4"/>
      <c r="WOM421" s="4"/>
      <c r="WON421" s="4"/>
      <c r="WOO421" s="4"/>
      <c r="WOP421" s="4"/>
      <c r="WOQ421" s="4"/>
      <c r="WOR421" s="4"/>
      <c r="WOS421" s="4"/>
      <c r="WOT421" s="4"/>
      <c r="WOU421" s="4"/>
      <c r="WOV421" s="4"/>
      <c r="WOW421" s="4"/>
      <c r="WOX421" s="4"/>
      <c r="WOY421" s="4"/>
      <c r="WOZ421" s="4"/>
      <c r="WPA421" s="4"/>
      <c r="WPB421" s="4"/>
      <c r="WPC421" s="4"/>
      <c r="WPD421" s="4"/>
      <c r="WPE421" s="4"/>
      <c r="WPF421" s="4"/>
      <c r="WPG421" s="4"/>
      <c r="WPH421" s="4"/>
      <c r="WPI421" s="4"/>
      <c r="WPJ421" s="4"/>
      <c r="WPK421" s="4"/>
      <c r="WPL421" s="4"/>
      <c r="WPM421" s="4"/>
      <c r="WPN421" s="4"/>
      <c r="WPO421" s="4"/>
      <c r="WPP421" s="4"/>
      <c r="WPQ421" s="4"/>
      <c r="WPR421" s="4"/>
      <c r="WPS421" s="4"/>
      <c r="WPT421" s="4"/>
      <c r="WPU421" s="4"/>
      <c r="WPV421" s="4"/>
      <c r="WPW421" s="4"/>
      <c r="WPX421" s="4"/>
      <c r="WPY421" s="4"/>
      <c r="WPZ421" s="4"/>
      <c r="WQA421" s="4"/>
      <c r="WQB421" s="4"/>
      <c r="WQC421" s="4"/>
      <c r="WQD421" s="4"/>
      <c r="WQE421" s="4"/>
      <c r="WQF421" s="4"/>
      <c r="WQG421" s="4"/>
      <c r="WQH421" s="4"/>
      <c r="WQI421" s="4"/>
      <c r="WQJ421" s="4"/>
      <c r="WQK421" s="4"/>
      <c r="WQL421" s="4"/>
      <c r="WQM421" s="4"/>
      <c r="WQN421" s="4"/>
      <c r="WQO421" s="4"/>
      <c r="WQP421" s="4"/>
      <c r="WQQ421" s="4"/>
      <c r="WQR421" s="4"/>
      <c r="WQS421" s="4"/>
      <c r="WQT421" s="4"/>
      <c r="WQU421" s="4"/>
      <c r="WQV421" s="4"/>
      <c r="WQW421" s="4"/>
      <c r="WQX421" s="4"/>
      <c r="WQY421" s="4"/>
      <c r="WQZ421" s="4"/>
      <c r="WRA421" s="4"/>
      <c r="WRB421" s="4"/>
      <c r="WRC421" s="4"/>
      <c r="WRD421" s="4"/>
      <c r="WRE421" s="4"/>
      <c r="WRF421" s="4"/>
    </row>
    <row r="422" spans="1:16023" ht="15.75" x14ac:dyDescent="0.25">
      <c r="A422" s="103" t="s">
        <v>220</v>
      </c>
      <c r="B422" s="103"/>
      <c r="C422" s="103"/>
      <c r="D422" s="103"/>
      <c r="E422" s="103"/>
      <c r="F422" s="103"/>
      <c r="G422" s="103"/>
      <c r="H422" s="103"/>
      <c r="I422" s="103"/>
      <c r="J422" s="126" t="s">
        <v>221</v>
      </c>
      <c r="K422" s="126"/>
      <c r="L422" s="126"/>
      <c r="M422" s="126"/>
      <c r="N422" s="126"/>
      <c r="O422" s="126"/>
      <c r="P422" s="10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  <c r="KA422" s="4"/>
      <c r="KB422" s="4"/>
      <c r="KC422" s="4"/>
      <c r="KD422" s="4"/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/>
      <c r="KR422" s="4"/>
      <c r="KS422" s="4"/>
      <c r="KT422" s="4"/>
      <c r="KU422" s="4"/>
      <c r="KV422" s="4"/>
      <c r="KW422" s="4"/>
      <c r="KX422" s="4"/>
      <c r="KY422" s="4"/>
      <c r="KZ422" s="4"/>
      <c r="LA422" s="4"/>
      <c r="LB422" s="4"/>
      <c r="LC422" s="4"/>
      <c r="LD422" s="4"/>
      <c r="LE422" s="4"/>
      <c r="LF422" s="4"/>
      <c r="LG422" s="4"/>
      <c r="LH422" s="4"/>
      <c r="LI422" s="4"/>
      <c r="LJ422" s="4"/>
      <c r="LK422" s="4"/>
      <c r="LL422" s="4"/>
      <c r="LM422" s="4"/>
      <c r="LN422" s="4"/>
      <c r="LO422" s="4"/>
      <c r="LP422" s="4"/>
      <c r="LQ422" s="4"/>
      <c r="LR422" s="4"/>
      <c r="LS422" s="4"/>
      <c r="LT422" s="4"/>
      <c r="LU422" s="4"/>
      <c r="LV422" s="4"/>
      <c r="LW422" s="4"/>
      <c r="LX422" s="4"/>
      <c r="LY422" s="4"/>
      <c r="LZ422" s="4"/>
      <c r="MA422" s="4"/>
      <c r="MB422" s="4"/>
      <c r="MC422" s="4"/>
      <c r="MD422" s="4"/>
      <c r="ME422" s="4"/>
      <c r="MF422" s="4"/>
      <c r="MG422" s="4"/>
      <c r="MH422" s="4"/>
      <c r="MI422" s="4"/>
      <c r="MJ422" s="4"/>
      <c r="MK422" s="4"/>
      <c r="ML422" s="4"/>
      <c r="MM422" s="4"/>
      <c r="MN422" s="4"/>
      <c r="MO422" s="4"/>
      <c r="MP422" s="4"/>
      <c r="MQ422" s="4"/>
      <c r="MR422" s="4"/>
      <c r="MS422" s="4"/>
      <c r="MT422" s="4"/>
      <c r="MU422" s="4"/>
      <c r="MV422" s="4"/>
      <c r="MW422" s="4"/>
      <c r="MX422" s="4"/>
      <c r="MY422" s="4"/>
      <c r="MZ422" s="4"/>
      <c r="NA422" s="4"/>
      <c r="NB422" s="4"/>
      <c r="NC422" s="4"/>
      <c r="ND422" s="4"/>
      <c r="NE422" s="4"/>
      <c r="NF422" s="4"/>
      <c r="NG422" s="4"/>
      <c r="NH422" s="4"/>
      <c r="NI422" s="4"/>
      <c r="NJ422" s="4"/>
      <c r="NK422" s="4"/>
      <c r="NL422" s="4"/>
      <c r="NM422" s="4"/>
      <c r="NN422" s="4"/>
      <c r="NO422" s="4"/>
      <c r="NP422" s="4"/>
      <c r="NQ422" s="4"/>
      <c r="NR422" s="4"/>
      <c r="NS422" s="4"/>
      <c r="NT422" s="4"/>
      <c r="NU422" s="4"/>
      <c r="NV422" s="4"/>
      <c r="NW422" s="4"/>
      <c r="NX422" s="4"/>
      <c r="NY422" s="4"/>
      <c r="NZ422" s="4"/>
      <c r="OA422" s="4"/>
      <c r="OB422" s="4"/>
      <c r="OC422" s="4"/>
      <c r="OD422" s="4"/>
      <c r="OE422" s="4"/>
      <c r="OF422" s="4"/>
      <c r="OG422" s="4"/>
      <c r="OH422" s="4"/>
      <c r="OI422" s="4"/>
      <c r="OJ422" s="4"/>
      <c r="OK422" s="4"/>
      <c r="OL422" s="4"/>
      <c r="OM422" s="4"/>
      <c r="ON422" s="4"/>
      <c r="OO422" s="4"/>
      <c r="OP422" s="4"/>
      <c r="OQ422" s="4"/>
      <c r="OR422" s="4"/>
      <c r="OS422" s="4"/>
      <c r="OT422" s="4"/>
      <c r="OU422" s="4"/>
      <c r="OV422" s="4"/>
      <c r="OW422" s="4"/>
      <c r="OX422" s="4"/>
      <c r="OY422" s="4"/>
      <c r="OZ422" s="4"/>
      <c r="PA422" s="4"/>
      <c r="PB422" s="4"/>
      <c r="PC422" s="4"/>
      <c r="PD422" s="4"/>
      <c r="PE422" s="4"/>
      <c r="PF422" s="4"/>
      <c r="PG422" s="4"/>
      <c r="PH422" s="4"/>
      <c r="PI422" s="4"/>
      <c r="PJ422" s="4"/>
      <c r="PK422" s="4"/>
      <c r="PL422" s="4"/>
      <c r="PM422" s="4"/>
      <c r="PN422" s="4"/>
      <c r="PO422" s="4"/>
      <c r="PP422" s="4"/>
      <c r="PQ422" s="4"/>
      <c r="PR422" s="4"/>
      <c r="PS422" s="4"/>
      <c r="PT422" s="4"/>
      <c r="PU422" s="4"/>
      <c r="PV422" s="4"/>
      <c r="PW422" s="4"/>
      <c r="PX422" s="4"/>
      <c r="PY422" s="4"/>
      <c r="PZ422" s="4"/>
      <c r="QA422" s="4"/>
      <c r="QB422" s="4"/>
      <c r="QC422" s="4"/>
      <c r="QD422" s="4"/>
      <c r="QE422" s="4"/>
      <c r="QF422" s="4"/>
      <c r="QG422" s="4"/>
      <c r="QH422" s="4"/>
      <c r="QI422" s="4"/>
      <c r="QJ422" s="4"/>
      <c r="QK422" s="4"/>
      <c r="QL422" s="4"/>
      <c r="QM422" s="4"/>
      <c r="QN422" s="4"/>
      <c r="QO422" s="4"/>
      <c r="QP422" s="4"/>
      <c r="QQ422" s="4"/>
      <c r="QR422" s="4"/>
      <c r="QS422" s="4"/>
      <c r="QT422" s="4"/>
      <c r="QU422" s="4"/>
      <c r="QV422" s="4"/>
      <c r="QW422" s="4"/>
      <c r="QX422" s="4"/>
      <c r="QY422" s="4"/>
      <c r="QZ422" s="4"/>
      <c r="RA422" s="4"/>
      <c r="RB422" s="4"/>
      <c r="RC422" s="4"/>
      <c r="RD422" s="4"/>
      <c r="RE422" s="4"/>
      <c r="RF422" s="4"/>
      <c r="RG422" s="4"/>
      <c r="RH422" s="4"/>
      <c r="RI422" s="4"/>
      <c r="RJ422" s="4"/>
      <c r="RK422" s="4"/>
      <c r="RL422" s="4"/>
      <c r="RM422" s="4"/>
      <c r="RN422" s="4"/>
      <c r="RO422" s="4"/>
      <c r="RP422" s="4"/>
      <c r="RQ422" s="4"/>
      <c r="RR422" s="4"/>
      <c r="RS422" s="4"/>
      <c r="RT422" s="4"/>
      <c r="RU422" s="4"/>
      <c r="RV422" s="4"/>
      <c r="RW422" s="4"/>
      <c r="RX422" s="4"/>
      <c r="RY422" s="4"/>
      <c r="RZ422" s="4"/>
      <c r="SA422" s="4"/>
      <c r="SB422" s="4"/>
      <c r="SC422" s="4"/>
      <c r="SD422" s="4"/>
      <c r="SE422" s="4"/>
      <c r="SF422" s="4"/>
      <c r="SG422" s="4"/>
      <c r="SH422" s="4"/>
      <c r="SI422" s="4"/>
      <c r="SJ422" s="4"/>
      <c r="SK422" s="4"/>
      <c r="SL422" s="4"/>
      <c r="SM422" s="4"/>
      <c r="SN422" s="4"/>
      <c r="SO422" s="4"/>
      <c r="SP422" s="4"/>
      <c r="SQ422" s="4"/>
      <c r="SR422" s="4"/>
      <c r="SS422" s="4"/>
      <c r="ST422" s="4"/>
      <c r="SU422" s="4"/>
      <c r="SV422" s="4"/>
      <c r="SW422" s="4"/>
      <c r="SX422" s="4"/>
      <c r="SY422" s="4"/>
      <c r="SZ422" s="4"/>
      <c r="TA422" s="4"/>
      <c r="TB422" s="4"/>
      <c r="TC422" s="4"/>
      <c r="TD422" s="4"/>
      <c r="TE422" s="4"/>
      <c r="TF422" s="4"/>
      <c r="TG422" s="4"/>
      <c r="TH422" s="4"/>
      <c r="TI422" s="4"/>
      <c r="TJ422" s="4"/>
      <c r="TK422" s="4"/>
      <c r="TL422" s="4"/>
      <c r="TM422" s="4"/>
      <c r="TN422" s="4"/>
      <c r="TO422" s="4"/>
      <c r="TP422" s="4"/>
      <c r="TQ422" s="4"/>
      <c r="TR422" s="4"/>
      <c r="TS422" s="4"/>
      <c r="TT422" s="4"/>
      <c r="TU422" s="4"/>
      <c r="TV422" s="4"/>
      <c r="TW422" s="4"/>
      <c r="TX422" s="4"/>
      <c r="TY422" s="4"/>
      <c r="TZ422" s="4"/>
      <c r="UA422" s="4"/>
      <c r="UB422" s="4"/>
      <c r="UC422" s="4"/>
      <c r="UD422" s="4"/>
      <c r="UE422" s="4"/>
      <c r="UF422" s="4"/>
      <c r="UG422" s="4"/>
      <c r="UH422" s="4"/>
      <c r="UI422" s="4"/>
      <c r="UJ422" s="4"/>
      <c r="UK422" s="4"/>
      <c r="UL422" s="4"/>
      <c r="UM422" s="4"/>
      <c r="UN422" s="4"/>
      <c r="UO422" s="4"/>
      <c r="UP422" s="4"/>
      <c r="UQ422" s="4"/>
      <c r="UR422" s="4"/>
      <c r="US422" s="4"/>
      <c r="UT422" s="4"/>
      <c r="UU422" s="4"/>
      <c r="UV422" s="4"/>
      <c r="UW422" s="4"/>
      <c r="UX422" s="4"/>
      <c r="UY422" s="4"/>
      <c r="UZ422" s="4"/>
      <c r="VA422" s="4"/>
      <c r="VB422" s="4"/>
      <c r="VC422" s="4"/>
      <c r="VD422" s="4"/>
      <c r="VE422" s="4"/>
      <c r="VF422" s="4"/>
      <c r="VG422" s="4"/>
      <c r="VH422" s="4"/>
      <c r="VI422" s="4"/>
      <c r="VJ422" s="4"/>
      <c r="VK422" s="4"/>
      <c r="VL422" s="4"/>
      <c r="VM422" s="4"/>
      <c r="VN422" s="4"/>
      <c r="VO422" s="4"/>
      <c r="VP422" s="4"/>
      <c r="VQ422" s="4"/>
      <c r="VR422" s="4"/>
      <c r="VS422" s="4"/>
      <c r="VT422" s="4"/>
      <c r="VU422" s="4"/>
      <c r="VV422" s="4"/>
      <c r="VW422" s="4"/>
      <c r="VX422" s="4"/>
      <c r="VY422" s="4"/>
      <c r="VZ422" s="4"/>
      <c r="WA422" s="4"/>
      <c r="WB422" s="4"/>
      <c r="WC422" s="4"/>
      <c r="WD422" s="4"/>
      <c r="WE422" s="4"/>
      <c r="WF422" s="4"/>
      <c r="WG422" s="4"/>
      <c r="WH422" s="4"/>
      <c r="WI422" s="4"/>
      <c r="WJ422" s="4"/>
      <c r="WK422" s="4"/>
      <c r="WL422" s="4"/>
      <c r="WM422" s="4"/>
      <c r="WN422" s="4"/>
      <c r="WO422" s="4"/>
      <c r="WP422" s="4"/>
      <c r="WQ422" s="4"/>
      <c r="WR422" s="4"/>
      <c r="WS422" s="4"/>
      <c r="WT422" s="4"/>
      <c r="WU422" s="4"/>
      <c r="WV422" s="4"/>
      <c r="WW422" s="4"/>
      <c r="WX422" s="4"/>
      <c r="WY422" s="4"/>
      <c r="WZ422" s="4"/>
      <c r="XA422" s="4"/>
      <c r="XB422" s="4"/>
      <c r="XC422" s="4"/>
      <c r="XD422" s="4"/>
      <c r="XE422" s="4"/>
      <c r="XF422" s="4"/>
      <c r="XG422" s="4"/>
      <c r="XH422" s="4"/>
      <c r="XI422" s="4"/>
      <c r="XJ422" s="4"/>
      <c r="XK422" s="4"/>
      <c r="XL422" s="4"/>
      <c r="XM422" s="4"/>
      <c r="XN422" s="4"/>
      <c r="XO422" s="4"/>
      <c r="XP422" s="4"/>
      <c r="XQ422" s="4"/>
      <c r="XR422" s="4"/>
      <c r="XS422" s="4"/>
      <c r="XT422" s="4"/>
      <c r="XU422" s="4"/>
      <c r="XV422" s="4"/>
      <c r="XW422" s="4"/>
      <c r="XX422" s="4"/>
      <c r="XY422" s="4"/>
      <c r="XZ422" s="4"/>
      <c r="YA422" s="4"/>
      <c r="YB422" s="4"/>
      <c r="YC422" s="4"/>
      <c r="YD422" s="4"/>
      <c r="YE422" s="4"/>
      <c r="YF422" s="4"/>
      <c r="YG422" s="4"/>
      <c r="YH422" s="4"/>
      <c r="YI422" s="4"/>
      <c r="YJ422" s="4"/>
      <c r="YK422" s="4"/>
      <c r="YL422" s="4"/>
      <c r="YM422" s="4"/>
      <c r="YN422" s="4"/>
      <c r="YO422" s="4"/>
      <c r="YP422" s="4"/>
      <c r="YQ422" s="4"/>
      <c r="YR422" s="4"/>
      <c r="YS422" s="4"/>
      <c r="YT422" s="4"/>
      <c r="YU422" s="4"/>
      <c r="YV422" s="4"/>
      <c r="YW422" s="4"/>
      <c r="YX422" s="4"/>
      <c r="YY422" s="4"/>
      <c r="YZ422" s="4"/>
      <c r="ZA422" s="4"/>
      <c r="ZB422" s="4"/>
      <c r="ZC422" s="4"/>
      <c r="ZD422" s="4"/>
      <c r="ZE422" s="4"/>
      <c r="ZF422" s="4"/>
      <c r="ZG422" s="4"/>
      <c r="ZH422" s="4"/>
      <c r="ZI422" s="4"/>
      <c r="ZJ422" s="4"/>
      <c r="ZK422" s="4"/>
      <c r="ZL422" s="4"/>
      <c r="ZM422" s="4"/>
      <c r="ZN422" s="4"/>
      <c r="ZO422" s="4"/>
      <c r="ZP422" s="4"/>
      <c r="ZQ422" s="4"/>
      <c r="ZR422" s="4"/>
      <c r="ZS422" s="4"/>
      <c r="ZT422" s="4"/>
      <c r="ZU422" s="4"/>
      <c r="ZV422" s="4"/>
      <c r="ZW422" s="4"/>
      <c r="ZX422" s="4"/>
      <c r="ZY422" s="4"/>
      <c r="ZZ422" s="4"/>
      <c r="AAA422" s="4"/>
      <c r="AAB422" s="4"/>
      <c r="AAC422" s="4"/>
      <c r="AAD422" s="4"/>
      <c r="AAE422" s="4"/>
      <c r="AAF422" s="4"/>
      <c r="AAG422" s="4"/>
      <c r="AAH422" s="4"/>
      <c r="AAI422" s="4"/>
      <c r="AAJ422" s="4"/>
      <c r="AAK422" s="4"/>
      <c r="AAL422" s="4"/>
      <c r="AAM422" s="4"/>
      <c r="AAN422" s="4"/>
      <c r="AAO422" s="4"/>
      <c r="AAP422" s="4"/>
      <c r="AAQ422" s="4"/>
      <c r="AAR422" s="4"/>
      <c r="AAS422" s="4"/>
      <c r="AAT422" s="4"/>
      <c r="AAU422" s="4"/>
      <c r="AAV422" s="4"/>
      <c r="AAW422" s="4"/>
      <c r="AAX422" s="4"/>
      <c r="AAY422" s="4"/>
      <c r="AAZ422" s="4"/>
      <c r="ABA422" s="4"/>
      <c r="ABB422" s="4"/>
      <c r="ABC422" s="4"/>
      <c r="ABD422" s="4"/>
      <c r="ABE422" s="4"/>
      <c r="ABF422" s="4"/>
      <c r="ABG422" s="4"/>
      <c r="ABH422" s="4"/>
      <c r="ABI422" s="4"/>
      <c r="ABJ422" s="4"/>
      <c r="ABK422" s="4"/>
      <c r="ABL422" s="4"/>
      <c r="ABM422" s="4"/>
      <c r="ABN422" s="4"/>
      <c r="ABO422" s="4"/>
      <c r="ABP422" s="4"/>
      <c r="ABQ422" s="4"/>
      <c r="ABR422" s="4"/>
      <c r="ABS422" s="4"/>
      <c r="ABT422" s="4"/>
      <c r="ABU422" s="4"/>
      <c r="ABV422" s="4"/>
      <c r="ABW422" s="4"/>
      <c r="ABX422" s="4"/>
      <c r="ABY422" s="4"/>
      <c r="ABZ422" s="4"/>
      <c r="ACA422" s="4"/>
      <c r="ACB422" s="4"/>
      <c r="ACC422" s="4"/>
      <c r="ACD422" s="4"/>
      <c r="ACE422" s="4"/>
      <c r="ACF422" s="4"/>
      <c r="ACG422" s="4"/>
      <c r="ACH422" s="4"/>
      <c r="ACI422" s="4"/>
      <c r="ACJ422" s="4"/>
      <c r="ACK422" s="4"/>
      <c r="ACL422" s="4"/>
      <c r="ACM422" s="4"/>
      <c r="ACN422" s="4"/>
      <c r="ACO422" s="4"/>
      <c r="ACP422" s="4"/>
      <c r="ACQ422" s="4"/>
      <c r="ACR422" s="4"/>
      <c r="ACS422" s="4"/>
      <c r="ACT422" s="4"/>
      <c r="ACU422" s="4"/>
      <c r="ACV422" s="4"/>
      <c r="ACW422" s="4"/>
      <c r="ACX422" s="4"/>
      <c r="ACY422" s="4"/>
      <c r="ACZ422" s="4"/>
      <c r="ADA422" s="4"/>
      <c r="ADB422" s="4"/>
      <c r="ADC422" s="4"/>
      <c r="ADD422" s="4"/>
      <c r="ADE422" s="4"/>
      <c r="ADF422" s="4"/>
      <c r="ADG422" s="4"/>
      <c r="ADH422" s="4"/>
      <c r="ADI422" s="4"/>
      <c r="ADJ422" s="4"/>
      <c r="ADK422" s="4"/>
      <c r="ADL422" s="4"/>
      <c r="ADM422" s="4"/>
      <c r="ADN422" s="4"/>
      <c r="ADO422" s="4"/>
      <c r="ADP422" s="4"/>
      <c r="ADQ422" s="4"/>
      <c r="ADR422" s="4"/>
      <c r="ADS422" s="4"/>
      <c r="ADT422" s="4"/>
      <c r="ADU422" s="4"/>
      <c r="ADV422" s="4"/>
      <c r="ADW422" s="4"/>
      <c r="ADX422" s="4"/>
      <c r="ADY422" s="4"/>
      <c r="ADZ422" s="4"/>
      <c r="AEA422" s="4"/>
      <c r="AEB422" s="4"/>
      <c r="AEC422" s="4"/>
      <c r="AED422" s="4"/>
      <c r="AEE422" s="4"/>
      <c r="AEF422" s="4"/>
      <c r="AEG422" s="4"/>
      <c r="AEH422" s="4"/>
      <c r="AEI422" s="4"/>
      <c r="AEJ422" s="4"/>
      <c r="AEK422" s="4"/>
      <c r="AEL422" s="4"/>
      <c r="AEM422" s="4"/>
      <c r="AEN422" s="4"/>
      <c r="AEO422" s="4"/>
      <c r="AEP422" s="4"/>
      <c r="AEQ422" s="4"/>
      <c r="AER422" s="4"/>
      <c r="AES422" s="4"/>
      <c r="AET422" s="4"/>
      <c r="AEU422" s="4"/>
      <c r="AEV422" s="4"/>
      <c r="AEW422" s="4"/>
      <c r="AEX422" s="4"/>
      <c r="AEY422" s="4"/>
      <c r="AEZ422" s="4"/>
      <c r="AFA422" s="4"/>
      <c r="AFB422" s="4"/>
      <c r="AFC422" s="4"/>
      <c r="AFD422" s="4"/>
      <c r="AFE422" s="4"/>
      <c r="AFF422" s="4"/>
      <c r="AFG422" s="4"/>
      <c r="AFH422" s="4"/>
      <c r="AFI422" s="4"/>
      <c r="AFJ422" s="4"/>
      <c r="AFK422" s="4"/>
      <c r="AFL422" s="4"/>
      <c r="AFM422" s="4"/>
      <c r="AFN422" s="4"/>
      <c r="AFO422" s="4"/>
      <c r="AFP422" s="4"/>
      <c r="AFQ422" s="4"/>
      <c r="AFR422" s="4"/>
      <c r="AFS422" s="4"/>
      <c r="AFT422" s="4"/>
      <c r="AFU422" s="4"/>
      <c r="AFV422" s="4"/>
      <c r="AFW422" s="4"/>
      <c r="AFX422" s="4"/>
      <c r="AFY422" s="4"/>
      <c r="AFZ422" s="4"/>
      <c r="AGA422" s="4"/>
      <c r="AGB422" s="4"/>
      <c r="AGC422" s="4"/>
      <c r="AGD422" s="4"/>
      <c r="AGE422" s="4"/>
      <c r="AGF422" s="4"/>
      <c r="AGG422" s="4"/>
      <c r="AGH422" s="4"/>
      <c r="AGI422" s="4"/>
      <c r="AGJ422" s="4"/>
      <c r="AGK422" s="4"/>
      <c r="AGL422" s="4"/>
      <c r="AGM422" s="4"/>
      <c r="AGN422" s="4"/>
      <c r="AGO422" s="4"/>
      <c r="AGP422" s="4"/>
      <c r="AGQ422" s="4"/>
      <c r="AGR422" s="4"/>
      <c r="AGS422" s="4"/>
      <c r="AGT422" s="4"/>
      <c r="AGU422" s="4"/>
      <c r="AGV422" s="4"/>
      <c r="AGW422" s="4"/>
      <c r="AGX422" s="4"/>
      <c r="AGY422" s="4"/>
      <c r="AGZ422" s="4"/>
      <c r="AHA422" s="4"/>
      <c r="AHB422" s="4"/>
      <c r="AHC422" s="4"/>
      <c r="AHD422" s="4"/>
      <c r="AHE422" s="4"/>
      <c r="AHF422" s="4"/>
      <c r="AHG422" s="4"/>
      <c r="AHH422" s="4"/>
      <c r="AHI422" s="4"/>
      <c r="AHJ422" s="4"/>
      <c r="AHK422" s="4"/>
      <c r="AHL422" s="4"/>
      <c r="AHM422" s="4"/>
      <c r="AHN422" s="4"/>
      <c r="AHO422" s="4"/>
      <c r="AHP422" s="4"/>
      <c r="AHQ422" s="4"/>
      <c r="AHR422" s="4"/>
      <c r="AHS422" s="4"/>
      <c r="AHT422" s="4"/>
      <c r="AHU422" s="4"/>
      <c r="AHV422" s="4"/>
      <c r="AHW422" s="4"/>
      <c r="AHX422" s="4"/>
      <c r="AHY422" s="4"/>
      <c r="AHZ422" s="4"/>
      <c r="AIA422" s="4"/>
      <c r="AIB422" s="4"/>
      <c r="AIC422" s="4"/>
      <c r="AID422" s="4"/>
      <c r="AIE422" s="4"/>
      <c r="AIF422" s="4"/>
      <c r="AIG422" s="4"/>
      <c r="AIH422" s="4"/>
      <c r="AII422" s="4"/>
      <c r="AIJ422" s="4"/>
      <c r="AIK422" s="4"/>
      <c r="AIL422" s="4"/>
      <c r="AIM422" s="4"/>
      <c r="AIN422" s="4"/>
      <c r="AIO422" s="4"/>
      <c r="AIP422" s="4"/>
      <c r="AIQ422" s="4"/>
      <c r="AIR422" s="4"/>
      <c r="AIS422" s="4"/>
      <c r="AIT422" s="4"/>
      <c r="AIU422" s="4"/>
      <c r="AIV422" s="4"/>
      <c r="AIW422" s="4"/>
      <c r="AIX422" s="4"/>
      <c r="AIY422" s="4"/>
      <c r="AIZ422" s="4"/>
      <c r="AJA422" s="4"/>
      <c r="AJB422" s="4"/>
      <c r="AJC422" s="4"/>
      <c r="AJD422" s="4"/>
      <c r="AJE422" s="4"/>
      <c r="AJF422" s="4"/>
      <c r="AJG422" s="4"/>
      <c r="AJH422" s="4"/>
      <c r="AJI422" s="4"/>
      <c r="AJJ422" s="4"/>
      <c r="AJK422" s="4"/>
      <c r="AJL422" s="4"/>
      <c r="AJM422" s="4"/>
      <c r="AJN422" s="4"/>
      <c r="AJO422" s="4"/>
      <c r="AJP422" s="4"/>
      <c r="AJQ422" s="4"/>
      <c r="AJR422" s="4"/>
      <c r="AJS422" s="4"/>
      <c r="AJT422" s="4"/>
      <c r="AJU422" s="4"/>
      <c r="AJV422" s="4"/>
      <c r="AJW422" s="4"/>
      <c r="AJX422" s="4"/>
      <c r="AJY422" s="4"/>
      <c r="AJZ422" s="4"/>
      <c r="AKA422" s="4"/>
      <c r="AKB422" s="4"/>
      <c r="AKC422" s="4"/>
      <c r="AKD422" s="4"/>
      <c r="AKE422" s="4"/>
      <c r="AKF422" s="4"/>
      <c r="AKG422" s="4"/>
      <c r="AKH422" s="4"/>
      <c r="AKI422" s="4"/>
      <c r="AKJ422" s="4"/>
      <c r="AKK422" s="4"/>
      <c r="AKL422" s="4"/>
      <c r="AKM422" s="4"/>
      <c r="AKN422" s="4"/>
      <c r="AKO422" s="4"/>
      <c r="AKP422" s="4"/>
      <c r="AKQ422" s="4"/>
      <c r="AKR422" s="4"/>
      <c r="AKS422" s="4"/>
      <c r="AKT422" s="4"/>
      <c r="AKU422" s="4"/>
      <c r="AKV422" s="4"/>
      <c r="AKW422" s="4"/>
      <c r="AKX422" s="4"/>
      <c r="AKY422" s="4"/>
      <c r="AKZ422" s="4"/>
      <c r="ALA422" s="4"/>
      <c r="ALB422" s="4"/>
      <c r="ALC422" s="4"/>
      <c r="ALD422" s="4"/>
      <c r="ALE422" s="4"/>
      <c r="ALF422" s="4"/>
      <c r="ALG422" s="4"/>
      <c r="ALH422" s="4"/>
      <c r="ALI422" s="4"/>
      <c r="ALJ422" s="4"/>
      <c r="ALK422" s="4"/>
      <c r="ALL422" s="4"/>
      <c r="ALM422" s="4"/>
      <c r="ALN422" s="4"/>
      <c r="ALO422" s="4"/>
      <c r="ALP422" s="4"/>
      <c r="ALQ422" s="4"/>
      <c r="ALR422" s="4"/>
      <c r="ALS422" s="4"/>
      <c r="ALT422" s="4"/>
      <c r="ALU422" s="4"/>
      <c r="ALV422" s="4"/>
      <c r="ALW422" s="4"/>
      <c r="ALX422" s="4"/>
      <c r="ALY422" s="4"/>
      <c r="ALZ422" s="4"/>
      <c r="AMA422" s="4"/>
      <c r="AMB422" s="4"/>
      <c r="AMC422" s="4"/>
      <c r="AMD422" s="4"/>
      <c r="AME422" s="4"/>
      <c r="AMF422" s="4"/>
      <c r="AMG422" s="4"/>
      <c r="AMH422" s="4"/>
      <c r="AMI422" s="4"/>
      <c r="AMJ422" s="4"/>
      <c r="AMK422" s="4"/>
      <c r="AML422" s="4"/>
      <c r="AMM422" s="4"/>
      <c r="AMN422" s="4"/>
      <c r="AMO422" s="4"/>
      <c r="AMP422" s="4"/>
      <c r="AMQ422" s="4"/>
      <c r="AMR422" s="4"/>
      <c r="AMS422" s="4"/>
      <c r="AMT422" s="4"/>
      <c r="AMU422" s="4"/>
      <c r="AMV422" s="4"/>
      <c r="AMW422" s="4"/>
      <c r="AMX422" s="4"/>
      <c r="AMY422" s="4"/>
      <c r="AMZ422" s="4"/>
      <c r="ANA422" s="4"/>
      <c r="ANB422" s="4"/>
      <c r="ANC422" s="4"/>
      <c r="AND422" s="4"/>
      <c r="ANE422" s="4"/>
      <c r="ANF422" s="4"/>
      <c r="ANG422" s="4"/>
      <c r="ANH422" s="4"/>
      <c r="ANI422" s="4"/>
      <c r="ANJ422" s="4"/>
      <c r="ANK422" s="4"/>
      <c r="ANL422" s="4"/>
      <c r="ANM422" s="4"/>
      <c r="ANN422" s="4"/>
      <c r="ANO422" s="4"/>
      <c r="ANP422" s="4"/>
      <c r="ANQ422" s="4"/>
      <c r="ANR422" s="4"/>
      <c r="ANS422" s="4"/>
      <c r="ANT422" s="4"/>
      <c r="ANU422" s="4"/>
      <c r="ANV422" s="4"/>
      <c r="ANW422" s="4"/>
      <c r="ANX422" s="4"/>
      <c r="ANY422" s="4"/>
      <c r="ANZ422" s="4"/>
      <c r="AOA422" s="4"/>
      <c r="AOB422" s="4"/>
      <c r="AOC422" s="4"/>
      <c r="AOD422" s="4"/>
      <c r="AOE422" s="4"/>
      <c r="AOF422" s="4"/>
      <c r="AOG422" s="4"/>
      <c r="AOH422" s="4"/>
      <c r="AOI422" s="4"/>
      <c r="AOJ422" s="4"/>
      <c r="AOK422" s="4"/>
      <c r="AOL422" s="4"/>
      <c r="AOM422" s="4"/>
      <c r="AON422" s="4"/>
      <c r="AOO422" s="4"/>
      <c r="AOP422" s="4"/>
      <c r="AOQ422" s="4"/>
      <c r="AOR422" s="4"/>
      <c r="AOS422" s="4"/>
      <c r="AOT422" s="4"/>
      <c r="AOU422" s="4"/>
      <c r="AOV422" s="4"/>
      <c r="AOW422" s="4"/>
      <c r="AOX422" s="4"/>
      <c r="AOY422" s="4"/>
      <c r="AOZ422" s="4"/>
      <c r="APA422" s="4"/>
      <c r="APB422" s="4"/>
      <c r="APC422" s="4"/>
      <c r="APD422" s="4"/>
      <c r="APE422" s="4"/>
      <c r="APF422" s="4"/>
      <c r="APG422" s="4"/>
      <c r="APH422" s="4"/>
      <c r="API422" s="4"/>
      <c r="APJ422" s="4"/>
      <c r="APK422" s="4"/>
      <c r="APL422" s="4"/>
      <c r="APM422" s="4"/>
      <c r="APN422" s="4"/>
      <c r="APO422" s="4"/>
      <c r="APP422" s="4"/>
      <c r="APQ422" s="4"/>
      <c r="APR422" s="4"/>
      <c r="APS422" s="4"/>
      <c r="APT422" s="4"/>
      <c r="APU422" s="4"/>
      <c r="APV422" s="4"/>
      <c r="APW422" s="4"/>
      <c r="APX422" s="4"/>
      <c r="APY422" s="4"/>
      <c r="APZ422" s="4"/>
      <c r="AQA422" s="4"/>
      <c r="AQB422" s="4"/>
      <c r="AQC422" s="4"/>
      <c r="AQD422" s="4"/>
      <c r="AQE422" s="4"/>
      <c r="AQF422" s="4"/>
      <c r="AQG422" s="4"/>
      <c r="AQH422" s="4"/>
      <c r="AQI422" s="4"/>
      <c r="AQJ422" s="4"/>
      <c r="AQK422" s="4"/>
      <c r="AQL422" s="4"/>
      <c r="AQM422" s="4"/>
      <c r="AQN422" s="4"/>
      <c r="AQO422" s="4"/>
      <c r="AQP422" s="4"/>
      <c r="AQQ422" s="4"/>
      <c r="AQR422" s="4"/>
      <c r="AQS422" s="4"/>
      <c r="AQT422" s="4"/>
      <c r="AQU422" s="4"/>
      <c r="AQV422" s="4"/>
      <c r="AQW422" s="4"/>
      <c r="AQX422" s="4"/>
      <c r="AQY422" s="4"/>
      <c r="AQZ422" s="4"/>
      <c r="ARA422" s="4"/>
      <c r="ARB422" s="4"/>
      <c r="ARC422" s="4"/>
      <c r="ARD422" s="4"/>
      <c r="ARE422" s="4"/>
      <c r="ARF422" s="4"/>
      <c r="ARG422" s="4"/>
      <c r="ARH422" s="4"/>
      <c r="ARI422" s="4"/>
      <c r="ARJ422" s="4"/>
      <c r="ARK422" s="4"/>
      <c r="ARL422" s="4"/>
      <c r="ARM422" s="4"/>
      <c r="ARN422" s="4"/>
      <c r="ARO422" s="4"/>
      <c r="ARP422" s="4"/>
      <c r="ARQ422" s="4"/>
      <c r="ARR422" s="4"/>
      <c r="ARS422" s="4"/>
      <c r="ART422" s="4"/>
      <c r="ARU422" s="4"/>
      <c r="ARV422" s="4"/>
      <c r="ARW422" s="4"/>
      <c r="ARX422" s="4"/>
      <c r="ARY422" s="4"/>
      <c r="ARZ422" s="4"/>
      <c r="ASA422" s="4"/>
      <c r="ASB422" s="4"/>
      <c r="ASC422" s="4"/>
      <c r="ASD422" s="4"/>
      <c r="ASE422" s="4"/>
      <c r="ASF422" s="4"/>
      <c r="ASG422" s="4"/>
      <c r="ASH422" s="4"/>
      <c r="ASI422" s="4"/>
      <c r="ASJ422" s="4"/>
      <c r="ASK422" s="4"/>
      <c r="ASL422" s="4"/>
      <c r="ASM422" s="4"/>
      <c r="ASN422" s="4"/>
      <c r="ASO422" s="4"/>
      <c r="ASP422" s="4"/>
      <c r="ASQ422" s="4"/>
      <c r="ASR422" s="4"/>
      <c r="ASS422" s="4"/>
      <c r="AST422" s="4"/>
      <c r="ASU422" s="4"/>
      <c r="ASV422" s="4"/>
      <c r="ASW422" s="4"/>
      <c r="ASX422" s="4"/>
      <c r="ASY422" s="4"/>
      <c r="ASZ422" s="4"/>
      <c r="ATA422" s="4"/>
      <c r="ATB422" s="4"/>
      <c r="ATC422" s="4"/>
      <c r="ATD422" s="4"/>
      <c r="ATE422" s="4"/>
      <c r="ATF422" s="4"/>
      <c r="ATG422" s="4"/>
      <c r="ATH422" s="4"/>
      <c r="ATI422" s="4"/>
      <c r="ATJ422" s="4"/>
      <c r="ATK422" s="4"/>
      <c r="ATL422" s="4"/>
      <c r="ATM422" s="4"/>
      <c r="ATN422" s="4"/>
      <c r="ATO422" s="4"/>
      <c r="ATP422" s="4"/>
      <c r="ATQ422" s="4"/>
      <c r="ATR422" s="4"/>
      <c r="ATS422" s="4"/>
      <c r="ATT422" s="4"/>
      <c r="ATU422" s="4"/>
      <c r="ATV422" s="4"/>
      <c r="ATW422" s="4"/>
      <c r="ATX422" s="4"/>
      <c r="ATY422" s="4"/>
      <c r="ATZ422" s="4"/>
      <c r="AUA422" s="4"/>
      <c r="AUB422" s="4"/>
      <c r="AUC422" s="4"/>
      <c r="AUD422" s="4"/>
      <c r="AUE422" s="4"/>
      <c r="AUF422" s="4"/>
      <c r="AUG422" s="4"/>
      <c r="AUH422" s="4"/>
      <c r="AUI422" s="4"/>
      <c r="AUJ422" s="4"/>
      <c r="AUK422" s="4"/>
      <c r="AUL422" s="4"/>
      <c r="AUM422" s="4"/>
      <c r="AUN422" s="4"/>
      <c r="AUO422" s="4"/>
      <c r="AUP422" s="4"/>
      <c r="AUQ422" s="4"/>
      <c r="AUR422" s="4"/>
      <c r="AUS422" s="4"/>
      <c r="AUT422" s="4"/>
      <c r="AUU422" s="4"/>
      <c r="AUV422" s="4"/>
      <c r="AUW422" s="4"/>
      <c r="AUX422" s="4"/>
      <c r="AUY422" s="4"/>
      <c r="AUZ422" s="4"/>
      <c r="AVA422" s="4"/>
      <c r="AVB422" s="4"/>
      <c r="AVC422" s="4"/>
      <c r="AVD422" s="4"/>
      <c r="AVE422" s="4"/>
      <c r="AVF422" s="4"/>
      <c r="AVG422" s="4"/>
      <c r="AVH422" s="4"/>
      <c r="AVI422" s="4"/>
      <c r="AVJ422" s="4"/>
      <c r="AVK422" s="4"/>
      <c r="AVL422" s="4"/>
      <c r="AVM422" s="4"/>
      <c r="AVN422" s="4"/>
      <c r="AVO422" s="4"/>
      <c r="AVP422" s="4"/>
      <c r="AVQ422" s="4"/>
      <c r="AVR422" s="4"/>
      <c r="AVS422" s="4"/>
      <c r="AVT422" s="4"/>
      <c r="AVU422" s="4"/>
      <c r="AVV422" s="4"/>
      <c r="AVW422" s="4"/>
      <c r="AVX422" s="4"/>
      <c r="AVY422" s="4"/>
      <c r="AVZ422" s="4"/>
      <c r="AWA422" s="4"/>
      <c r="AWB422" s="4"/>
      <c r="AWC422" s="4"/>
      <c r="AWD422" s="4"/>
      <c r="AWE422" s="4"/>
      <c r="AWF422" s="4"/>
      <c r="AWG422" s="4"/>
      <c r="AWH422" s="4"/>
      <c r="AWI422" s="4"/>
      <c r="AWJ422" s="4"/>
      <c r="AWK422" s="4"/>
      <c r="AWL422" s="4"/>
      <c r="AWM422" s="4"/>
      <c r="AWN422" s="4"/>
      <c r="AWO422" s="4"/>
      <c r="AWP422" s="4"/>
      <c r="AWQ422" s="4"/>
      <c r="AWR422" s="4"/>
      <c r="AWS422" s="4"/>
      <c r="AWT422" s="4"/>
      <c r="AWU422" s="4"/>
      <c r="AWV422" s="4"/>
      <c r="AWW422" s="4"/>
      <c r="AWX422" s="4"/>
      <c r="AWY422" s="4"/>
      <c r="AWZ422" s="4"/>
      <c r="AXA422" s="4"/>
      <c r="AXB422" s="4"/>
      <c r="AXC422" s="4"/>
      <c r="AXD422" s="4"/>
      <c r="AXE422" s="4"/>
      <c r="AXF422" s="4"/>
      <c r="AXG422" s="4"/>
      <c r="AXH422" s="4"/>
      <c r="AXI422" s="4"/>
      <c r="AXJ422" s="4"/>
      <c r="AXK422" s="4"/>
      <c r="AXL422" s="4"/>
      <c r="AXM422" s="4"/>
      <c r="AXN422" s="4"/>
      <c r="AXO422" s="4"/>
      <c r="AXP422" s="4"/>
      <c r="AXQ422" s="4"/>
      <c r="AXR422" s="4"/>
      <c r="AXS422" s="4"/>
      <c r="AXT422" s="4"/>
      <c r="AXU422" s="4"/>
      <c r="AXV422" s="4"/>
      <c r="AXW422" s="4"/>
      <c r="AXX422" s="4"/>
      <c r="AXY422" s="4"/>
      <c r="AXZ422" s="4"/>
      <c r="AYA422" s="4"/>
      <c r="AYB422" s="4"/>
      <c r="AYC422" s="4"/>
      <c r="AYD422" s="4"/>
      <c r="AYE422" s="4"/>
      <c r="AYF422" s="4"/>
      <c r="AYG422" s="4"/>
      <c r="AYH422" s="4"/>
      <c r="AYI422" s="4"/>
      <c r="AYJ422" s="4"/>
      <c r="AYK422" s="4"/>
      <c r="AYL422" s="4"/>
      <c r="AYM422" s="4"/>
      <c r="AYN422" s="4"/>
      <c r="AYO422" s="4"/>
      <c r="AYP422" s="4"/>
      <c r="AYQ422" s="4"/>
      <c r="AYR422" s="4"/>
      <c r="AYS422" s="4"/>
      <c r="AYT422" s="4"/>
      <c r="AYU422" s="4"/>
      <c r="AYV422" s="4"/>
      <c r="AYW422" s="4"/>
      <c r="AYX422" s="4"/>
      <c r="AYY422" s="4"/>
      <c r="AYZ422" s="4"/>
      <c r="AZA422" s="4"/>
      <c r="AZB422" s="4"/>
      <c r="AZC422" s="4"/>
      <c r="AZD422" s="4"/>
      <c r="AZE422" s="4"/>
      <c r="AZF422" s="4"/>
      <c r="AZG422" s="4"/>
      <c r="AZH422" s="4"/>
      <c r="AZI422" s="4"/>
      <c r="AZJ422" s="4"/>
      <c r="AZK422" s="4"/>
      <c r="AZL422" s="4"/>
      <c r="AZM422" s="4"/>
      <c r="AZN422" s="4"/>
      <c r="AZO422" s="4"/>
      <c r="AZP422" s="4"/>
      <c r="AZQ422" s="4"/>
      <c r="AZR422" s="4"/>
      <c r="AZS422" s="4"/>
      <c r="AZT422" s="4"/>
      <c r="AZU422" s="4"/>
      <c r="AZV422" s="4"/>
      <c r="AZW422" s="4"/>
      <c r="AZX422" s="4"/>
      <c r="AZY422" s="4"/>
      <c r="AZZ422" s="4"/>
      <c r="BAA422" s="4"/>
      <c r="BAB422" s="4"/>
      <c r="BAC422" s="4"/>
      <c r="BAD422" s="4"/>
      <c r="BAE422" s="4"/>
      <c r="BAF422" s="4"/>
      <c r="BAG422" s="4"/>
      <c r="BAH422" s="4"/>
      <c r="BAI422" s="4"/>
      <c r="BAJ422" s="4"/>
      <c r="BAK422" s="4"/>
      <c r="BAL422" s="4"/>
      <c r="BAM422" s="4"/>
      <c r="BAN422" s="4"/>
      <c r="BAO422" s="4"/>
      <c r="BAP422" s="4"/>
      <c r="BAQ422" s="4"/>
      <c r="BAR422" s="4"/>
      <c r="BAS422" s="4"/>
      <c r="BAT422" s="4"/>
      <c r="BAU422" s="4"/>
      <c r="BAV422" s="4"/>
      <c r="BAW422" s="4"/>
      <c r="BAX422" s="4"/>
      <c r="BAY422" s="4"/>
      <c r="BAZ422" s="4"/>
      <c r="BBA422" s="4"/>
      <c r="BBB422" s="4"/>
      <c r="BBC422" s="4"/>
      <c r="BBD422" s="4"/>
      <c r="BBE422" s="4"/>
      <c r="BBF422" s="4"/>
      <c r="BBG422" s="4"/>
      <c r="BBH422" s="4"/>
      <c r="BBI422" s="4"/>
      <c r="BBJ422" s="4"/>
      <c r="BBK422" s="4"/>
      <c r="BBL422" s="4"/>
      <c r="BBM422" s="4"/>
      <c r="BBN422" s="4"/>
      <c r="BBO422" s="4"/>
      <c r="BBP422" s="4"/>
      <c r="BBQ422" s="4"/>
      <c r="BBR422" s="4"/>
      <c r="BBS422" s="4"/>
      <c r="BBT422" s="4"/>
      <c r="BBU422" s="4"/>
      <c r="BBV422" s="4"/>
      <c r="BBW422" s="4"/>
      <c r="BBX422" s="4"/>
      <c r="BBY422" s="4"/>
      <c r="BBZ422" s="4"/>
      <c r="BCA422" s="4"/>
      <c r="BCB422" s="4"/>
      <c r="BCC422" s="4"/>
      <c r="BCD422" s="4"/>
      <c r="BCE422" s="4"/>
      <c r="BCF422" s="4"/>
      <c r="BCG422" s="4"/>
      <c r="BCH422" s="4"/>
      <c r="BCI422" s="4"/>
      <c r="BCJ422" s="4"/>
      <c r="BCK422" s="4"/>
      <c r="BCL422" s="4"/>
      <c r="BCM422" s="4"/>
      <c r="BCN422" s="4"/>
      <c r="BCO422" s="4"/>
      <c r="BCP422" s="4"/>
      <c r="BCQ422" s="4"/>
      <c r="BCR422" s="4"/>
      <c r="BCS422" s="4"/>
      <c r="BCT422" s="4"/>
      <c r="BCU422" s="4"/>
      <c r="BCV422" s="4"/>
      <c r="BCW422" s="4"/>
      <c r="BCX422" s="4"/>
      <c r="BCY422" s="4"/>
      <c r="BCZ422" s="4"/>
      <c r="BDA422" s="4"/>
      <c r="BDB422" s="4"/>
      <c r="BDC422" s="4"/>
      <c r="BDD422" s="4"/>
      <c r="BDE422" s="4"/>
      <c r="BDF422" s="4"/>
      <c r="BDG422" s="4"/>
      <c r="BDH422" s="4"/>
      <c r="BDI422" s="4"/>
      <c r="BDJ422" s="4"/>
      <c r="BDK422" s="4"/>
      <c r="BDL422" s="4"/>
      <c r="BDM422" s="4"/>
      <c r="BDN422" s="4"/>
      <c r="BDO422" s="4"/>
      <c r="BDP422" s="4"/>
      <c r="BDQ422" s="4"/>
      <c r="BDR422" s="4"/>
      <c r="BDS422" s="4"/>
      <c r="BDT422" s="4"/>
      <c r="BDU422" s="4"/>
      <c r="BDV422" s="4"/>
      <c r="BDW422" s="4"/>
      <c r="BDX422" s="4"/>
      <c r="BDY422" s="4"/>
      <c r="BDZ422" s="4"/>
      <c r="BEA422" s="4"/>
      <c r="BEB422" s="4"/>
      <c r="BEC422" s="4"/>
      <c r="BED422" s="4"/>
      <c r="BEE422" s="4"/>
      <c r="BEF422" s="4"/>
      <c r="BEG422" s="4"/>
      <c r="BEH422" s="4"/>
      <c r="BEI422" s="4"/>
      <c r="BEJ422" s="4"/>
      <c r="BEK422" s="4"/>
      <c r="BEL422" s="4"/>
      <c r="BEM422" s="4"/>
      <c r="BEN422" s="4"/>
      <c r="BEO422" s="4"/>
      <c r="BEP422" s="4"/>
      <c r="BEQ422" s="4"/>
      <c r="BER422" s="4"/>
      <c r="BES422" s="4"/>
      <c r="BET422" s="4"/>
      <c r="BEU422" s="4"/>
      <c r="BEV422" s="4"/>
      <c r="BEW422" s="4"/>
      <c r="BEX422" s="4"/>
      <c r="BEY422" s="4"/>
      <c r="BEZ422" s="4"/>
      <c r="BFA422" s="4"/>
      <c r="BFB422" s="4"/>
      <c r="BFC422" s="4"/>
      <c r="BFD422" s="4"/>
      <c r="BFE422" s="4"/>
      <c r="BFF422" s="4"/>
      <c r="BFG422" s="4"/>
      <c r="BFH422" s="4"/>
      <c r="BFI422" s="4"/>
      <c r="BFJ422" s="4"/>
      <c r="BFK422" s="4"/>
      <c r="BFL422" s="4"/>
      <c r="BFM422" s="4"/>
      <c r="BFN422" s="4"/>
      <c r="BFO422" s="4"/>
      <c r="BFP422" s="4"/>
      <c r="BFQ422" s="4"/>
      <c r="BFR422" s="4"/>
      <c r="BFS422" s="4"/>
      <c r="BFT422" s="4"/>
      <c r="BFU422" s="4"/>
      <c r="BFV422" s="4"/>
      <c r="BFW422" s="4"/>
      <c r="BFX422" s="4"/>
      <c r="BFY422" s="4"/>
      <c r="BFZ422" s="4"/>
      <c r="BGA422" s="4"/>
      <c r="BGB422" s="4"/>
      <c r="BGC422" s="4"/>
      <c r="BGD422" s="4"/>
      <c r="BGE422" s="4"/>
      <c r="BGF422" s="4"/>
      <c r="BGG422" s="4"/>
      <c r="BGH422" s="4"/>
      <c r="BGI422" s="4"/>
      <c r="BGJ422" s="4"/>
      <c r="BGK422" s="4"/>
      <c r="BGL422" s="4"/>
      <c r="BGM422" s="4"/>
      <c r="BGN422" s="4"/>
      <c r="BGO422" s="4"/>
      <c r="BGP422" s="4"/>
      <c r="BGQ422" s="4"/>
      <c r="BGR422" s="4"/>
      <c r="BGS422" s="4"/>
      <c r="BGT422" s="4"/>
      <c r="BGU422" s="4"/>
      <c r="BGV422" s="4"/>
      <c r="BGW422" s="4"/>
      <c r="BGX422" s="4"/>
      <c r="BGY422" s="4"/>
      <c r="BGZ422" s="4"/>
      <c r="BHA422" s="4"/>
      <c r="BHB422" s="4"/>
      <c r="BHC422" s="4"/>
      <c r="BHD422" s="4"/>
      <c r="BHE422" s="4"/>
      <c r="BHF422" s="4"/>
      <c r="BHG422" s="4"/>
      <c r="BHH422" s="4"/>
      <c r="BHI422" s="4"/>
      <c r="BHJ422" s="4"/>
      <c r="BHK422" s="4"/>
      <c r="BHL422" s="4"/>
      <c r="BHM422" s="4"/>
      <c r="BHN422" s="4"/>
      <c r="BHO422" s="4"/>
      <c r="BHP422" s="4"/>
      <c r="BHQ422" s="4"/>
      <c r="BHR422" s="4"/>
      <c r="BHS422" s="4"/>
      <c r="BHT422" s="4"/>
      <c r="BHU422" s="4"/>
      <c r="BHV422" s="4"/>
      <c r="BHW422" s="4"/>
      <c r="BHX422" s="4"/>
      <c r="BHY422" s="4"/>
      <c r="BHZ422" s="4"/>
      <c r="BIA422" s="4"/>
      <c r="BIB422" s="4"/>
      <c r="BIC422" s="4"/>
      <c r="BID422" s="4"/>
      <c r="BIE422" s="4"/>
      <c r="BIF422" s="4"/>
      <c r="BIG422" s="4"/>
      <c r="BIH422" s="4"/>
      <c r="BII422" s="4"/>
      <c r="BIJ422" s="4"/>
      <c r="BIK422" s="4"/>
      <c r="BIL422" s="4"/>
      <c r="BIM422" s="4"/>
      <c r="BIN422" s="4"/>
      <c r="BIO422" s="4"/>
      <c r="BIP422" s="4"/>
      <c r="BIQ422" s="4"/>
      <c r="BIR422" s="4"/>
      <c r="BIS422" s="4"/>
      <c r="BIT422" s="4"/>
      <c r="BIU422" s="4"/>
      <c r="BIV422" s="4"/>
      <c r="BIW422" s="4"/>
      <c r="BIX422" s="4"/>
      <c r="BIY422" s="4"/>
      <c r="BIZ422" s="4"/>
      <c r="BJA422" s="4"/>
      <c r="BJB422" s="4"/>
      <c r="BJC422" s="4"/>
      <c r="BJD422" s="4"/>
      <c r="BJE422" s="4"/>
      <c r="BJF422" s="4"/>
      <c r="BJG422" s="4"/>
      <c r="BJH422" s="4"/>
      <c r="BJI422" s="4"/>
      <c r="BJJ422" s="4"/>
      <c r="BJK422" s="4"/>
      <c r="BJL422" s="4"/>
      <c r="BJM422" s="4"/>
      <c r="BJN422" s="4"/>
      <c r="BJO422" s="4"/>
      <c r="BJP422" s="4"/>
      <c r="BJQ422" s="4"/>
      <c r="BJR422" s="4"/>
      <c r="BJS422" s="4"/>
      <c r="BJT422" s="4"/>
      <c r="BJU422" s="4"/>
      <c r="BJV422" s="4"/>
      <c r="BJW422" s="4"/>
      <c r="BJX422" s="4"/>
      <c r="BJY422" s="4"/>
      <c r="BJZ422" s="4"/>
      <c r="BKA422" s="4"/>
      <c r="BKB422" s="4"/>
      <c r="BKC422" s="4"/>
      <c r="BKD422" s="4"/>
      <c r="BKE422" s="4"/>
      <c r="BKF422" s="4"/>
      <c r="BKG422" s="4"/>
      <c r="BKH422" s="4"/>
      <c r="BKI422" s="4"/>
      <c r="BKJ422" s="4"/>
      <c r="BKK422" s="4"/>
      <c r="BKL422" s="4"/>
      <c r="BKM422" s="4"/>
      <c r="BKN422" s="4"/>
      <c r="BKO422" s="4"/>
      <c r="BKP422" s="4"/>
      <c r="BKQ422" s="4"/>
      <c r="BKR422" s="4"/>
      <c r="BKS422" s="4"/>
      <c r="BKT422" s="4"/>
      <c r="BKU422" s="4"/>
      <c r="BKV422" s="4"/>
      <c r="BKW422" s="4"/>
      <c r="BKX422" s="4"/>
      <c r="BKY422" s="4"/>
      <c r="BKZ422" s="4"/>
      <c r="BLA422" s="4"/>
      <c r="BLB422" s="4"/>
      <c r="BLC422" s="4"/>
      <c r="BLD422" s="4"/>
      <c r="BLE422" s="4"/>
      <c r="BLF422" s="4"/>
      <c r="BLG422" s="4"/>
      <c r="BLH422" s="4"/>
      <c r="BLI422" s="4"/>
      <c r="BLJ422" s="4"/>
      <c r="BLK422" s="4"/>
      <c r="BLL422" s="4"/>
      <c r="BLM422" s="4"/>
      <c r="BLN422" s="4"/>
      <c r="BLO422" s="4"/>
      <c r="BLP422" s="4"/>
      <c r="BLQ422" s="4"/>
      <c r="BLR422" s="4"/>
      <c r="BLS422" s="4"/>
      <c r="BLT422" s="4"/>
      <c r="BLU422" s="4"/>
      <c r="BLV422" s="4"/>
      <c r="BLW422" s="4"/>
      <c r="BLX422" s="4"/>
      <c r="BLY422" s="4"/>
      <c r="BLZ422" s="4"/>
      <c r="BMA422" s="4"/>
      <c r="BMB422" s="4"/>
      <c r="BMC422" s="4"/>
      <c r="BMD422" s="4"/>
      <c r="BME422" s="4"/>
      <c r="BMF422" s="4"/>
      <c r="BMG422" s="4"/>
      <c r="BMH422" s="4"/>
      <c r="BMI422" s="4"/>
      <c r="BMJ422" s="4"/>
      <c r="BMK422" s="4"/>
      <c r="BML422" s="4"/>
      <c r="BMM422" s="4"/>
      <c r="BMN422" s="4"/>
      <c r="BMO422" s="4"/>
      <c r="BMP422" s="4"/>
      <c r="BMQ422" s="4"/>
      <c r="BMR422" s="4"/>
      <c r="BMS422" s="4"/>
      <c r="BMT422" s="4"/>
      <c r="BMU422" s="4"/>
      <c r="BMV422" s="4"/>
      <c r="BMW422" s="4"/>
      <c r="BMX422" s="4"/>
      <c r="BMY422" s="4"/>
      <c r="BMZ422" s="4"/>
      <c r="BNA422" s="4"/>
      <c r="BNB422" s="4"/>
      <c r="BNC422" s="4"/>
      <c r="BND422" s="4"/>
      <c r="BNE422" s="4"/>
      <c r="BNF422" s="4"/>
      <c r="BNG422" s="4"/>
      <c r="BNH422" s="4"/>
      <c r="BNI422" s="4"/>
      <c r="BNJ422" s="4"/>
      <c r="BNK422" s="4"/>
      <c r="BNL422" s="4"/>
      <c r="BNM422" s="4"/>
      <c r="BNN422" s="4"/>
      <c r="BNO422" s="4"/>
      <c r="BNP422" s="4"/>
      <c r="BNQ422" s="4"/>
      <c r="BNR422" s="4"/>
      <c r="BNS422" s="4"/>
      <c r="BNT422" s="4"/>
      <c r="BNU422" s="4"/>
      <c r="BNV422" s="4"/>
      <c r="BNW422" s="4"/>
      <c r="BNX422" s="4"/>
      <c r="BNY422" s="4"/>
      <c r="BNZ422" s="4"/>
      <c r="BOA422" s="4"/>
      <c r="BOB422" s="4"/>
      <c r="BOC422" s="4"/>
      <c r="BOD422" s="4"/>
      <c r="BOE422" s="4"/>
      <c r="BOF422" s="4"/>
      <c r="BOG422" s="4"/>
      <c r="BOH422" s="4"/>
      <c r="BOI422" s="4"/>
      <c r="BOJ422" s="4"/>
      <c r="BOK422" s="4"/>
      <c r="BOL422" s="4"/>
      <c r="BOM422" s="4"/>
      <c r="BON422" s="4"/>
      <c r="BOO422" s="4"/>
      <c r="BOP422" s="4"/>
      <c r="BOQ422" s="4"/>
      <c r="BOR422" s="4"/>
      <c r="BOS422" s="4"/>
      <c r="BOT422" s="4"/>
      <c r="BOU422" s="4"/>
      <c r="BOV422" s="4"/>
      <c r="BOW422" s="4"/>
      <c r="BOX422" s="4"/>
      <c r="BOY422" s="4"/>
      <c r="BOZ422" s="4"/>
      <c r="BPA422" s="4"/>
      <c r="BPB422" s="4"/>
      <c r="BPC422" s="4"/>
      <c r="BPD422" s="4"/>
      <c r="BPE422" s="4"/>
      <c r="BPF422" s="4"/>
      <c r="BPG422" s="4"/>
      <c r="BPH422" s="4"/>
      <c r="BPI422" s="4"/>
      <c r="BPJ422" s="4"/>
      <c r="BPK422" s="4"/>
      <c r="BPL422" s="4"/>
      <c r="BPM422" s="4"/>
      <c r="BPN422" s="4"/>
      <c r="BPO422" s="4"/>
      <c r="BPP422" s="4"/>
      <c r="BPQ422" s="4"/>
      <c r="BPR422" s="4"/>
      <c r="BPS422" s="4"/>
      <c r="BPT422" s="4"/>
      <c r="BPU422" s="4"/>
      <c r="BPV422" s="4"/>
      <c r="BPW422" s="4"/>
      <c r="BPX422" s="4"/>
      <c r="BPY422" s="4"/>
      <c r="BPZ422" s="4"/>
      <c r="BQA422" s="4"/>
      <c r="BQB422" s="4"/>
      <c r="BQC422" s="4"/>
      <c r="BQD422" s="4"/>
      <c r="BQE422" s="4"/>
      <c r="BQF422" s="4"/>
      <c r="BQG422" s="4"/>
      <c r="BQH422" s="4"/>
      <c r="BQI422" s="4"/>
      <c r="BQJ422" s="4"/>
      <c r="BQK422" s="4"/>
      <c r="BQL422" s="4"/>
      <c r="BQM422" s="4"/>
      <c r="BQN422" s="4"/>
      <c r="BQO422" s="4"/>
      <c r="BQP422" s="4"/>
      <c r="BQQ422" s="4"/>
      <c r="BQR422" s="4"/>
      <c r="BQS422" s="4"/>
      <c r="BQT422" s="4"/>
      <c r="BQU422" s="4"/>
      <c r="BQV422" s="4"/>
      <c r="BQW422" s="4"/>
      <c r="BQX422" s="4"/>
      <c r="BQY422" s="4"/>
      <c r="BQZ422" s="4"/>
      <c r="BRA422" s="4"/>
      <c r="BRB422" s="4"/>
      <c r="BRC422" s="4"/>
      <c r="BRD422" s="4"/>
      <c r="BRE422" s="4"/>
      <c r="BRF422" s="4"/>
      <c r="BRG422" s="4"/>
      <c r="BRH422" s="4"/>
      <c r="BRI422" s="4"/>
      <c r="BRJ422" s="4"/>
      <c r="BRK422" s="4"/>
      <c r="BRL422" s="4"/>
      <c r="BRM422" s="4"/>
      <c r="BRN422" s="4"/>
      <c r="BRO422" s="4"/>
      <c r="BRP422" s="4"/>
      <c r="BRQ422" s="4"/>
      <c r="BRR422" s="4"/>
      <c r="BRS422" s="4"/>
      <c r="BRT422" s="4"/>
      <c r="BRU422" s="4"/>
      <c r="BRV422" s="4"/>
      <c r="BRW422" s="4"/>
      <c r="BRX422" s="4"/>
      <c r="BRY422" s="4"/>
      <c r="BRZ422" s="4"/>
      <c r="BSA422" s="4"/>
      <c r="BSB422" s="4"/>
      <c r="BSC422" s="4"/>
      <c r="BSD422" s="4"/>
      <c r="BSE422" s="4"/>
      <c r="BSF422" s="4"/>
      <c r="BSG422" s="4"/>
      <c r="BSH422" s="4"/>
      <c r="BSI422" s="4"/>
      <c r="BSJ422" s="4"/>
      <c r="BSK422" s="4"/>
      <c r="BSL422" s="4"/>
      <c r="BSM422" s="4"/>
      <c r="BSN422" s="4"/>
      <c r="BSO422" s="4"/>
      <c r="BSP422" s="4"/>
      <c r="BSQ422" s="4"/>
      <c r="BSR422" s="4"/>
      <c r="BSS422" s="4"/>
      <c r="BST422" s="4"/>
      <c r="BSU422" s="4"/>
      <c r="BSV422" s="4"/>
      <c r="BSW422" s="4"/>
      <c r="BSX422" s="4"/>
      <c r="BSY422" s="4"/>
      <c r="BSZ422" s="4"/>
      <c r="BTA422" s="4"/>
      <c r="BTB422" s="4"/>
      <c r="BTC422" s="4"/>
      <c r="BTD422" s="4"/>
      <c r="BTE422" s="4"/>
      <c r="BTF422" s="4"/>
      <c r="BTG422" s="4"/>
      <c r="BTH422" s="4"/>
      <c r="BTI422" s="4"/>
      <c r="BTJ422" s="4"/>
      <c r="BTK422" s="4"/>
      <c r="BTL422" s="4"/>
      <c r="BTM422" s="4"/>
      <c r="BTN422" s="4"/>
      <c r="BTO422" s="4"/>
      <c r="BTP422" s="4"/>
      <c r="BTQ422" s="4"/>
      <c r="BTR422" s="4"/>
      <c r="BTS422" s="4"/>
      <c r="BTT422" s="4"/>
      <c r="BTU422" s="4"/>
      <c r="BTV422" s="4"/>
      <c r="BTW422" s="4"/>
      <c r="BTX422" s="4"/>
      <c r="BTY422" s="4"/>
      <c r="BTZ422" s="4"/>
      <c r="BUA422" s="4"/>
      <c r="BUB422" s="4"/>
      <c r="BUC422" s="4"/>
      <c r="BUD422" s="4"/>
      <c r="BUE422" s="4"/>
      <c r="BUF422" s="4"/>
      <c r="BUG422" s="4"/>
      <c r="BUH422" s="4"/>
      <c r="BUI422" s="4"/>
      <c r="BUJ422" s="4"/>
      <c r="BUK422" s="4"/>
      <c r="BUL422" s="4"/>
      <c r="BUM422" s="4"/>
      <c r="BUN422" s="4"/>
      <c r="BUO422" s="4"/>
      <c r="BUP422" s="4"/>
      <c r="BUQ422" s="4"/>
      <c r="BUR422" s="4"/>
      <c r="BUS422" s="4"/>
      <c r="BUT422" s="4"/>
      <c r="BUU422" s="4"/>
      <c r="BUV422" s="4"/>
      <c r="BUW422" s="4"/>
      <c r="BUX422" s="4"/>
      <c r="BUY422" s="4"/>
      <c r="BUZ422" s="4"/>
      <c r="BVA422" s="4"/>
      <c r="BVB422" s="4"/>
      <c r="BVC422" s="4"/>
      <c r="BVD422" s="4"/>
      <c r="BVE422" s="4"/>
      <c r="BVF422" s="4"/>
      <c r="BVG422" s="4"/>
      <c r="BVH422" s="4"/>
      <c r="BVI422" s="4"/>
      <c r="BVJ422" s="4"/>
      <c r="BVK422" s="4"/>
      <c r="BVL422" s="4"/>
      <c r="BVM422" s="4"/>
      <c r="BVN422" s="4"/>
      <c r="BVO422" s="4"/>
      <c r="BVP422" s="4"/>
      <c r="BVQ422" s="4"/>
      <c r="BVR422" s="4"/>
      <c r="BVS422" s="4"/>
      <c r="BVT422" s="4"/>
      <c r="BVU422" s="4"/>
      <c r="BVV422" s="4"/>
      <c r="BVW422" s="4"/>
      <c r="BVX422" s="4"/>
      <c r="BVY422" s="4"/>
      <c r="BVZ422" s="4"/>
      <c r="BWA422" s="4"/>
      <c r="BWB422" s="4"/>
      <c r="BWC422" s="4"/>
      <c r="BWD422" s="4"/>
      <c r="BWE422" s="4"/>
      <c r="BWF422" s="4"/>
      <c r="BWG422" s="4"/>
      <c r="BWH422" s="4"/>
      <c r="BWI422" s="4"/>
      <c r="BWJ422" s="4"/>
      <c r="BWK422" s="4"/>
      <c r="BWL422" s="4"/>
      <c r="BWM422" s="4"/>
      <c r="BWN422" s="4"/>
      <c r="BWO422" s="4"/>
      <c r="BWP422" s="4"/>
      <c r="BWQ422" s="4"/>
      <c r="BWR422" s="4"/>
      <c r="BWS422" s="4"/>
      <c r="BWT422" s="4"/>
      <c r="BWU422" s="4"/>
      <c r="BWV422" s="4"/>
      <c r="BWW422" s="4"/>
      <c r="BWX422" s="4"/>
      <c r="BWY422" s="4"/>
      <c r="BWZ422" s="4"/>
      <c r="BXA422" s="4"/>
      <c r="BXB422" s="4"/>
      <c r="BXC422" s="4"/>
      <c r="BXD422" s="4"/>
      <c r="BXE422" s="4"/>
      <c r="BXF422" s="4"/>
      <c r="BXG422" s="4"/>
      <c r="BXH422" s="4"/>
      <c r="BXI422" s="4"/>
      <c r="BXJ422" s="4"/>
      <c r="BXK422" s="4"/>
      <c r="BXL422" s="4"/>
      <c r="BXM422" s="4"/>
      <c r="BXN422" s="4"/>
      <c r="BXO422" s="4"/>
      <c r="BXP422" s="4"/>
      <c r="BXQ422" s="4"/>
      <c r="BXR422" s="4"/>
      <c r="BXS422" s="4"/>
      <c r="BXT422" s="4"/>
      <c r="BXU422" s="4"/>
      <c r="BXV422" s="4"/>
      <c r="BXW422" s="4"/>
      <c r="BXX422" s="4"/>
      <c r="BXY422" s="4"/>
      <c r="BXZ422" s="4"/>
      <c r="BYA422" s="4"/>
      <c r="BYB422" s="4"/>
      <c r="BYC422" s="4"/>
      <c r="BYD422" s="4"/>
      <c r="BYE422" s="4"/>
      <c r="BYF422" s="4"/>
      <c r="BYG422" s="4"/>
      <c r="BYH422" s="4"/>
      <c r="BYI422" s="4"/>
      <c r="BYJ422" s="4"/>
      <c r="BYK422" s="4"/>
      <c r="BYL422" s="4"/>
      <c r="BYM422" s="4"/>
      <c r="BYN422" s="4"/>
      <c r="BYO422" s="4"/>
      <c r="BYP422" s="4"/>
      <c r="BYQ422" s="4"/>
      <c r="BYR422" s="4"/>
      <c r="BYS422" s="4"/>
      <c r="BYT422" s="4"/>
      <c r="BYU422" s="4"/>
      <c r="BYV422" s="4"/>
      <c r="BYW422" s="4"/>
      <c r="BYX422" s="4"/>
      <c r="BYY422" s="4"/>
      <c r="BYZ422" s="4"/>
      <c r="BZA422" s="4"/>
      <c r="BZB422" s="4"/>
      <c r="BZC422" s="4"/>
      <c r="BZD422" s="4"/>
      <c r="BZE422" s="4"/>
      <c r="BZF422" s="4"/>
      <c r="BZG422" s="4"/>
      <c r="BZH422" s="4"/>
      <c r="BZI422" s="4"/>
      <c r="BZJ422" s="4"/>
      <c r="BZK422" s="4"/>
      <c r="BZL422" s="4"/>
      <c r="BZM422" s="4"/>
      <c r="BZN422" s="4"/>
      <c r="BZO422" s="4"/>
      <c r="BZP422" s="4"/>
      <c r="BZQ422" s="4"/>
      <c r="BZR422" s="4"/>
      <c r="BZS422" s="4"/>
      <c r="BZT422" s="4"/>
      <c r="BZU422" s="4"/>
      <c r="BZV422" s="4"/>
      <c r="BZW422" s="4"/>
      <c r="BZX422" s="4"/>
      <c r="BZY422" s="4"/>
      <c r="BZZ422" s="4"/>
      <c r="CAA422" s="4"/>
      <c r="CAB422" s="4"/>
      <c r="CAC422" s="4"/>
      <c r="CAD422" s="4"/>
      <c r="CAE422" s="4"/>
      <c r="CAF422" s="4"/>
      <c r="CAG422" s="4"/>
      <c r="CAH422" s="4"/>
      <c r="CAI422" s="4"/>
      <c r="CAJ422" s="4"/>
      <c r="CAK422" s="4"/>
      <c r="CAL422" s="4"/>
      <c r="CAM422" s="4"/>
      <c r="CAN422" s="4"/>
      <c r="CAO422" s="4"/>
      <c r="CAP422" s="4"/>
      <c r="CAQ422" s="4"/>
      <c r="CAR422" s="4"/>
      <c r="CAS422" s="4"/>
      <c r="CAT422" s="4"/>
      <c r="CAU422" s="4"/>
      <c r="CAV422" s="4"/>
      <c r="CAW422" s="4"/>
      <c r="CAX422" s="4"/>
      <c r="CAY422" s="4"/>
      <c r="CAZ422" s="4"/>
      <c r="CBA422" s="4"/>
      <c r="CBB422" s="4"/>
      <c r="CBC422" s="4"/>
      <c r="CBD422" s="4"/>
      <c r="CBE422" s="4"/>
      <c r="CBF422" s="4"/>
      <c r="CBG422" s="4"/>
      <c r="CBH422" s="4"/>
      <c r="CBI422" s="4"/>
      <c r="CBJ422" s="4"/>
      <c r="CBK422" s="4"/>
      <c r="CBL422" s="4"/>
      <c r="CBM422" s="4"/>
      <c r="CBN422" s="4"/>
      <c r="CBO422" s="4"/>
      <c r="CBP422" s="4"/>
      <c r="CBQ422" s="4"/>
      <c r="CBR422" s="4"/>
      <c r="CBS422" s="4"/>
      <c r="CBT422" s="4"/>
      <c r="CBU422" s="4"/>
      <c r="CBV422" s="4"/>
      <c r="CBW422" s="4"/>
      <c r="CBX422" s="4"/>
      <c r="CBY422" s="4"/>
      <c r="CBZ422" s="4"/>
      <c r="CCA422" s="4"/>
      <c r="CCB422" s="4"/>
      <c r="CCC422" s="4"/>
      <c r="CCD422" s="4"/>
      <c r="CCE422" s="4"/>
      <c r="CCF422" s="4"/>
      <c r="CCG422" s="4"/>
      <c r="CCH422" s="4"/>
      <c r="CCI422" s="4"/>
      <c r="CCJ422" s="4"/>
      <c r="CCK422" s="4"/>
      <c r="CCL422" s="4"/>
      <c r="CCM422" s="4"/>
      <c r="CCN422" s="4"/>
      <c r="CCO422" s="4"/>
      <c r="CCP422" s="4"/>
      <c r="CCQ422" s="4"/>
      <c r="CCR422" s="4"/>
      <c r="CCS422" s="4"/>
      <c r="CCT422" s="4"/>
      <c r="CCU422" s="4"/>
      <c r="CCV422" s="4"/>
      <c r="CCW422" s="4"/>
      <c r="CCX422" s="4"/>
      <c r="CCY422" s="4"/>
      <c r="CCZ422" s="4"/>
      <c r="CDA422" s="4"/>
      <c r="CDB422" s="4"/>
      <c r="CDC422" s="4"/>
      <c r="CDD422" s="4"/>
      <c r="CDE422" s="4"/>
      <c r="CDF422" s="4"/>
      <c r="CDG422" s="4"/>
      <c r="CDH422" s="4"/>
      <c r="CDI422" s="4"/>
      <c r="CDJ422" s="4"/>
      <c r="CDK422" s="4"/>
      <c r="CDL422" s="4"/>
      <c r="CDM422" s="4"/>
      <c r="CDN422" s="4"/>
      <c r="CDO422" s="4"/>
      <c r="CDP422" s="4"/>
      <c r="CDQ422" s="4"/>
      <c r="CDR422" s="4"/>
      <c r="CDS422" s="4"/>
      <c r="CDT422" s="4"/>
      <c r="CDU422" s="4"/>
      <c r="CDV422" s="4"/>
      <c r="CDW422" s="4"/>
      <c r="CDX422" s="4"/>
      <c r="CDY422" s="4"/>
      <c r="CDZ422" s="4"/>
      <c r="CEA422" s="4"/>
      <c r="CEB422" s="4"/>
      <c r="CEC422" s="4"/>
      <c r="CED422" s="4"/>
      <c r="CEE422" s="4"/>
      <c r="CEF422" s="4"/>
      <c r="CEG422" s="4"/>
      <c r="CEH422" s="4"/>
      <c r="CEI422" s="4"/>
      <c r="CEJ422" s="4"/>
      <c r="CEK422" s="4"/>
      <c r="CEL422" s="4"/>
      <c r="CEM422" s="4"/>
      <c r="CEN422" s="4"/>
      <c r="CEO422" s="4"/>
      <c r="CEP422" s="4"/>
      <c r="CEQ422" s="4"/>
      <c r="CER422" s="4"/>
      <c r="CES422" s="4"/>
      <c r="CET422" s="4"/>
      <c r="CEU422" s="4"/>
      <c r="CEV422" s="4"/>
      <c r="CEW422" s="4"/>
      <c r="CEX422" s="4"/>
      <c r="CEY422" s="4"/>
      <c r="CEZ422" s="4"/>
      <c r="CFA422" s="4"/>
      <c r="CFB422" s="4"/>
      <c r="CFC422" s="4"/>
      <c r="CFD422" s="4"/>
      <c r="CFE422" s="4"/>
      <c r="CFF422" s="4"/>
      <c r="CFG422" s="4"/>
      <c r="CFH422" s="4"/>
      <c r="CFI422" s="4"/>
      <c r="CFJ422" s="4"/>
      <c r="CFK422" s="4"/>
      <c r="CFL422" s="4"/>
      <c r="CFM422" s="4"/>
      <c r="CFN422" s="4"/>
      <c r="CFO422" s="4"/>
      <c r="CFP422" s="4"/>
      <c r="CFQ422" s="4"/>
      <c r="CFR422" s="4"/>
      <c r="CFS422" s="4"/>
      <c r="CFT422" s="4"/>
      <c r="CFU422" s="4"/>
      <c r="CFV422" s="4"/>
      <c r="CFW422" s="4"/>
      <c r="CFX422" s="4"/>
      <c r="CFY422" s="4"/>
      <c r="CFZ422" s="4"/>
      <c r="CGA422" s="4"/>
      <c r="CGB422" s="4"/>
      <c r="CGC422" s="4"/>
      <c r="CGD422" s="4"/>
      <c r="CGE422" s="4"/>
      <c r="CGF422" s="4"/>
      <c r="CGG422" s="4"/>
      <c r="CGH422" s="4"/>
      <c r="CGI422" s="4"/>
      <c r="CGJ422" s="4"/>
      <c r="CGK422" s="4"/>
      <c r="CGL422" s="4"/>
      <c r="CGM422" s="4"/>
      <c r="CGN422" s="4"/>
      <c r="CGO422" s="4"/>
      <c r="CGP422" s="4"/>
      <c r="CGQ422" s="4"/>
      <c r="CGR422" s="4"/>
      <c r="CGS422" s="4"/>
      <c r="CGT422" s="4"/>
      <c r="CGU422" s="4"/>
      <c r="CGV422" s="4"/>
      <c r="CGW422" s="4"/>
      <c r="CGX422" s="4"/>
      <c r="CGY422" s="4"/>
      <c r="CGZ422" s="4"/>
      <c r="CHA422" s="4"/>
      <c r="CHB422" s="4"/>
      <c r="CHC422" s="4"/>
      <c r="CHD422" s="4"/>
      <c r="CHE422" s="4"/>
      <c r="CHF422" s="4"/>
      <c r="CHG422" s="4"/>
      <c r="CHH422" s="4"/>
      <c r="CHI422" s="4"/>
      <c r="CHJ422" s="4"/>
      <c r="CHK422" s="4"/>
      <c r="CHL422" s="4"/>
      <c r="CHM422" s="4"/>
      <c r="CHN422" s="4"/>
      <c r="CHO422" s="4"/>
      <c r="CHP422" s="4"/>
      <c r="CHQ422" s="4"/>
      <c r="CHR422" s="4"/>
      <c r="CHS422" s="4"/>
      <c r="CHT422" s="4"/>
      <c r="CHU422" s="4"/>
      <c r="CHV422" s="4"/>
      <c r="CHW422" s="4"/>
      <c r="CHX422" s="4"/>
      <c r="CHY422" s="4"/>
      <c r="CHZ422" s="4"/>
      <c r="CIA422" s="4"/>
      <c r="CIB422" s="4"/>
      <c r="CIC422" s="4"/>
      <c r="CID422" s="4"/>
      <c r="CIE422" s="4"/>
      <c r="CIF422" s="4"/>
      <c r="CIG422" s="4"/>
      <c r="CIH422" s="4"/>
      <c r="CII422" s="4"/>
      <c r="CIJ422" s="4"/>
      <c r="CIK422" s="4"/>
      <c r="CIL422" s="4"/>
      <c r="CIM422" s="4"/>
      <c r="CIN422" s="4"/>
      <c r="CIO422" s="4"/>
      <c r="CIP422" s="4"/>
      <c r="CIQ422" s="4"/>
      <c r="CIR422" s="4"/>
      <c r="CIS422" s="4"/>
      <c r="CIT422" s="4"/>
      <c r="CIU422" s="4"/>
      <c r="CIV422" s="4"/>
      <c r="CIW422" s="4"/>
      <c r="CIX422" s="4"/>
      <c r="CIY422" s="4"/>
      <c r="CIZ422" s="4"/>
      <c r="CJA422" s="4"/>
      <c r="CJB422" s="4"/>
      <c r="CJC422" s="4"/>
      <c r="CJD422" s="4"/>
      <c r="CJE422" s="4"/>
      <c r="CJF422" s="4"/>
      <c r="CJG422" s="4"/>
      <c r="CJH422" s="4"/>
      <c r="CJI422" s="4"/>
      <c r="CJJ422" s="4"/>
      <c r="CJK422" s="4"/>
      <c r="CJL422" s="4"/>
      <c r="CJM422" s="4"/>
      <c r="CJN422" s="4"/>
      <c r="CJO422" s="4"/>
      <c r="CJP422" s="4"/>
      <c r="CJQ422" s="4"/>
      <c r="CJR422" s="4"/>
      <c r="CJS422" s="4"/>
      <c r="CJT422" s="4"/>
      <c r="CJU422" s="4"/>
      <c r="CJV422" s="4"/>
      <c r="CJW422" s="4"/>
      <c r="CJX422" s="4"/>
      <c r="CJY422" s="4"/>
      <c r="CJZ422" s="4"/>
      <c r="CKA422" s="4"/>
      <c r="CKB422" s="4"/>
      <c r="CKC422" s="4"/>
      <c r="CKD422" s="4"/>
      <c r="CKE422" s="4"/>
      <c r="CKF422" s="4"/>
      <c r="CKG422" s="4"/>
      <c r="CKH422" s="4"/>
      <c r="CKI422" s="4"/>
      <c r="CKJ422" s="4"/>
      <c r="CKK422" s="4"/>
      <c r="CKL422" s="4"/>
      <c r="CKM422" s="4"/>
      <c r="CKN422" s="4"/>
      <c r="CKO422" s="4"/>
      <c r="CKP422" s="4"/>
      <c r="CKQ422" s="4"/>
      <c r="CKR422" s="4"/>
      <c r="CKS422" s="4"/>
      <c r="CKT422" s="4"/>
      <c r="CKU422" s="4"/>
      <c r="CKV422" s="4"/>
      <c r="CKW422" s="4"/>
      <c r="CKX422" s="4"/>
      <c r="CKY422" s="4"/>
      <c r="CKZ422" s="4"/>
      <c r="CLA422" s="4"/>
      <c r="CLB422" s="4"/>
      <c r="CLC422" s="4"/>
      <c r="CLD422" s="4"/>
      <c r="CLE422" s="4"/>
      <c r="CLF422" s="4"/>
      <c r="CLG422" s="4"/>
      <c r="CLH422" s="4"/>
      <c r="CLI422" s="4"/>
      <c r="CLJ422" s="4"/>
      <c r="CLK422" s="4"/>
      <c r="CLL422" s="4"/>
      <c r="CLM422" s="4"/>
      <c r="CLN422" s="4"/>
      <c r="CLO422" s="4"/>
      <c r="CLP422" s="4"/>
      <c r="CLQ422" s="4"/>
      <c r="CLR422" s="4"/>
      <c r="CLS422" s="4"/>
      <c r="CLT422" s="4"/>
      <c r="CLU422" s="4"/>
      <c r="CLV422" s="4"/>
      <c r="CLW422" s="4"/>
      <c r="CLX422" s="4"/>
      <c r="CLY422" s="4"/>
      <c r="CLZ422" s="4"/>
      <c r="CMA422" s="4"/>
      <c r="CMB422" s="4"/>
      <c r="CMC422" s="4"/>
      <c r="CMD422" s="4"/>
      <c r="CME422" s="4"/>
      <c r="CMF422" s="4"/>
      <c r="CMG422" s="4"/>
      <c r="CMH422" s="4"/>
      <c r="CMI422" s="4"/>
      <c r="CMJ422" s="4"/>
      <c r="CMK422" s="4"/>
      <c r="CML422" s="4"/>
      <c r="CMM422" s="4"/>
      <c r="CMN422" s="4"/>
      <c r="CMO422" s="4"/>
      <c r="CMP422" s="4"/>
      <c r="CMQ422" s="4"/>
      <c r="CMR422" s="4"/>
      <c r="CMS422" s="4"/>
      <c r="CMT422" s="4"/>
      <c r="CMU422" s="4"/>
      <c r="CMV422" s="4"/>
      <c r="CMW422" s="4"/>
      <c r="CMX422" s="4"/>
      <c r="CMY422" s="4"/>
      <c r="CMZ422" s="4"/>
      <c r="CNA422" s="4"/>
      <c r="CNB422" s="4"/>
      <c r="CNC422" s="4"/>
      <c r="CND422" s="4"/>
      <c r="CNE422" s="4"/>
      <c r="CNF422" s="4"/>
      <c r="CNG422" s="4"/>
      <c r="CNH422" s="4"/>
      <c r="CNI422" s="4"/>
      <c r="CNJ422" s="4"/>
      <c r="CNK422" s="4"/>
      <c r="CNL422" s="4"/>
      <c r="CNM422" s="4"/>
      <c r="CNN422" s="4"/>
      <c r="CNO422" s="4"/>
      <c r="CNP422" s="4"/>
      <c r="CNQ422" s="4"/>
      <c r="CNR422" s="4"/>
      <c r="CNS422" s="4"/>
      <c r="CNT422" s="4"/>
      <c r="CNU422" s="4"/>
      <c r="CNV422" s="4"/>
      <c r="CNW422" s="4"/>
      <c r="CNX422" s="4"/>
      <c r="CNY422" s="4"/>
      <c r="CNZ422" s="4"/>
      <c r="COA422" s="4"/>
      <c r="COB422" s="4"/>
      <c r="COC422" s="4"/>
      <c r="COD422" s="4"/>
      <c r="COE422" s="4"/>
      <c r="COF422" s="4"/>
      <c r="COG422" s="4"/>
      <c r="COH422" s="4"/>
      <c r="COI422" s="4"/>
      <c r="COJ422" s="4"/>
      <c r="COK422" s="4"/>
      <c r="COL422" s="4"/>
      <c r="COM422" s="4"/>
      <c r="CON422" s="4"/>
      <c r="COO422" s="4"/>
      <c r="COP422" s="4"/>
      <c r="COQ422" s="4"/>
      <c r="COR422" s="4"/>
      <c r="COS422" s="4"/>
      <c r="COT422" s="4"/>
      <c r="COU422" s="4"/>
      <c r="COV422" s="4"/>
      <c r="COW422" s="4"/>
      <c r="COX422" s="4"/>
      <c r="COY422" s="4"/>
      <c r="COZ422" s="4"/>
      <c r="CPA422" s="4"/>
      <c r="CPB422" s="4"/>
      <c r="CPC422" s="4"/>
      <c r="CPD422" s="4"/>
      <c r="CPE422" s="4"/>
      <c r="CPF422" s="4"/>
      <c r="CPG422" s="4"/>
      <c r="CPH422" s="4"/>
      <c r="CPI422" s="4"/>
      <c r="CPJ422" s="4"/>
      <c r="CPK422" s="4"/>
      <c r="CPL422" s="4"/>
      <c r="CPM422" s="4"/>
      <c r="CPN422" s="4"/>
      <c r="CPO422" s="4"/>
      <c r="CPP422" s="4"/>
      <c r="CPQ422" s="4"/>
      <c r="CPR422" s="4"/>
      <c r="CPS422" s="4"/>
      <c r="CPT422" s="4"/>
      <c r="CPU422" s="4"/>
      <c r="CPV422" s="4"/>
      <c r="CPW422" s="4"/>
      <c r="CPX422" s="4"/>
      <c r="CPY422" s="4"/>
      <c r="CPZ422" s="4"/>
      <c r="CQA422" s="4"/>
      <c r="CQB422" s="4"/>
      <c r="CQC422" s="4"/>
      <c r="CQD422" s="4"/>
      <c r="CQE422" s="4"/>
      <c r="CQF422" s="4"/>
      <c r="CQG422" s="4"/>
      <c r="CQH422" s="4"/>
      <c r="CQI422" s="4"/>
      <c r="CQJ422" s="4"/>
      <c r="CQK422" s="4"/>
      <c r="CQL422" s="4"/>
      <c r="CQM422" s="4"/>
      <c r="CQN422" s="4"/>
      <c r="CQO422" s="4"/>
      <c r="CQP422" s="4"/>
      <c r="CQQ422" s="4"/>
      <c r="CQR422" s="4"/>
      <c r="CQS422" s="4"/>
      <c r="CQT422" s="4"/>
      <c r="CQU422" s="4"/>
      <c r="CQV422" s="4"/>
      <c r="CQW422" s="4"/>
      <c r="CQX422" s="4"/>
      <c r="CQY422" s="4"/>
      <c r="CQZ422" s="4"/>
      <c r="CRA422" s="4"/>
      <c r="CRB422" s="4"/>
      <c r="CRC422" s="4"/>
      <c r="CRD422" s="4"/>
      <c r="CRE422" s="4"/>
      <c r="CRF422" s="4"/>
      <c r="CRG422" s="4"/>
      <c r="CRH422" s="4"/>
      <c r="CRI422" s="4"/>
      <c r="CRJ422" s="4"/>
      <c r="CRK422" s="4"/>
      <c r="CRL422" s="4"/>
      <c r="CRM422" s="4"/>
      <c r="CRN422" s="4"/>
      <c r="CRO422" s="4"/>
      <c r="CRP422" s="4"/>
      <c r="CRQ422" s="4"/>
      <c r="CRR422" s="4"/>
      <c r="CRS422" s="4"/>
      <c r="CRT422" s="4"/>
      <c r="CRU422" s="4"/>
      <c r="CRV422" s="4"/>
      <c r="CRW422" s="4"/>
      <c r="CRX422" s="4"/>
      <c r="CRY422" s="4"/>
      <c r="CRZ422" s="4"/>
      <c r="CSA422" s="4"/>
      <c r="CSB422" s="4"/>
      <c r="CSC422" s="4"/>
      <c r="CSD422" s="4"/>
      <c r="CSE422" s="4"/>
      <c r="CSF422" s="4"/>
      <c r="CSG422" s="4"/>
      <c r="CSH422" s="4"/>
      <c r="CSI422" s="4"/>
      <c r="CSJ422" s="4"/>
      <c r="CSK422" s="4"/>
      <c r="CSL422" s="4"/>
      <c r="CSM422" s="4"/>
      <c r="CSN422" s="4"/>
      <c r="CSO422" s="4"/>
      <c r="CSP422" s="4"/>
      <c r="CSQ422" s="4"/>
      <c r="CSR422" s="4"/>
      <c r="CSS422" s="4"/>
      <c r="CST422" s="4"/>
      <c r="CSU422" s="4"/>
      <c r="CSV422" s="4"/>
      <c r="CSW422" s="4"/>
      <c r="CSX422" s="4"/>
      <c r="CSY422" s="4"/>
      <c r="CSZ422" s="4"/>
      <c r="CTA422" s="4"/>
      <c r="CTB422" s="4"/>
      <c r="CTC422" s="4"/>
      <c r="CTD422" s="4"/>
      <c r="CTE422" s="4"/>
      <c r="CTF422" s="4"/>
      <c r="CTG422" s="4"/>
      <c r="CTH422" s="4"/>
      <c r="CTI422" s="4"/>
      <c r="CTJ422" s="4"/>
      <c r="CTK422" s="4"/>
      <c r="CTL422" s="4"/>
      <c r="CTM422" s="4"/>
      <c r="CTN422" s="4"/>
      <c r="CTO422" s="4"/>
      <c r="CTP422" s="4"/>
      <c r="CTQ422" s="4"/>
      <c r="CTR422" s="4"/>
      <c r="CTS422" s="4"/>
      <c r="CTT422" s="4"/>
      <c r="CTU422" s="4"/>
      <c r="CTV422" s="4"/>
      <c r="CTW422" s="4"/>
      <c r="CTX422" s="4"/>
      <c r="CTY422" s="4"/>
      <c r="CTZ422" s="4"/>
      <c r="CUA422" s="4"/>
      <c r="CUB422" s="4"/>
      <c r="CUC422" s="4"/>
      <c r="CUD422" s="4"/>
      <c r="CUE422" s="4"/>
      <c r="CUF422" s="4"/>
      <c r="CUG422" s="4"/>
      <c r="CUH422" s="4"/>
      <c r="CUI422" s="4"/>
      <c r="CUJ422" s="4"/>
      <c r="CUK422" s="4"/>
      <c r="CUL422" s="4"/>
      <c r="CUM422" s="4"/>
      <c r="CUN422" s="4"/>
      <c r="CUO422" s="4"/>
      <c r="CUP422" s="4"/>
      <c r="CUQ422" s="4"/>
      <c r="CUR422" s="4"/>
      <c r="CUS422" s="4"/>
      <c r="CUT422" s="4"/>
      <c r="CUU422" s="4"/>
      <c r="CUV422" s="4"/>
      <c r="CUW422" s="4"/>
      <c r="CUX422" s="4"/>
      <c r="CUY422" s="4"/>
      <c r="CUZ422" s="4"/>
      <c r="CVA422" s="4"/>
      <c r="CVB422" s="4"/>
      <c r="CVC422" s="4"/>
      <c r="CVD422" s="4"/>
      <c r="CVE422" s="4"/>
      <c r="CVF422" s="4"/>
      <c r="CVG422" s="4"/>
      <c r="CVH422" s="4"/>
      <c r="CVI422" s="4"/>
      <c r="CVJ422" s="4"/>
      <c r="CVK422" s="4"/>
      <c r="CVL422" s="4"/>
      <c r="CVM422" s="4"/>
      <c r="CVN422" s="4"/>
      <c r="CVO422" s="4"/>
      <c r="CVP422" s="4"/>
      <c r="CVQ422" s="4"/>
      <c r="CVR422" s="4"/>
      <c r="CVS422" s="4"/>
      <c r="CVT422" s="4"/>
      <c r="CVU422" s="4"/>
      <c r="CVV422" s="4"/>
      <c r="CVW422" s="4"/>
      <c r="CVX422" s="4"/>
      <c r="CVY422" s="4"/>
      <c r="CVZ422" s="4"/>
      <c r="CWA422" s="4"/>
      <c r="CWB422" s="4"/>
      <c r="CWC422" s="4"/>
      <c r="CWD422" s="4"/>
      <c r="CWE422" s="4"/>
      <c r="CWF422" s="4"/>
      <c r="CWG422" s="4"/>
      <c r="CWH422" s="4"/>
      <c r="CWI422" s="4"/>
      <c r="CWJ422" s="4"/>
      <c r="CWK422" s="4"/>
      <c r="CWL422" s="4"/>
      <c r="CWM422" s="4"/>
      <c r="CWN422" s="4"/>
      <c r="CWO422" s="4"/>
      <c r="CWP422" s="4"/>
      <c r="CWQ422" s="4"/>
      <c r="CWR422" s="4"/>
      <c r="CWS422" s="4"/>
      <c r="CWT422" s="4"/>
      <c r="CWU422" s="4"/>
      <c r="CWV422" s="4"/>
      <c r="CWW422" s="4"/>
      <c r="CWX422" s="4"/>
      <c r="CWY422" s="4"/>
      <c r="CWZ422" s="4"/>
      <c r="CXA422" s="4"/>
      <c r="CXB422" s="4"/>
      <c r="CXC422" s="4"/>
      <c r="CXD422" s="4"/>
      <c r="CXE422" s="4"/>
      <c r="CXF422" s="4"/>
      <c r="CXG422" s="4"/>
      <c r="CXH422" s="4"/>
      <c r="CXI422" s="4"/>
      <c r="CXJ422" s="4"/>
      <c r="CXK422" s="4"/>
      <c r="CXL422" s="4"/>
      <c r="CXM422" s="4"/>
      <c r="CXN422" s="4"/>
      <c r="CXO422" s="4"/>
      <c r="CXP422" s="4"/>
      <c r="CXQ422" s="4"/>
      <c r="CXR422" s="4"/>
      <c r="CXS422" s="4"/>
      <c r="CXT422" s="4"/>
      <c r="CXU422" s="4"/>
      <c r="CXV422" s="4"/>
      <c r="CXW422" s="4"/>
      <c r="CXX422" s="4"/>
      <c r="CXY422" s="4"/>
      <c r="CXZ422" s="4"/>
      <c r="CYA422" s="4"/>
      <c r="CYB422" s="4"/>
      <c r="CYC422" s="4"/>
      <c r="CYD422" s="4"/>
      <c r="CYE422" s="4"/>
      <c r="CYF422" s="4"/>
      <c r="CYG422" s="4"/>
      <c r="CYH422" s="4"/>
      <c r="CYI422" s="4"/>
      <c r="CYJ422" s="4"/>
      <c r="CYK422" s="4"/>
      <c r="CYL422" s="4"/>
      <c r="CYM422" s="4"/>
      <c r="CYN422" s="4"/>
      <c r="CYO422" s="4"/>
      <c r="CYP422" s="4"/>
      <c r="CYQ422" s="4"/>
      <c r="CYR422" s="4"/>
      <c r="CYS422" s="4"/>
      <c r="CYT422" s="4"/>
      <c r="CYU422" s="4"/>
      <c r="CYV422" s="4"/>
      <c r="CYW422" s="4"/>
      <c r="CYX422" s="4"/>
      <c r="CYY422" s="4"/>
      <c r="CYZ422" s="4"/>
      <c r="CZA422" s="4"/>
      <c r="CZB422" s="4"/>
      <c r="CZC422" s="4"/>
      <c r="CZD422" s="4"/>
      <c r="CZE422" s="4"/>
      <c r="CZF422" s="4"/>
      <c r="CZG422" s="4"/>
      <c r="CZH422" s="4"/>
      <c r="CZI422" s="4"/>
      <c r="CZJ422" s="4"/>
      <c r="CZK422" s="4"/>
      <c r="CZL422" s="4"/>
      <c r="CZM422" s="4"/>
      <c r="CZN422" s="4"/>
      <c r="CZO422" s="4"/>
      <c r="CZP422" s="4"/>
      <c r="CZQ422" s="4"/>
      <c r="CZR422" s="4"/>
      <c r="CZS422" s="4"/>
      <c r="CZT422" s="4"/>
      <c r="CZU422" s="4"/>
      <c r="CZV422" s="4"/>
      <c r="CZW422" s="4"/>
      <c r="CZX422" s="4"/>
      <c r="CZY422" s="4"/>
      <c r="CZZ422" s="4"/>
      <c r="DAA422" s="4"/>
      <c r="DAB422" s="4"/>
      <c r="DAC422" s="4"/>
      <c r="DAD422" s="4"/>
      <c r="DAE422" s="4"/>
      <c r="DAF422" s="4"/>
      <c r="DAG422" s="4"/>
      <c r="DAH422" s="4"/>
      <c r="DAI422" s="4"/>
      <c r="DAJ422" s="4"/>
      <c r="DAK422" s="4"/>
      <c r="DAL422" s="4"/>
      <c r="DAM422" s="4"/>
      <c r="DAN422" s="4"/>
      <c r="DAO422" s="4"/>
      <c r="DAP422" s="4"/>
      <c r="DAQ422" s="4"/>
      <c r="DAR422" s="4"/>
      <c r="DAS422" s="4"/>
      <c r="DAT422" s="4"/>
      <c r="DAU422" s="4"/>
      <c r="DAV422" s="4"/>
      <c r="DAW422" s="4"/>
      <c r="DAX422" s="4"/>
      <c r="DAY422" s="4"/>
      <c r="DAZ422" s="4"/>
      <c r="DBA422" s="4"/>
      <c r="DBB422" s="4"/>
      <c r="DBC422" s="4"/>
      <c r="DBD422" s="4"/>
      <c r="DBE422" s="4"/>
      <c r="DBF422" s="4"/>
      <c r="DBG422" s="4"/>
      <c r="DBH422" s="4"/>
      <c r="DBI422" s="4"/>
      <c r="DBJ422" s="4"/>
      <c r="DBK422" s="4"/>
      <c r="DBL422" s="4"/>
      <c r="DBM422" s="4"/>
      <c r="DBN422" s="4"/>
      <c r="DBO422" s="4"/>
      <c r="DBP422" s="4"/>
      <c r="DBQ422" s="4"/>
      <c r="DBR422" s="4"/>
      <c r="DBS422" s="4"/>
      <c r="DBT422" s="4"/>
      <c r="DBU422" s="4"/>
      <c r="DBV422" s="4"/>
      <c r="DBW422" s="4"/>
      <c r="DBX422" s="4"/>
      <c r="DBY422" s="4"/>
      <c r="DBZ422" s="4"/>
      <c r="DCA422" s="4"/>
      <c r="DCB422" s="4"/>
      <c r="DCC422" s="4"/>
      <c r="DCD422" s="4"/>
      <c r="DCE422" s="4"/>
      <c r="DCF422" s="4"/>
      <c r="DCG422" s="4"/>
      <c r="DCH422" s="4"/>
      <c r="DCI422" s="4"/>
      <c r="DCJ422" s="4"/>
      <c r="DCK422" s="4"/>
      <c r="DCL422" s="4"/>
      <c r="DCM422" s="4"/>
      <c r="DCN422" s="4"/>
      <c r="DCO422" s="4"/>
      <c r="DCP422" s="4"/>
      <c r="DCQ422" s="4"/>
      <c r="DCR422" s="4"/>
      <c r="DCS422" s="4"/>
      <c r="DCT422" s="4"/>
      <c r="DCU422" s="4"/>
      <c r="DCV422" s="4"/>
      <c r="DCW422" s="4"/>
      <c r="DCX422" s="4"/>
      <c r="DCY422" s="4"/>
      <c r="DCZ422" s="4"/>
      <c r="DDA422" s="4"/>
      <c r="DDB422" s="4"/>
      <c r="DDC422" s="4"/>
      <c r="DDD422" s="4"/>
      <c r="DDE422" s="4"/>
      <c r="DDF422" s="4"/>
      <c r="DDG422" s="4"/>
      <c r="DDH422" s="4"/>
      <c r="DDI422" s="4"/>
      <c r="DDJ422" s="4"/>
      <c r="DDK422" s="4"/>
      <c r="DDL422" s="4"/>
      <c r="DDM422" s="4"/>
      <c r="DDN422" s="4"/>
      <c r="DDO422" s="4"/>
      <c r="DDP422" s="4"/>
      <c r="DDQ422" s="4"/>
      <c r="DDR422" s="4"/>
      <c r="DDS422" s="4"/>
      <c r="DDT422" s="4"/>
      <c r="DDU422" s="4"/>
      <c r="DDV422" s="4"/>
      <c r="DDW422" s="4"/>
      <c r="DDX422" s="4"/>
      <c r="DDY422" s="4"/>
      <c r="DDZ422" s="4"/>
      <c r="DEA422" s="4"/>
      <c r="DEB422" s="4"/>
      <c r="DEC422" s="4"/>
      <c r="DED422" s="4"/>
      <c r="DEE422" s="4"/>
      <c r="DEF422" s="4"/>
      <c r="DEG422" s="4"/>
      <c r="DEH422" s="4"/>
      <c r="DEI422" s="4"/>
      <c r="DEJ422" s="4"/>
      <c r="DEK422" s="4"/>
      <c r="DEL422" s="4"/>
      <c r="DEM422" s="4"/>
      <c r="DEN422" s="4"/>
      <c r="DEO422" s="4"/>
      <c r="DEP422" s="4"/>
      <c r="DEQ422" s="4"/>
      <c r="DER422" s="4"/>
      <c r="DES422" s="4"/>
      <c r="DET422" s="4"/>
      <c r="DEU422" s="4"/>
      <c r="DEV422" s="4"/>
      <c r="DEW422" s="4"/>
      <c r="DEX422" s="4"/>
      <c r="DEY422" s="4"/>
      <c r="DEZ422" s="4"/>
      <c r="DFA422" s="4"/>
      <c r="DFB422" s="4"/>
      <c r="DFC422" s="4"/>
      <c r="DFD422" s="4"/>
      <c r="DFE422" s="4"/>
      <c r="DFF422" s="4"/>
      <c r="DFG422" s="4"/>
      <c r="DFH422" s="4"/>
      <c r="DFI422" s="4"/>
      <c r="DFJ422" s="4"/>
      <c r="DFK422" s="4"/>
      <c r="DFL422" s="4"/>
      <c r="DFM422" s="4"/>
      <c r="DFN422" s="4"/>
      <c r="DFO422" s="4"/>
      <c r="DFP422" s="4"/>
      <c r="DFQ422" s="4"/>
      <c r="DFR422" s="4"/>
      <c r="DFS422" s="4"/>
      <c r="DFT422" s="4"/>
      <c r="DFU422" s="4"/>
      <c r="DFV422" s="4"/>
      <c r="DFW422" s="4"/>
      <c r="DFX422" s="4"/>
      <c r="DFY422" s="4"/>
      <c r="DFZ422" s="4"/>
      <c r="DGA422" s="4"/>
      <c r="DGB422" s="4"/>
      <c r="DGC422" s="4"/>
      <c r="DGD422" s="4"/>
      <c r="DGE422" s="4"/>
      <c r="DGF422" s="4"/>
      <c r="DGG422" s="4"/>
      <c r="DGH422" s="4"/>
      <c r="DGI422" s="4"/>
      <c r="DGJ422" s="4"/>
      <c r="DGK422" s="4"/>
      <c r="DGL422" s="4"/>
      <c r="DGM422" s="4"/>
      <c r="DGN422" s="4"/>
      <c r="DGO422" s="4"/>
      <c r="DGP422" s="4"/>
      <c r="DGQ422" s="4"/>
      <c r="DGR422" s="4"/>
      <c r="DGS422" s="4"/>
      <c r="DGT422" s="4"/>
      <c r="DGU422" s="4"/>
      <c r="DGV422" s="4"/>
      <c r="DGW422" s="4"/>
      <c r="DGX422" s="4"/>
      <c r="DGY422" s="4"/>
      <c r="DGZ422" s="4"/>
      <c r="DHA422" s="4"/>
      <c r="DHB422" s="4"/>
      <c r="DHC422" s="4"/>
      <c r="DHD422" s="4"/>
      <c r="DHE422" s="4"/>
      <c r="DHF422" s="4"/>
      <c r="DHG422" s="4"/>
      <c r="DHH422" s="4"/>
      <c r="DHI422" s="4"/>
      <c r="DHJ422" s="4"/>
      <c r="DHK422" s="4"/>
      <c r="DHL422" s="4"/>
      <c r="DHM422" s="4"/>
      <c r="DHN422" s="4"/>
      <c r="DHO422" s="4"/>
      <c r="DHP422" s="4"/>
      <c r="DHQ422" s="4"/>
      <c r="DHR422" s="4"/>
      <c r="DHS422" s="4"/>
      <c r="DHT422" s="4"/>
      <c r="DHU422" s="4"/>
      <c r="DHV422" s="4"/>
      <c r="DHW422" s="4"/>
      <c r="DHX422" s="4"/>
      <c r="DHY422" s="4"/>
      <c r="DHZ422" s="4"/>
      <c r="DIA422" s="4"/>
      <c r="DIB422" s="4"/>
      <c r="DIC422" s="4"/>
      <c r="DID422" s="4"/>
      <c r="DIE422" s="4"/>
      <c r="DIF422" s="4"/>
      <c r="DIG422" s="4"/>
      <c r="DIH422" s="4"/>
      <c r="DII422" s="4"/>
      <c r="DIJ422" s="4"/>
      <c r="DIK422" s="4"/>
      <c r="DIL422" s="4"/>
      <c r="DIM422" s="4"/>
      <c r="DIN422" s="4"/>
      <c r="DIO422" s="4"/>
      <c r="DIP422" s="4"/>
      <c r="DIQ422" s="4"/>
      <c r="DIR422" s="4"/>
      <c r="DIS422" s="4"/>
      <c r="DIT422" s="4"/>
      <c r="DIU422" s="4"/>
      <c r="DIV422" s="4"/>
      <c r="DIW422" s="4"/>
      <c r="DIX422" s="4"/>
      <c r="DIY422" s="4"/>
      <c r="DIZ422" s="4"/>
      <c r="DJA422" s="4"/>
      <c r="DJB422" s="4"/>
      <c r="DJC422" s="4"/>
      <c r="DJD422" s="4"/>
      <c r="DJE422" s="4"/>
      <c r="DJF422" s="4"/>
      <c r="DJG422" s="4"/>
      <c r="DJH422" s="4"/>
      <c r="DJI422" s="4"/>
      <c r="DJJ422" s="4"/>
      <c r="DJK422" s="4"/>
      <c r="DJL422" s="4"/>
      <c r="DJM422" s="4"/>
      <c r="DJN422" s="4"/>
      <c r="DJO422" s="4"/>
      <c r="DJP422" s="4"/>
      <c r="DJQ422" s="4"/>
      <c r="DJR422" s="4"/>
      <c r="DJS422" s="4"/>
      <c r="DJT422" s="4"/>
      <c r="DJU422" s="4"/>
      <c r="DJV422" s="4"/>
      <c r="DJW422" s="4"/>
      <c r="DJX422" s="4"/>
      <c r="DJY422" s="4"/>
      <c r="DJZ422" s="4"/>
      <c r="DKA422" s="4"/>
      <c r="DKB422" s="4"/>
      <c r="DKC422" s="4"/>
      <c r="DKD422" s="4"/>
      <c r="DKE422" s="4"/>
      <c r="DKF422" s="4"/>
      <c r="DKG422" s="4"/>
      <c r="DKH422" s="4"/>
      <c r="DKI422" s="4"/>
      <c r="DKJ422" s="4"/>
      <c r="DKK422" s="4"/>
      <c r="DKL422" s="4"/>
      <c r="DKM422" s="4"/>
      <c r="DKN422" s="4"/>
      <c r="DKO422" s="4"/>
      <c r="DKP422" s="4"/>
      <c r="DKQ422" s="4"/>
      <c r="DKR422" s="4"/>
      <c r="DKS422" s="4"/>
      <c r="DKT422" s="4"/>
      <c r="DKU422" s="4"/>
      <c r="DKV422" s="4"/>
      <c r="DKW422" s="4"/>
      <c r="DKX422" s="4"/>
      <c r="DKY422" s="4"/>
      <c r="DKZ422" s="4"/>
      <c r="DLA422" s="4"/>
      <c r="DLB422" s="4"/>
      <c r="DLC422" s="4"/>
      <c r="DLD422" s="4"/>
      <c r="DLE422" s="4"/>
      <c r="DLF422" s="4"/>
      <c r="DLG422" s="4"/>
      <c r="DLH422" s="4"/>
      <c r="DLI422" s="4"/>
      <c r="DLJ422" s="4"/>
      <c r="DLK422" s="4"/>
      <c r="DLL422" s="4"/>
      <c r="DLM422" s="4"/>
      <c r="DLN422" s="4"/>
      <c r="DLO422" s="4"/>
      <c r="DLP422" s="4"/>
      <c r="DLQ422" s="4"/>
      <c r="DLR422" s="4"/>
      <c r="DLS422" s="4"/>
      <c r="DLT422" s="4"/>
      <c r="DLU422" s="4"/>
      <c r="DLV422" s="4"/>
      <c r="DLW422" s="4"/>
      <c r="DLX422" s="4"/>
      <c r="DLY422" s="4"/>
      <c r="DLZ422" s="4"/>
      <c r="DMA422" s="4"/>
      <c r="DMB422" s="4"/>
      <c r="DMC422" s="4"/>
      <c r="DMD422" s="4"/>
      <c r="DME422" s="4"/>
      <c r="DMF422" s="4"/>
      <c r="DMG422" s="4"/>
      <c r="DMH422" s="4"/>
      <c r="DMI422" s="4"/>
      <c r="DMJ422" s="4"/>
      <c r="DMK422" s="4"/>
      <c r="DML422" s="4"/>
      <c r="DMM422" s="4"/>
      <c r="DMN422" s="4"/>
      <c r="DMO422" s="4"/>
      <c r="DMP422" s="4"/>
      <c r="DMQ422" s="4"/>
      <c r="DMR422" s="4"/>
      <c r="DMS422" s="4"/>
      <c r="DMT422" s="4"/>
      <c r="DMU422" s="4"/>
      <c r="DMV422" s="4"/>
      <c r="DMW422" s="4"/>
      <c r="DMX422" s="4"/>
      <c r="DMY422" s="4"/>
      <c r="DMZ422" s="4"/>
      <c r="DNA422" s="4"/>
      <c r="DNB422" s="4"/>
      <c r="DNC422" s="4"/>
      <c r="DND422" s="4"/>
      <c r="DNE422" s="4"/>
      <c r="DNF422" s="4"/>
      <c r="DNG422" s="4"/>
      <c r="DNH422" s="4"/>
      <c r="DNI422" s="4"/>
      <c r="DNJ422" s="4"/>
      <c r="DNK422" s="4"/>
      <c r="DNL422" s="4"/>
      <c r="DNM422" s="4"/>
      <c r="DNN422" s="4"/>
      <c r="DNO422" s="4"/>
      <c r="DNP422" s="4"/>
      <c r="DNQ422" s="4"/>
      <c r="DNR422" s="4"/>
      <c r="DNS422" s="4"/>
      <c r="DNT422" s="4"/>
      <c r="DNU422" s="4"/>
      <c r="DNV422" s="4"/>
      <c r="DNW422" s="4"/>
      <c r="DNX422" s="4"/>
      <c r="DNY422" s="4"/>
      <c r="DNZ422" s="4"/>
      <c r="DOA422" s="4"/>
      <c r="DOB422" s="4"/>
      <c r="DOC422" s="4"/>
      <c r="DOD422" s="4"/>
      <c r="DOE422" s="4"/>
      <c r="DOF422" s="4"/>
      <c r="DOG422" s="4"/>
      <c r="DOH422" s="4"/>
      <c r="DOI422" s="4"/>
      <c r="DOJ422" s="4"/>
      <c r="DOK422" s="4"/>
      <c r="DOL422" s="4"/>
      <c r="DOM422" s="4"/>
      <c r="DON422" s="4"/>
      <c r="DOO422" s="4"/>
      <c r="DOP422" s="4"/>
      <c r="DOQ422" s="4"/>
      <c r="DOR422" s="4"/>
      <c r="DOS422" s="4"/>
      <c r="DOT422" s="4"/>
      <c r="DOU422" s="4"/>
      <c r="DOV422" s="4"/>
      <c r="DOW422" s="4"/>
      <c r="DOX422" s="4"/>
      <c r="DOY422" s="4"/>
      <c r="DOZ422" s="4"/>
      <c r="DPA422" s="4"/>
      <c r="DPB422" s="4"/>
      <c r="DPC422" s="4"/>
      <c r="DPD422" s="4"/>
      <c r="DPE422" s="4"/>
      <c r="DPF422" s="4"/>
      <c r="DPG422" s="4"/>
      <c r="DPH422" s="4"/>
      <c r="DPI422" s="4"/>
      <c r="DPJ422" s="4"/>
      <c r="DPK422" s="4"/>
      <c r="DPL422" s="4"/>
      <c r="DPM422" s="4"/>
      <c r="DPN422" s="4"/>
      <c r="DPO422" s="4"/>
      <c r="DPP422" s="4"/>
      <c r="DPQ422" s="4"/>
      <c r="DPR422" s="4"/>
      <c r="DPS422" s="4"/>
      <c r="DPT422" s="4"/>
      <c r="DPU422" s="4"/>
      <c r="DPV422" s="4"/>
      <c r="DPW422" s="4"/>
      <c r="DPX422" s="4"/>
      <c r="DPY422" s="4"/>
      <c r="DPZ422" s="4"/>
      <c r="DQA422" s="4"/>
      <c r="DQB422" s="4"/>
      <c r="DQC422" s="4"/>
      <c r="DQD422" s="4"/>
      <c r="DQE422" s="4"/>
      <c r="DQF422" s="4"/>
      <c r="DQG422" s="4"/>
      <c r="DQH422" s="4"/>
      <c r="DQI422" s="4"/>
      <c r="DQJ422" s="4"/>
      <c r="DQK422" s="4"/>
      <c r="DQL422" s="4"/>
      <c r="DQM422" s="4"/>
      <c r="DQN422" s="4"/>
      <c r="DQO422" s="4"/>
      <c r="DQP422" s="4"/>
      <c r="DQQ422" s="4"/>
      <c r="DQR422" s="4"/>
      <c r="DQS422" s="4"/>
      <c r="DQT422" s="4"/>
      <c r="DQU422" s="4"/>
      <c r="DQV422" s="4"/>
      <c r="DQW422" s="4"/>
      <c r="DQX422" s="4"/>
      <c r="DQY422" s="4"/>
      <c r="DQZ422" s="4"/>
      <c r="DRA422" s="4"/>
      <c r="DRB422" s="4"/>
      <c r="DRC422" s="4"/>
      <c r="DRD422" s="4"/>
      <c r="DRE422" s="4"/>
      <c r="DRF422" s="4"/>
      <c r="DRG422" s="4"/>
      <c r="DRH422" s="4"/>
      <c r="DRI422" s="4"/>
      <c r="DRJ422" s="4"/>
      <c r="DRK422" s="4"/>
      <c r="DRL422" s="4"/>
      <c r="DRM422" s="4"/>
      <c r="DRN422" s="4"/>
      <c r="DRO422" s="4"/>
      <c r="DRP422" s="4"/>
      <c r="DRQ422" s="4"/>
      <c r="DRR422" s="4"/>
      <c r="DRS422" s="4"/>
      <c r="DRT422" s="4"/>
      <c r="DRU422" s="4"/>
      <c r="DRV422" s="4"/>
      <c r="DRW422" s="4"/>
      <c r="DRX422" s="4"/>
      <c r="DRY422" s="4"/>
      <c r="DRZ422" s="4"/>
      <c r="DSA422" s="4"/>
      <c r="DSB422" s="4"/>
      <c r="DSC422" s="4"/>
      <c r="DSD422" s="4"/>
      <c r="DSE422" s="4"/>
      <c r="DSF422" s="4"/>
      <c r="DSG422" s="4"/>
      <c r="DSH422" s="4"/>
      <c r="DSI422" s="4"/>
      <c r="DSJ422" s="4"/>
      <c r="DSK422" s="4"/>
      <c r="DSL422" s="4"/>
      <c r="DSM422" s="4"/>
      <c r="DSN422" s="4"/>
      <c r="DSO422" s="4"/>
      <c r="DSP422" s="4"/>
      <c r="DSQ422" s="4"/>
      <c r="DSR422" s="4"/>
      <c r="DSS422" s="4"/>
      <c r="DST422" s="4"/>
      <c r="DSU422" s="4"/>
      <c r="DSV422" s="4"/>
      <c r="DSW422" s="4"/>
      <c r="DSX422" s="4"/>
      <c r="DSY422" s="4"/>
      <c r="DSZ422" s="4"/>
      <c r="DTA422" s="4"/>
      <c r="DTB422" s="4"/>
      <c r="DTC422" s="4"/>
      <c r="DTD422" s="4"/>
      <c r="DTE422" s="4"/>
      <c r="DTF422" s="4"/>
      <c r="DTG422" s="4"/>
      <c r="DTH422" s="4"/>
      <c r="DTI422" s="4"/>
      <c r="DTJ422" s="4"/>
      <c r="DTK422" s="4"/>
      <c r="DTL422" s="4"/>
      <c r="DTM422" s="4"/>
      <c r="DTN422" s="4"/>
      <c r="DTO422" s="4"/>
      <c r="DTP422" s="4"/>
      <c r="DTQ422" s="4"/>
      <c r="DTR422" s="4"/>
      <c r="DTS422" s="4"/>
      <c r="DTT422" s="4"/>
      <c r="DTU422" s="4"/>
      <c r="DTV422" s="4"/>
      <c r="DTW422" s="4"/>
      <c r="DTX422" s="4"/>
      <c r="DTY422" s="4"/>
      <c r="DTZ422" s="4"/>
      <c r="DUA422" s="4"/>
      <c r="DUB422" s="4"/>
      <c r="DUC422" s="4"/>
      <c r="DUD422" s="4"/>
      <c r="DUE422" s="4"/>
      <c r="DUF422" s="4"/>
      <c r="DUG422" s="4"/>
      <c r="DUH422" s="4"/>
      <c r="DUI422" s="4"/>
      <c r="DUJ422" s="4"/>
      <c r="DUK422" s="4"/>
      <c r="DUL422" s="4"/>
      <c r="DUM422" s="4"/>
      <c r="DUN422" s="4"/>
      <c r="DUO422" s="4"/>
      <c r="DUP422" s="4"/>
      <c r="DUQ422" s="4"/>
      <c r="DUR422" s="4"/>
      <c r="DUS422" s="4"/>
      <c r="DUT422" s="4"/>
      <c r="DUU422" s="4"/>
      <c r="DUV422" s="4"/>
      <c r="DUW422" s="4"/>
      <c r="DUX422" s="4"/>
      <c r="DUY422" s="4"/>
      <c r="DUZ422" s="4"/>
      <c r="DVA422" s="4"/>
      <c r="DVB422" s="4"/>
      <c r="DVC422" s="4"/>
      <c r="DVD422" s="4"/>
      <c r="DVE422" s="4"/>
      <c r="DVF422" s="4"/>
      <c r="DVG422" s="4"/>
      <c r="DVH422" s="4"/>
      <c r="DVI422" s="4"/>
      <c r="DVJ422" s="4"/>
      <c r="DVK422" s="4"/>
      <c r="DVL422" s="4"/>
      <c r="DVM422" s="4"/>
      <c r="DVN422" s="4"/>
      <c r="DVO422" s="4"/>
      <c r="DVP422" s="4"/>
      <c r="DVQ422" s="4"/>
      <c r="DVR422" s="4"/>
      <c r="DVS422" s="4"/>
      <c r="DVT422" s="4"/>
      <c r="DVU422" s="4"/>
      <c r="DVV422" s="4"/>
      <c r="DVW422" s="4"/>
      <c r="DVX422" s="4"/>
      <c r="DVY422" s="4"/>
      <c r="DVZ422" s="4"/>
      <c r="DWA422" s="4"/>
      <c r="DWB422" s="4"/>
      <c r="DWC422" s="4"/>
      <c r="DWD422" s="4"/>
      <c r="DWE422" s="4"/>
      <c r="DWF422" s="4"/>
      <c r="DWG422" s="4"/>
      <c r="DWH422" s="4"/>
      <c r="DWI422" s="4"/>
      <c r="DWJ422" s="4"/>
      <c r="DWK422" s="4"/>
      <c r="DWL422" s="4"/>
      <c r="DWM422" s="4"/>
      <c r="DWN422" s="4"/>
      <c r="DWO422" s="4"/>
      <c r="DWP422" s="4"/>
      <c r="DWQ422" s="4"/>
      <c r="DWR422" s="4"/>
      <c r="DWS422" s="4"/>
      <c r="DWT422" s="4"/>
      <c r="DWU422" s="4"/>
      <c r="DWV422" s="4"/>
      <c r="DWW422" s="4"/>
      <c r="DWX422" s="4"/>
      <c r="DWY422" s="4"/>
      <c r="DWZ422" s="4"/>
      <c r="DXA422" s="4"/>
      <c r="DXB422" s="4"/>
      <c r="DXC422" s="4"/>
      <c r="DXD422" s="4"/>
      <c r="DXE422" s="4"/>
      <c r="DXF422" s="4"/>
      <c r="DXG422" s="4"/>
      <c r="DXH422" s="4"/>
      <c r="DXI422" s="4"/>
      <c r="DXJ422" s="4"/>
      <c r="DXK422" s="4"/>
      <c r="DXL422" s="4"/>
      <c r="DXM422" s="4"/>
      <c r="DXN422" s="4"/>
      <c r="DXO422" s="4"/>
      <c r="DXP422" s="4"/>
      <c r="DXQ422" s="4"/>
      <c r="DXR422" s="4"/>
      <c r="DXS422" s="4"/>
      <c r="DXT422" s="4"/>
      <c r="DXU422" s="4"/>
      <c r="DXV422" s="4"/>
      <c r="DXW422" s="4"/>
      <c r="DXX422" s="4"/>
      <c r="DXY422" s="4"/>
      <c r="DXZ422" s="4"/>
      <c r="DYA422" s="4"/>
      <c r="DYB422" s="4"/>
      <c r="DYC422" s="4"/>
      <c r="DYD422" s="4"/>
      <c r="DYE422" s="4"/>
      <c r="DYF422" s="4"/>
      <c r="DYG422" s="4"/>
      <c r="DYH422" s="4"/>
      <c r="DYI422" s="4"/>
      <c r="DYJ422" s="4"/>
      <c r="DYK422" s="4"/>
      <c r="DYL422" s="4"/>
      <c r="DYM422" s="4"/>
      <c r="DYN422" s="4"/>
      <c r="DYO422" s="4"/>
      <c r="DYP422" s="4"/>
      <c r="DYQ422" s="4"/>
      <c r="DYR422" s="4"/>
      <c r="DYS422" s="4"/>
      <c r="DYT422" s="4"/>
      <c r="DYU422" s="4"/>
      <c r="DYV422" s="4"/>
      <c r="DYW422" s="4"/>
      <c r="DYX422" s="4"/>
      <c r="DYY422" s="4"/>
      <c r="DYZ422" s="4"/>
      <c r="DZA422" s="4"/>
      <c r="DZB422" s="4"/>
      <c r="DZC422" s="4"/>
      <c r="DZD422" s="4"/>
      <c r="DZE422" s="4"/>
      <c r="DZF422" s="4"/>
      <c r="DZG422" s="4"/>
      <c r="DZH422" s="4"/>
      <c r="DZI422" s="4"/>
      <c r="DZJ422" s="4"/>
      <c r="DZK422" s="4"/>
      <c r="DZL422" s="4"/>
      <c r="DZM422" s="4"/>
      <c r="DZN422" s="4"/>
      <c r="DZO422" s="4"/>
      <c r="DZP422" s="4"/>
      <c r="DZQ422" s="4"/>
      <c r="DZR422" s="4"/>
      <c r="DZS422" s="4"/>
      <c r="DZT422" s="4"/>
      <c r="DZU422" s="4"/>
      <c r="DZV422" s="4"/>
      <c r="DZW422" s="4"/>
      <c r="DZX422" s="4"/>
      <c r="DZY422" s="4"/>
      <c r="DZZ422" s="4"/>
      <c r="EAA422" s="4"/>
      <c r="EAB422" s="4"/>
      <c r="EAC422" s="4"/>
      <c r="EAD422" s="4"/>
      <c r="EAE422" s="4"/>
      <c r="EAF422" s="4"/>
      <c r="EAG422" s="4"/>
      <c r="EAH422" s="4"/>
      <c r="EAI422" s="4"/>
      <c r="EAJ422" s="4"/>
      <c r="EAK422" s="4"/>
      <c r="EAL422" s="4"/>
      <c r="EAM422" s="4"/>
      <c r="EAN422" s="4"/>
      <c r="EAO422" s="4"/>
      <c r="EAP422" s="4"/>
      <c r="EAQ422" s="4"/>
      <c r="EAR422" s="4"/>
      <c r="EAS422" s="4"/>
      <c r="EAT422" s="4"/>
      <c r="EAU422" s="4"/>
      <c r="EAV422" s="4"/>
      <c r="EAW422" s="4"/>
      <c r="EAX422" s="4"/>
      <c r="EAY422" s="4"/>
      <c r="EAZ422" s="4"/>
      <c r="EBA422" s="4"/>
      <c r="EBB422" s="4"/>
      <c r="EBC422" s="4"/>
      <c r="EBD422" s="4"/>
      <c r="EBE422" s="4"/>
      <c r="EBF422" s="4"/>
      <c r="EBG422" s="4"/>
      <c r="EBH422" s="4"/>
      <c r="EBI422" s="4"/>
      <c r="EBJ422" s="4"/>
      <c r="EBK422" s="4"/>
      <c r="EBL422" s="4"/>
      <c r="EBM422" s="4"/>
      <c r="EBN422" s="4"/>
      <c r="EBO422" s="4"/>
      <c r="EBP422" s="4"/>
      <c r="EBQ422" s="4"/>
      <c r="EBR422" s="4"/>
      <c r="EBS422" s="4"/>
      <c r="EBT422" s="4"/>
      <c r="EBU422" s="4"/>
      <c r="EBV422" s="4"/>
      <c r="EBW422" s="4"/>
      <c r="EBX422" s="4"/>
      <c r="EBY422" s="4"/>
      <c r="EBZ422" s="4"/>
      <c r="ECA422" s="4"/>
      <c r="ECB422" s="4"/>
      <c r="ECC422" s="4"/>
      <c r="ECD422" s="4"/>
      <c r="ECE422" s="4"/>
      <c r="ECF422" s="4"/>
      <c r="ECG422" s="4"/>
      <c r="ECH422" s="4"/>
      <c r="ECI422" s="4"/>
      <c r="ECJ422" s="4"/>
      <c r="ECK422" s="4"/>
      <c r="ECL422" s="4"/>
      <c r="ECM422" s="4"/>
      <c r="ECN422" s="4"/>
      <c r="ECO422" s="4"/>
      <c r="ECP422" s="4"/>
      <c r="ECQ422" s="4"/>
      <c r="ECR422" s="4"/>
      <c r="ECS422" s="4"/>
      <c r="ECT422" s="4"/>
      <c r="ECU422" s="4"/>
      <c r="ECV422" s="4"/>
      <c r="ECW422" s="4"/>
      <c r="ECX422" s="4"/>
      <c r="ECY422" s="4"/>
      <c r="ECZ422" s="4"/>
      <c r="EDA422" s="4"/>
      <c r="EDB422" s="4"/>
      <c r="EDC422" s="4"/>
      <c r="EDD422" s="4"/>
      <c r="EDE422" s="4"/>
      <c r="EDF422" s="4"/>
      <c r="EDG422" s="4"/>
      <c r="EDH422" s="4"/>
      <c r="EDI422" s="4"/>
      <c r="EDJ422" s="4"/>
      <c r="EDK422" s="4"/>
      <c r="EDL422" s="4"/>
      <c r="EDM422" s="4"/>
      <c r="EDN422" s="4"/>
      <c r="EDO422" s="4"/>
      <c r="EDP422" s="4"/>
      <c r="EDQ422" s="4"/>
      <c r="EDR422" s="4"/>
      <c r="EDS422" s="4"/>
      <c r="EDT422" s="4"/>
      <c r="EDU422" s="4"/>
      <c r="EDV422" s="4"/>
      <c r="EDW422" s="4"/>
      <c r="EDX422" s="4"/>
      <c r="EDY422" s="4"/>
      <c r="EDZ422" s="4"/>
      <c r="EEA422" s="4"/>
      <c r="EEB422" s="4"/>
      <c r="EEC422" s="4"/>
      <c r="EED422" s="4"/>
      <c r="EEE422" s="4"/>
      <c r="EEF422" s="4"/>
      <c r="EEG422" s="4"/>
      <c r="EEH422" s="4"/>
      <c r="EEI422" s="4"/>
      <c r="EEJ422" s="4"/>
      <c r="EEK422" s="4"/>
      <c r="EEL422" s="4"/>
      <c r="EEM422" s="4"/>
      <c r="EEN422" s="4"/>
      <c r="EEO422" s="4"/>
      <c r="EEP422" s="4"/>
      <c r="EEQ422" s="4"/>
      <c r="EER422" s="4"/>
      <c r="EES422" s="4"/>
      <c r="EET422" s="4"/>
      <c r="EEU422" s="4"/>
      <c r="EEV422" s="4"/>
      <c r="EEW422" s="4"/>
      <c r="EEX422" s="4"/>
      <c r="EEY422" s="4"/>
      <c r="EEZ422" s="4"/>
      <c r="EFA422" s="4"/>
      <c r="EFB422" s="4"/>
      <c r="EFC422" s="4"/>
      <c r="EFD422" s="4"/>
      <c r="EFE422" s="4"/>
      <c r="EFF422" s="4"/>
      <c r="EFG422" s="4"/>
      <c r="EFH422" s="4"/>
      <c r="EFI422" s="4"/>
      <c r="EFJ422" s="4"/>
      <c r="EFK422" s="4"/>
      <c r="EFL422" s="4"/>
      <c r="EFM422" s="4"/>
      <c r="EFN422" s="4"/>
      <c r="EFO422" s="4"/>
      <c r="EFP422" s="4"/>
      <c r="EFQ422" s="4"/>
      <c r="EFR422" s="4"/>
      <c r="EFS422" s="4"/>
      <c r="EFT422" s="4"/>
      <c r="EFU422" s="4"/>
      <c r="EFV422" s="4"/>
      <c r="EFW422" s="4"/>
      <c r="EFX422" s="4"/>
      <c r="EFY422" s="4"/>
      <c r="EFZ422" s="4"/>
      <c r="EGA422" s="4"/>
      <c r="EGB422" s="4"/>
      <c r="EGC422" s="4"/>
      <c r="EGD422" s="4"/>
      <c r="EGE422" s="4"/>
      <c r="EGF422" s="4"/>
      <c r="EGG422" s="4"/>
      <c r="EGH422" s="4"/>
      <c r="EGI422" s="4"/>
      <c r="EGJ422" s="4"/>
      <c r="EGK422" s="4"/>
      <c r="EGL422" s="4"/>
      <c r="EGM422" s="4"/>
      <c r="EGN422" s="4"/>
      <c r="EGO422" s="4"/>
      <c r="EGP422" s="4"/>
      <c r="EGQ422" s="4"/>
      <c r="EGR422" s="4"/>
      <c r="EGS422" s="4"/>
      <c r="EGT422" s="4"/>
      <c r="EGU422" s="4"/>
      <c r="EGV422" s="4"/>
      <c r="EGW422" s="4"/>
      <c r="EGX422" s="4"/>
      <c r="EGY422" s="4"/>
      <c r="EGZ422" s="4"/>
      <c r="EHA422" s="4"/>
      <c r="EHB422" s="4"/>
      <c r="EHC422" s="4"/>
      <c r="EHD422" s="4"/>
      <c r="EHE422" s="4"/>
      <c r="EHF422" s="4"/>
      <c r="EHG422" s="4"/>
      <c r="EHH422" s="4"/>
      <c r="EHI422" s="4"/>
      <c r="EHJ422" s="4"/>
      <c r="EHK422" s="4"/>
      <c r="EHL422" s="4"/>
      <c r="EHM422" s="4"/>
      <c r="EHN422" s="4"/>
      <c r="EHO422" s="4"/>
      <c r="EHP422" s="4"/>
      <c r="EHQ422" s="4"/>
      <c r="EHR422" s="4"/>
      <c r="EHS422" s="4"/>
      <c r="EHT422" s="4"/>
      <c r="EHU422" s="4"/>
      <c r="EHV422" s="4"/>
      <c r="EHW422" s="4"/>
      <c r="EHX422" s="4"/>
      <c r="EHY422" s="4"/>
      <c r="EHZ422" s="4"/>
      <c r="EIA422" s="4"/>
      <c r="EIB422" s="4"/>
      <c r="EIC422" s="4"/>
      <c r="EID422" s="4"/>
      <c r="EIE422" s="4"/>
      <c r="EIF422" s="4"/>
      <c r="EIG422" s="4"/>
      <c r="EIH422" s="4"/>
      <c r="EII422" s="4"/>
      <c r="EIJ422" s="4"/>
      <c r="EIK422" s="4"/>
      <c r="EIL422" s="4"/>
      <c r="EIM422" s="4"/>
      <c r="EIN422" s="4"/>
      <c r="EIO422" s="4"/>
      <c r="EIP422" s="4"/>
      <c r="EIQ422" s="4"/>
      <c r="EIR422" s="4"/>
      <c r="EIS422" s="4"/>
      <c r="EIT422" s="4"/>
      <c r="EIU422" s="4"/>
      <c r="EIV422" s="4"/>
      <c r="EIW422" s="4"/>
      <c r="EIX422" s="4"/>
      <c r="EIY422" s="4"/>
      <c r="EIZ422" s="4"/>
      <c r="EJA422" s="4"/>
      <c r="EJB422" s="4"/>
      <c r="EJC422" s="4"/>
      <c r="EJD422" s="4"/>
      <c r="EJE422" s="4"/>
      <c r="EJF422" s="4"/>
      <c r="EJG422" s="4"/>
      <c r="EJH422" s="4"/>
      <c r="EJI422" s="4"/>
      <c r="EJJ422" s="4"/>
      <c r="EJK422" s="4"/>
      <c r="EJL422" s="4"/>
      <c r="EJM422" s="4"/>
      <c r="EJN422" s="4"/>
      <c r="EJO422" s="4"/>
      <c r="EJP422" s="4"/>
      <c r="EJQ422" s="4"/>
      <c r="EJR422" s="4"/>
      <c r="EJS422" s="4"/>
      <c r="EJT422" s="4"/>
      <c r="EJU422" s="4"/>
      <c r="EJV422" s="4"/>
      <c r="EJW422" s="4"/>
      <c r="EJX422" s="4"/>
      <c r="EJY422" s="4"/>
      <c r="EJZ422" s="4"/>
      <c r="EKA422" s="4"/>
      <c r="EKB422" s="4"/>
      <c r="EKC422" s="4"/>
      <c r="EKD422" s="4"/>
      <c r="EKE422" s="4"/>
      <c r="EKF422" s="4"/>
      <c r="EKG422" s="4"/>
      <c r="EKH422" s="4"/>
      <c r="EKI422" s="4"/>
      <c r="EKJ422" s="4"/>
      <c r="EKK422" s="4"/>
      <c r="EKL422" s="4"/>
      <c r="EKM422" s="4"/>
      <c r="EKN422" s="4"/>
      <c r="EKO422" s="4"/>
      <c r="EKP422" s="4"/>
      <c r="EKQ422" s="4"/>
      <c r="EKR422" s="4"/>
      <c r="EKS422" s="4"/>
      <c r="EKT422" s="4"/>
      <c r="EKU422" s="4"/>
      <c r="EKV422" s="4"/>
      <c r="EKW422" s="4"/>
      <c r="EKX422" s="4"/>
      <c r="EKY422" s="4"/>
      <c r="EKZ422" s="4"/>
      <c r="ELA422" s="4"/>
      <c r="ELB422" s="4"/>
      <c r="ELC422" s="4"/>
      <c r="ELD422" s="4"/>
      <c r="ELE422" s="4"/>
      <c r="ELF422" s="4"/>
      <c r="ELG422" s="4"/>
      <c r="ELH422" s="4"/>
      <c r="ELI422" s="4"/>
      <c r="ELJ422" s="4"/>
      <c r="ELK422" s="4"/>
      <c r="ELL422" s="4"/>
      <c r="ELM422" s="4"/>
      <c r="ELN422" s="4"/>
      <c r="ELO422" s="4"/>
      <c r="ELP422" s="4"/>
      <c r="ELQ422" s="4"/>
      <c r="ELR422" s="4"/>
      <c r="ELS422" s="4"/>
      <c r="ELT422" s="4"/>
      <c r="ELU422" s="4"/>
      <c r="ELV422" s="4"/>
      <c r="ELW422" s="4"/>
      <c r="ELX422" s="4"/>
      <c r="ELY422" s="4"/>
      <c r="ELZ422" s="4"/>
      <c r="EMA422" s="4"/>
      <c r="EMB422" s="4"/>
      <c r="EMC422" s="4"/>
      <c r="EMD422" s="4"/>
      <c r="EME422" s="4"/>
      <c r="EMF422" s="4"/>
      <c r="EMG422" s="4"/>
      <c r="EMH422" s="4"/>
      <c r="EMI422" s="4"/>
      <c r="EMJ422" s="4"/>
      <c r="EMK422" s="4"/>
      <c r="EML422" s="4"/>
      <c r="EMM422" s="4"/>
      <c r="EMN422" s="4"/>
      <c r="EMO422" s="4"/>
      <c r="EMP422" s="4"/>
      <c r="EMQ422" s="4"/>
      <c r="EMR422" s="4"/>
      <c r="EMS422" s="4"/>
      <c r="EMT422" s="4"/>
      <c r="EMU422" s="4"/>
      <c r="EMV422" s="4"/>
      <c r="EMW422" s="4"/>
      <c r="EMX422" s="4"/>
      <c r="EMY422" s="4"/>
      <c r="EMZ422" s="4"/>
      <c r="ENA422" s="4"/>
      <c r="ENB422" s="4"/>
      <c r="ENC422" s="4"/>
      <c r="END422" s="4"/>
      <c r="ENE422" s="4"/>
      <c r="ENF422" s="4"/>
      <c r="ENG422" s="4"/>
      <c r="ENH422" s="4"/>
      <c r="ENI422" s="4"/>
      <c r="ENJ422" s="4"/>
      <c r="ENK422" s="4"/>
      <c r="ENL422" s="4"/>
      <c r="ENM422" s="4"/>
      <c r="ENN422" s="4"/>
      <c r="ENO422" s="4"/>
      <c r="ENP422" s="4"/>
      <c r="ENQ422" s="4"/>
      <c r="ENR422" s="4"/>
      <c r="ENS422" s="4"/>
      <c r="ENT422" s="4"/>
      <c r="ENU422" s="4"/>
      <c r="ENV422" s="4"/>
      <c r="ENW422" s="4"/>
      <c r="ENX422" s="4"/>
      <c r="ENY422" s="4"/>
      <c r="ENZ422" s="4"/>
      <c r="EOA422" s="4"/>
      <c r="EOB422" s="4"/>
      <c r="EOC422" s="4"/>
      <c r="EOD422" s="4"/>
      <c r="EOE422" s="4"/>
      <c r="EOF422" s="4"/>
      <c r="EOG422" s="4"/>
      <c r="EOH422" s="4"/>
      <c r="EOI422" s="4"/>
      <c r="EOJ422" s="4"/>
      <c r="EOK422" s="4"/>
      <c r="EOL422" s="4"/>
      <c r="EOM422" s="4"/>
      <c r="EON422" s="4"/>
      <c r="EOO422" s="4"/>
      <c r="EOP422" s="4"/>
      <c r="EOQ422" s="4"/>
      <c r="EOR422" s="4"/>
      <c r="EOS422" s="4"/>
      <c r="EOT422" s="4"/>
      <c r="EOU422" s="4"/>
      <c r="EOV422" s="4"/>
      <c r="EOW422" s="4"/>
      <c r="EOX422" s="4"/>
      <c r="EOY422" s="4"/>
      <c r="EOZ422" s="4"/>
      <c r="EPA422" s="4"/>
      <c r="EPB422" s="4"/>
      <c r="EPC422" s="4"/>
      <c r="EPD422" s="4"/>
      <c r="EPE422" s="4"/>
      <c r="EPF422" s="4"/>
      <c r="EPG422" s="4"/>
      <c r="EPH422" s="4"/>
      <c r="EPI422" s="4"/>
      <c r="EPJ422" s="4"/>
      <c r="EPK422" s="4"/>
      <c r="EPL422" s="4"/>
      <c r="EPM422" s="4"/>
      <c r="EPN422" s="4"/>
      <c r="EPO422" s="4"/>
      <c r="EPP422" s="4"/>
      <c r="EPQ422" s="4"/>
      <c r="EPR422" s="4"/>
      <c r="EPS422" s="4"/>
      <c r="EPT422" s="4"/>
      <c r="EPU422" s="4"/>
      <c r="EPV422" s="4"/>
      <c r="EPW422" s="4"/>
      <c r="EPX422" s="4"/>
      <c r="EPY422" s="4"/>
      <c r="EPZ422" s="4"/>
      <c r="EQA422" s="4"/>
      <c r="EQB422" s="4"/>
      <c r="EQC422" s="4"/>
      <c r="EQD422" s="4"/>
      <c r="EQE422" s="4"/>
      <c r="EQF422" s="4"/>
      <c r="EQG422" s="4"/>
      <c r="EQH422" s="4"/>
      <c r="EQI422" s="4"/>
      <c r="EQJ422" s="4"/>
      <c r="EQK422" s="4"/>
      <c r="EQL422" s="4"/>
      <c r="EQM422" s="4"/>
      <c r="EQN422" s="4"/>
      <c r="EQO422" s="4"/>
      <c r="EQP422" s="4"/>
      <c r="EQQ422" s="4"/>
      <c r="EQR422" s="4"/>
      <c r="EQS422" s="4"/>
      <c r="EQT422" s="4"/>
      <c r="EQU422" s="4"/>
      <c r="EQV422" s="4"/>
      <c r="EQW422" s="4"/>
      <c r="EQX422" s="4"/>
      <c r="EQY422" s="4"/>
      <c r="EQZ422" s="4"/>
      <c r="ERA422" s="4"/>
      <c r="ERB422" s="4"/>
      <c r="ERC422" s="4"/>
      <c r="ERD422" s="4"/>
      <c r="ERE422" s="4"/>
      <c r="ERF422" s="4"/>
      <c r="ERG422" s="4"/>
      <c r="ERH422" s="4"/>
      <c r="ERI422" s="4"/>
      <c r="ERJ422" s="4"/>
      <c r="ERK422" s="4"/>
      <c r="ERL422" s="4"/>
      <c r="ERM422" s="4"/>
      <c r="ERN422" s="4"/>
      <c r="ERO422" s="4"/>
      <c r="ERP422" s="4"/>
      <c r="ERQ422" s="4"/>
      <c r="ERR422" s="4"/>
      <c r="ERS422" s="4"/>
      <c r="ERT422" s="4"/>
      <c r="ERU422" s="4"/>
      <c r="ERV422" s="4"/>
      <c r="ERW422" s="4"/>
      <c r="ERX422" s="4"/>
      <c r="ERY422" s="4"/>
      <c r="ERZ422" s="4"/>
      <c r="ESA422" s="4"/>
      <c r="ESB422" s="4"/>
      <c r="ESC422" s="4"/>
      <c r="ESD422" s="4"/>
      <c r="ESE422" s="4"/>
      <c r="ESF422" s="4"/>
      <c r="ESG422" s="4"/>
      <c r="ESH422" s="4"/>
      <c r="ESI422" s="4"/>
      <c r="ESJ422" s="4"/>
      <c r="ESK422" s="4"/>
      <c r="ESL422" s="4"/>
      <c r="ESM422" s="4"/>
      <c r="ESN422" s="4"/>
      <c r="ESO422" s="4"/>
      <c r="ESP422" s="4"/>
      <c r="ESQ422" s="4"/>
      <c r="ESR422" s="4"/>
      <c r="ESS422" s="4"/>
      <c r="EST422" s="4"/>
      <c r="ESU422" s="4"/>
      <c r="ESV422" s="4"/>
      <c r="ESW422" s="4"/>
      <c r="ESX422" s="4"/>
      <c r="ESY422" s="4"/>
      <c r="ESZ422" s="4"/>
      <c r="ETA422" s="4"/>
      <c r="ETB422" s="4"/>
      <c r="ETC422" s="4"/>
      <c r="ETD422" s="4"/>
      <c r="ETE422" s="4"/>
      <c r="ETF422" s="4"/>
      <c r="ETG422" s="4"/>
      <c r="ETH422" s="4"/>
      <c r="ETI422" s="4"/>
      <c r="ETJ422" s="4"/>
      <c r="ETK422" s="4"/>
      <c r="ETL422" s="4"/>
      <c r="ETM422" s="4"/>
      <c r="ETN422" s="4"/>
      <c r="ETO422" s="4"/>
      <c r="ETP422" s="4"/>
      <c r="ETQ422" s="4"/>
      <c r="ETR422" s="4"/>
      <c r="ETS422" s="4"/>
      <c r="ETT422" s="4"/>
      <c r="ETU422" s="4"/>
      <c r="ETV422" s="4"/>
      <c r="ETW422" s="4"/>
      <c r="ETX422" s="4"/>
      <c r="ETY422" s="4"/>
      <c r="ETZ422" s="4"/>
      <c r="EUA422" s="4"/>
      <c r="EUB422" s="4"/>
      <c r="EUC422" s="4"/>
      <c r="EUD422" s="4"/>
      <c r="EUE422" s="4"/>
      <c r="EUF422" s="4"/>
      <c r="EUG422" s="4"/>
      <c r="EUH422" s="4"/>
      <c r="EUI422" s="4"/>
      <c r="EUJ422" s="4"/>
      <c r="EUK422" s="4"/>
      <c r="EUL422" s="4"/>
      <c r="EUM422" s="4"/>
      <c r="EUN422" s="4"/>
      <c r="EUO422" s="4"/>
      <c r="EUP422" s="4"/>
      <c r="EUQ422" s="4"/>
      <c r="EUR422" s="4"/>
      <c r="EUS422" s="4"/>
      <c r="EUT422" s="4"/>
      <c r="EUU422" s="4"/>
      <c r="EUV422" s="4"/>
      <c r="EUW422" s="4"/>
      <c r="EUX422" s="4"/>
      <c r="EUY422" s="4"/>
      <c r="EUZ422" s="4"/>
      <c r="EVA422" s="4"/>
      <c r="EVB422" s="4"/>
      <c r="EVC422" s="4"/>
      <c r="EVD422" s="4"/>
      <c r="EVE422" s="4"/>
      <c r="EVF422" s="4"/>
      <c r="EVG422" s="4"/>
      <c r="EVH422" s="4"/>
      <c r="EVI422" s="4"/>
      <c r="EVJ422" s="4"/>
      <c r="EVK422" s="4"/>
      <c r="EVL422" s="4"/>
      <c r="EVM422" s="4"/>
      <c r="EVN422" s="4"/>
      <c r="EVO422" s="4"/>
      <c r="EVP422" s="4"/>
      <c r="EVQ422" s="4"/>
      <c r="EVR422" s="4"/>
      <c r="EVS422" s="4"/>
      <c r="EVT422" s="4"/>
      <c r="EVU422" s="4"/>
      <c r="EVV422" s="4"/>
      <c r="EVW422" s="4"/>
      <c r="EVX422" s="4"/>
      <c r="EVY422" s="4"/>
      <c r="EVZ422" s="4"/>
      <c r="EWA422" s="4"/>
      <c r="EWB422" s="4"/>
      <c r="EWC422" s="4"/>
      <c r="EWD422" s="4"/>
      <c r="EWE422" s="4"/>
      <c r="EWF422" s="4"/>
      <c r="EWG422" s="4"/>
      <c r="EWH422" s="4"/>
      <c r="EWI422" s="4"/>
      <c r="EWJ422" s="4"/>
      <c r="EWK422" s="4"/>
      <c r="EWL422" s="4"/>
      <c r="EWM422" s="4"/>
      <c r="EWN422" s="4"/>
      <c r="EWO422" s="4"/>
      <c r="EWP422" s="4"/>
      <c r="EWQ422" s="4"/>
      <c r="EWR422" s="4"/>
      <c r="EWS422" s="4"/>
      <c r="EWT422" s="4"/>
      <c r="EWU422" s="4"/>
      <c r="EWV422" s="4"/>
      <c r="EWW422" s="4"/>
      <c r="EWX422" s="4"/>
      <c r="EWY422" s="4"/>
      <c r="EWZ422" s="4"/>
      <c r="EXA422" s="4"/>
      <c r="EXB422" s="4"/>
      <c r="EXC422" s="4"/>
      <c r="EXD422" s="4"/>
      <c r="EXE422" s="4"/>
      <c r="EXF422" s="4"/>
      <c r="EXG422" s="4"/>
      <c r="EXH422" s="4"/>
      <c r="EXI422" s="4"/>
      <c r="EXJ422" s="4"/>
      <c r="EXK422" s="4"/>
      <c r="EXL422" s="4"/>
      <c r="EXM422" s="4"/>
      <c r="EXN422" s="4"/>
      <c r="EXO422" s="4"/>
      <c r="EXP422" s="4"/>
      <c r="EXQ422" s="4"/>
      <c r="EXR422" s="4"/>
      <c r="EXS422" s="4"/>
      <c r="EXT422" s="4"/>
      <c r="EXU422" s="4"/>
      <c r="EXV422" s="4"/>
      <c r="EXW422" s="4"/>
      <c r="EXX422" s="4"/>
      <c r="EXY422" s="4"/>
      <c r="EXZ422" s="4"/>
      <c r="EYA422" s="4"/>
      <c r="EYB422" s="4"/>
      <c r="EYC422" s="4"/>
      <c r="EYD422" s="4"/>
      <c r="EYE422" s="4"/>
      <c r="EYF422" s="4"/>
      <c r="EYG422" s="4"/>
      <c r="EYH422" s="4"/>
      <c r="EYI422" s="4"/>
      <c r="EYJ422" s="4"/>
      <c r="EYK422" s="4"/>
      <c r="EYL422" s="4"/>
      <c r="EYM422" s="4"/>
      <c r="EYN422" s="4"/>
      <c r="EYO422" s="4"/>
      <c r="EYP422" s="4"/>
      <c r="EYQ422" s="4"/>
      <c r="EYR422" s="4"/>
      <c r="EYS422" s="4"/>
      <c r="EYT422" s="4"/>
      <c r="EYU422" s="4"/>
      <c r="EYV422" s="4"/>
      <c r="EYW422" s="4"/>
      <c r="EYX422" s="4"/>
      <c r="EYY422" s="4"/>
      <c r="EYZ422" s="4"/>
      <c r="EZA422" s="4"/>
      <c r="EZB422" s="4"/>
      <c r="EZC422" s="4"/>
      <c r="EZD422" s="4"/>
      <c r="EZE422" s="4"/>
      <c r="EZF422" s="4"/>
      <c r="EZG422" s="4"/>
      <c r="EZH422" s="4"/>
      <c r="EZI422" s="4"/>
      <c r="EZJ422" s="4"/>
      <c r="EZK422" s="4"/>
      <c r="EZL422" s="4"/>
      <c r="EZM422" s="4"/>
      <c r="EZN422" s="4"/>
      <c r="EZO422" s="4"/>
      <c r="EZP422" s="4"/>
      <c r="EZQ422" s="4"/>
      <c r="EZR422" s="4"/>
      <c r="EZS422" s="4"/>
      <c r="EZT422" s="4"/>
      <c r="EZU422" s="4"/>
      <c r="EZV422" s="4"/>
      <c r="EZW422" s="4"/>
      <c r="EZX422" s="4"/>
      <c r="EZY422" s="4"/>
      <c r="EZZ422" s="4"/>
      <c r="FAA422" s="4"/>
      <c r="FAB422" s="4"/>
      <c r="FAC422" s="4"/>
      <c r="FAD422" s="4"/>
      <c r="FAE422" s="4"/>
      <c r="FAF422" s="4"/>
      <c r="FAG422" s="4"/>
      <c r="FAH422" s="4"/>
      <c r="FAI422" s="4"/>
      <c r="FAJ422" s="4"/>
      <c r="FAK422" s="4"/>
      <c r="FAL422" s="4"/>
      <c r="FAM422" s="4"/>
      <c r="FAN422" s="4"/>
      <c r="FAO422" s="4"/>
      <c r="FAP422" s="4"/>
      <c r="FAQ422" s="4"/>
      <c r="FAR422" s="4"/>
      <c r="FAS422" s="4"/>
      <c r="FAT422" s="4"/>
      <c r="FAU422" s="4"/>
      <c r="FAV422" s="4"/>
      <c r="FAW422" s="4"/>
      <c r="FAX422" s="4"/>
      <c r="FAY422" s="4"/>
      <c r="FAZ422" s="4"/>
      <c r="FBA422" s="4"/>
      <c r="FBB422" s="4"/>
      <c r="FBC422" s="4"/>
      <c r="FBD422" s="4"/>
      <c r="FBE422" s="4"/>
      <c r="FBF422" s="4"/>
      <c r="FBG422" s="4"/>
      <c r="FBH422" s="4"/>
      <c r="FBI422" s="4"/>
      <c r="FBJ422" s="4"/>
      <c r="FBK422" s="4"/>
      <c r="FBL422" s="4"/>
      <c r="FBM422" s="4"/>
      <c r="FBN422" s="4"/>
      <c r="FBO422" s="4"/>
      <c r="FBP422" s="4"/>
      <c r="FBQ422" s="4"/>
      <c r="FBR422" s="4"/>
      <c r="FBS422" s="4"/>
      <c r="FBT422" s="4"/>
      <c r="FBU422" s="4"/>
      <c r="FBV422" s="4"/>
      <c r="FBW422" s="4"/>
      <c r="FBX422" s="4"/>
      <c r="FBY422" s="4"/>
      <c r="FBZ422" s="4"/>
      <c r="FCA422" s="4"/>
      <c r="FCB422" s="4"/>
      <c r="FCC422" s="4"/>
      <c r="FCD422" s="4"/>
      <c r="FCE422" s="4"/>
      <c r="FCF422" s="4"/>
      <c r="FCG422" s="4"/>
      <c r="FCH422" s="4"/>
      <c r="FCI422" s="4"/>
      <c r="FCJ422" s="4"/>
      <c r="FCK422" s="4"/>
      <c r="FCL422" s="4"/>
      <c r="FCM422" s="4"/>
      <c r="FCN422" s="4"/>
      <c r="FCO422" s="4"/>
      <c r="FCP422" s="4"/>
      <c r="FCQ422" s="4"/>
      <c r="FCR422" s="4"/>
      <c r="FCS422" s="4"/>
      <c r="FCT422" s="4"/>
      <c r="FCU422" s="4"/>
      <c r="FCV422" s="4"/>
      <c r="FCW422" s="4"/>
      <c r="FCX422" s="4"/>
      <c r="FCY422" s="4"/>
      <c r="FCZ422" s="4"/>
      <c r="FDA422" s="4"/>
      <c r="FDB422" s="4"/>
      <c r="FDC422" s="4"/>
      <c r="FDD422" s="4"/>
      <c r="FDE422" s="4"/>
      <c r="FDF422" s="4"/>
      <c r="FDG422" s="4"/>
      <c r="FDH422" s="4"/>
      <c r="FDI422" s="4"/>
      <c r="FDJ422" s="4"/>
      <c r="FDK422" s="4"/>
      <c r="FDL422" s="4"/>
      <c r="FDM422" s="4"/>
      <c r="FDN422" s="4"/>
      <c r="FDO422" s="4"/>
      <c r="FDP422" s="4"/>
      <c r="FDQ422" s="4"/>
      <c r="FDR422" s="4"/>
      <c r="FDS422" s="4"/>
      <c r="FDT422" s="4"/>
      <c r="FDU422" s="4"/>
      <c r="FDV422" s="4"/>
      <c r="FDW422" s="4"/>
      <c r="FDX422" s="4"/>
      <c r="FDY422" s="4"/>
      <c r="FDZ422" s="4"/>
      <c r="FEA422" s="4"/>
      <c r="FEB422" s="4"/>
      <c r="FEC422" s="4"/>
      <c r="FED422" s="4"/>
      <c r="FEE422" s="4"/>
      <c r="FEF422" s="4"/>
      <c r="FEG422" s="4"/>
      <c r="FEH422" s="4"/>
      <c r="FEI422" s="4"/>
      <c r="FEJ422" s="4"/>
      <c r="FEK422" s="4"/>
      <c r="FEL422" s="4"/>
      <c r="FEM422" s="4"/>
      <c r="FEN422" s="4"/>
      <c r="FEO422" s="4"/>
      <c r="FEP422" s="4"/>
      <c r="FEQ422" s="4"/>
      <c r="FER422" s="4"/>
      <c r="FES422" s="4"/>
      <c r="FET422" s="4"/>
      <c r="FEU422" s="4"/>
      <c r="FEV422" s="4"/>
      <c r="FEW422" s="4"/>
      <c r="FEX422" s="4"/>
      <c r="FEY422" s="4"/>
      <c r="FEZ422" s="4"/>
      <c r="FFA422" s="4"/>
      <c r="FFB422" s="4"/>
      <c r="FFC422" s="4"/>
      <c r="FFD422" s="4"/>
      <c r="FFE422" s="4"/>
      <c r="FFF422" s="4"/>
      <c r="FFG422" s="4"/>
      <c r="FFH422" s="4"/>
      <c r="FFI422" s="4"/>
      <c r="FFJ422" s="4"/>
      <c r="FFK422" s="4"/>
      <c r="FFL422" s="4"/>
      <c r="FFM422" s="4"/>
      <c r="FFN422" s="4"/>
      <c r="FFO422" s="4"/>
      <c r="FFP422" s="4"/>
      <c r="FFQ422" s="4"/>
      <c r="FFR422" s="4"/>
      <c r="FFS422" s="4"/>
      <c r="FFT422" s="4"/>
      <c r="FFU422" s="4"/>
      <c r="FFV422" s="4"/>
      <c r="FFW422" s="4"/>
      <c r="FFX422" s="4"/>
      <c r="FFY422" s="4"/>
      <c r="FFZ422" s="4"/>
      <c r="FGA422" s="4"/>
      <c r="FGB422" s="4"/>
      <c r="FGC422" s="4"/>
      <c r="FGD422" s="4"/>
      <c r="FGE422" s="4"/>
      <c r="FGF422" s="4"/>
      <c r="FGG422" s="4"/>
      <c r="FGH422" s="4"/>
      <c r="FGI422" s="4"/>
      <c r="FGJ422" s="4"/>
      <c r="FGK422" s="4"/>
      <c r="FGL422" s="4"/>
      <c r="FGM422" s="4"/>
      <c r="FGN422" s="4"/>
      <c r="FGO422" s="4"/>
      <c r="FGP422" s="4"/>
      <c r="FGQ422" s="4"/>
      <c r="FGR422" s="4"/>
      <c r="FGS422" s="4"/>
      <c r="FGT422" s="4"/>
      <c r="FGU422" s="4"/>
      <c r="FGV422" s="4"/>
      <c r="FGW422" s="4"/>
      <c r="FGX422" s="4"/>
      <c r="FGY422" s="4"/>
      <c r="FGZ422" s="4"/>
      <c r="FHA422" s="4"/>
      <c r="FHB422" s="4"/>
      <c r="FHC422" s="4"/>
      <c r="FHD422" s="4"/>
      <c r="FHE422" s="4"/>
      <c r="FHF422" s="4"/>
      <c r="FHG422" s="4"/>
      <c r="FHH422" s="4"/>
      <c r="FHI422" s="4"/>
      <c r="FHJ422" s="4"/>
      <c r="FHK422" s="4"/>
      <c r="FHL422" s="4"/>
      <c r="FHM422" s="4"/>
      <c r="FHN422" s="4"/>
      <c r="FHO422" s="4"/>
      <c r="FHP422" s="4"/>
      <c r="FHQ422" s="4"/>
      <c r="FHR422" s="4"/>
      <c r="FHS422" s="4"/>
      <c r="FHT422" s="4"/>
      <c r="FHU422" s="4"/>
      <c r="FHV422" s="4"/>
      <c r="FHW422" s="4"/>
      <c r="FHX422" s="4"/>
      <c r="FHY422" s="4"/>
      <c r="FHZ422" s="4"/>
      <c r="FIA422" s="4"/>
      <c r="FIB422" s="4"/>
      <c r="FIC422" s="4"/>
      <c r="FID422" s="4"/>
      <c r="FIE422" s="4"/>
      <c r="FIF422" s="4"/>
      <c r="FIG422" s="4"/>
      <c r="FIH422" s="4"/>
      <c r="FII422" s="4"/>
      <c r="FIJ422" s="4"/>
      <c r="FIK422" s="4"/>
      <c r="FIL422" s="4"/>
      <c r="FIM422" s="4"/>
      <c r="FIN422" s="4"/>
      <c r="FIO422" s="4"/>
      <c r="FIP422" s="4"/>
      <c r="FIQ422" s="4"/>
      <c r="FIR422" s="4"/>
      <c r="FIS422" s="4"/>
      <c r="FIT422" s="4"/>
      <c r="FIU422" s="4"/>
      <c r="FIV422" s="4"/>
      <c r="FIW422" s="4"/>
      <c r="FIX422" s="4"/>
      <c r="FIY422" s="4"/>
      <c r="FIZ422" s="4"/>
      <c r="FJA422" s="4"/>
      <c r="FJB422" s="4"/>
      <c r="FJC422" s="4"/>
      <c r="FJD422" s="4"/>
      <c r="FJE422" s="4"/>
      <c r="FJF422" s="4"/>
      <c r="FJG422" s="4"/>
      <c r="FJH422" s="4"/>
      <c r="FJI422" s="4"/>
      <c r="FJJ422" s="4"/>
      <c r="FJK422" s="4"/>
      <c r="FJL422" s="4"/>
      <c r="FJM422" s="4"/>
      <c r="FJN422" s="4"/>
      <c r="FJO422" s="4"/>
      <c r="FJP422" s="4"/>
      <c r="FJQ422" s="4"/>
      <c r="FJR422" s="4"/>
      <c r="FJS422" s="4"/>
      <c r="FJT422" s="4"/>
      <c r="FJU422" s="4"/>
      <c r="FJV422" s="4"/>
      <c r="FJW422" s="4"/>
      <c r="FJX422" s="4"/>
      <c r="FJY422" s="4"/>
      <c r="FJZ422" s="4"/>
      <c r="FKA422" s="4"/>
      <c r="FKB422" s="4"/>
      <c r="FKC422" s="4"/>
      <c r="FKD422" s="4"/>
      <c r="FKE422" s="4"/>
      <c r="FKF422" s="4"/>
      <c r="FKG422" s="4"/>
      <c r="FKH422" s="4"/>
      <c r="FKI422" s="4"/>
      <c r="FKJ422" s="4"/>
      <c r="FKK422" s="4"/>
      <c r="FKL422" s="4"/>
      <c r="FKM422" s="4"/>
      <c r="FKN422" s="4"/>
      <c r="FKO422" s="4"/>
      <c r="FKP422" s="4"/>
      <c r="FKQ422" s="4"/>
      <c r="FKR422" s="4"/>
      <c r="FKS422" s="4"/>
      <c r="FKT422" s="4"/>
      <c r="FKU422" s="4"/>
      <c r="FKV422" s="4"/>
      <c r="FKW422" s="4"/>
      <c r="FKX422" s="4"/>
      <c r="FKY422" s="4"/>
      <c r="FKZ422" s="4"/>
      <c r="FLA422" s="4"/>
      <c r="FLB422" s="4"/>
      <c r="FLC422" s="4"/>
      <c r="FLD422" s="4"/>
      <c r="FLE422" s="4"/>
      <c r="FLF422" s="4"/>
      <c r="FLG422" s="4"/>
      <c r="FLH422" s="4"/>
      <c r="FLI422" s="4"/>
      <c r="FLJ422" s="4"/>
      <c r="FLK422" s="4"/>
      <c r="FLL422" s="4"/>
      <c r="FLM422" s="4"/>
      <c r="FLN422" s="4"/>
      <c r="FLO422" s="4"/>
      <c r="FLP422" s="4"/>
      <c r="FLQ422" s="4"/>
      <c r="FLR422" s="4"/>
      <c r="FLS422" s="4"/>
      <c r="FLT422" s="4"/>
      <c r="FLU422" s="4"/>
      <c r="FLV422" s="4"/>
      <c r="FLW422" s="4"/>
      <c r="FLX422" s="4"/>
      <c r="FLY422" s="4"/>
      <c r="FLZ422" s="4"/>
      <c r="FMA422" s="4"/>
      <c r="FMB422" s="4"/>
      <c r="FMC422" s="4"/>
      <c r="FMD422" s="4"/>
      <c r="FME422" s="4"/>
      <c r="FMF422" s="4"/>
      <c r="FMG422" s="4"/>
      <c r="FMH422" s="4"/>
      <c r="FMI422" s="4"/>
      <c r="FMJ422" s="4"/>
      <c r="FMK422" s="4"/>
      <c r="FML422" s="4"/>
      <c r="FMM422" s="4"/>
      <c r="FMN422" s="4"/>
      <c r="FMO422" s="4"/>
      <c r="FMP422" s="4"/>
      <c r="FMQ422" s="4"/>
      <c r="FMR422" s="4"/>
      <c r="FMS422" s="4"/>
      <c r="FMT422" s="4"/>
      <c r="FMU422" s="4"/>
      <c r="FMV422" s="4"/>
      <c r="FMW422" s="4"/>
      <c r="FMX422" s="4"/>
      <c r="FMY422" s="4"/>
      <c r="FMZ422" s="4"/>
      <c r="FNA422" s="4"/>
      <c r="FNB422" s="4"/>
      <c r="FNC422" s="4"/>
      <c r="FND422" s="4"/>
      <c r="FNE422" s="4"/>
      <c r="FNF422" s="4"/>
      <c r="FNG422" s="4"/>
      <c r="FNH422" s="4"/>
      <c r="FNI422" s="4"/>
      <c r="FNJ422" s="4"/>
      <c r="FNK422" s="4"/>
      <c r="FNL422" s="4"/>
      <c r="FNM422" s="4"/>
      <c r="FNN422" s="4"/>
      <c r="FNO422" s="4"/>
      <c r="FNP422" s="4"/>
      <c r="FNQ422" s="4"/>
      <c r="FNR422" s="4"/>
      <c r="FNS422" s="4"/>
      <c r="FNT422" s="4"/>
      <c r="FNU422" s="4"/>
      <c r="FNV422" s="4"/>
      <c r="FNW422" s="4"/>
      <c r="FNX422" s="4"/>
      <c r="FNY422" s="4"/>
      <c r="FNZ422" s="4"/>
      <c r="FOA422" s="4"/>
      <c r="FOB422" s="4"/>
      <c r="FOC422" s="4"/>
      <c r="FOD422" s="4"/>
      <c r="FOE422" s="4"/>
      <c r="FOF422" s="4"/>
      <c r="FOG422" s="4"/>
      <c r="FOH422" s="4"/>
      <c r="FOI422" s="4"/>
      <c r="FOJ422" s="4"/>
      <c r="FOK422" s="4"/>
      <c r="FOL422" s="4"/>
      <c r="FOM422" s="4"/>
      <c r="FON422" s="4"/>
      <c r="FOO422" s="4"/>
      <c r="FOP422" s="4"/>
      <c r="FOQ422" s="4"/>
      <c r="FOR422" s="4"/>
      <c r="FOS422" s="4"/>
      <c r="FOT422" s="4"/>
      <c r="FOU422" s="4"/>
      <c r="FOV422" s="4"/>
      <c r="FOW422" s="4"/>
      <c r="FOX422" s="4"/>
      <c r="FOY422" s="4"/>
      <c r="FOZ422" s="4"/>
      <c r="FPA422" s="4"/>
      <c r="FPB422" s="4"/>
      <c r="FPC422" s="4"/>
      <c r="FPD422" s="4"/>
      <c r="FPE422" s="4"/>
      <c r="FPF422" s="4"/>
      <c r="FPG422" s="4"/>
      <c r="FPH422" s="4"/>
      <c r="FPI422" s="4"/>
      <c r="FPJ422" s="4"/>
      <c r="FPK422" s="4"/>
      <c r="FPL422" s="4"/>
      <c r="FPM422" s="4"/>
      <c r="FPN422" s="4"/>
      <c r="FPO422" s="4"/>
      <c r="FPP422" s="4"/>
      <c r="FPQ422" s="4"/>
      <c r="FPR422" s="4"/>
      <c r="FPS422" s="4"/>
      <c r="FPT422" s="4"/>
      <c r="FPU422" s="4"/>
      <c r="FPV422" s="4"/>
      <c r="FPW422" s="4"/>
      <c r="FPX422" s="4"/>
      <c r="FPY422" s="4"/>
      <c r="FPZ422" s="4"/>
      <c r="FQA422" s="4"/>
      <c r="FQB422" s="4"/>
      <c r="FQC422" s="4"/>
      <c r="FQD422" s="4"/>
      <c r="FQE422" s="4"/>
      <c r="FQF422" s="4"/>
      <c r="FQG422" s="4"/>
      <c r="FQH422" s="4"/>
      <c r="FQI422" s="4"/>
      <c r="FQJ422" s="4"/>
      <c r="FQK422" s="4"/>
      <c r="FQL422" s="4"/>
      <c r="FQM422" s="4"/>
      <c r="FQN422" s="4"/>
      <c r="FQO422" s="4"/>
      <c r="FQP422" s="4"/>
      <c r="FQQ422" s="4"/>
      <c r="FQR422" s="4"/>
      <c r="FQS422" s="4"/>
      <c r="FQT422" s="4"/>
      <c r="FQU422" s="4"/>
      <c r="FQV422" s="4"/>
      <c r="FQW422" s="4"/>
      <c r="FQX422" s="4"/>
      <c r="FQY422" s="4"/>
      <c r="FQZ422" s="4"/>
      <c r="FRA422" s="4"/>
      <c r="FRB422" s="4"/>
      <c r="FRC422" s="4"/>
      <c r="FRD422" s="4"/>
      <c r="FRE422" s="4"/>
      <c r="FRF422" s="4"/>
      <c r="FRG422" s="4"/>
      <c r="FRH422" s="4"/>
      <c r="FRI422" s="4"/>
      <c r="FRJ422" s="4"/>
      <c r="FRK422" s="4"/>
      <c r="FRL422" s="4"/>
      <c r="FRM422" s="4"/>
      <c r="FRN422" s="4"/>
      <c r="FRO422" s="4"/>
      <c r="FRP422" s="4"/>
      <c r="FRQ422" s="4"/>
      <c r="FRR422" s="4"/>
      <c r="FRS422" s="4"/>
      <c r="FRT422" s="4"/>
      <c r="FRU422" s="4"/>
      <c r="FRV422" s="4"/>
      <c r="FRW422" s="4"/>
      <c r="FRX422" s="4"/>
      <c r="FRY422" s="4"/>
      <c r="FRZ422" s="4"/>
      <c r="FSA422" s="4"/>
      <c r="FSB422" s="4"/>
      <c r="FSC422" s="4"/>
      <c r="FSD422" s="4"/>
      <c r="FSE422" s="4"/>
      <c r="FSF422" s="4"/>
      <c r="FSG422" s="4"/>
      <c r="FSH422" s="4"/>
      <c r="FSI422" s="4"/>
      <c r="FSJ422" s="4"/>
      <c r="FSK422" s="4"/>
      <c r="FSL422" s="4"/>
      <c r="FSM422" s="4"/>
      <c r="FSN422" s="4"/>
      <c r="FSO422" s="4"/>
      <c r="FSP422" s="4"/>
      <c r="FSQ422" s="4"/>
      <c r="FSR422" s="4"/>
      <c r="FSS422" s="4"/>
      <c r="FST422" s="4"/>
      <c r="FSU422" s="4"/>
      <c r="FSV422" s="4"/>
      <c r="FSW422" s="4"/>
      <c r="FSX422" s="4"/>
      <c r="FSY422" s="4"/>
      <c r="FSZ422" s="4"/>
      <c r="FTA422" s="4"/>
      <c r="FTB422" s="4"/>
      <c r="FTC422" s="4"/>
      <c r="FTD422" s="4"/>
      <c r="FTE422" s="4"/>
      <c r="FTF422" s="4"/>
      <c r="FTG422" s="4"/>
      <c r="FTH422" s="4"/>
      <c r="FTI422" s="4"/>
      <c r="FTJ422" s="4"/>
      <c r="FTK422" s="4"/>
      <c r="FTL422" s="4"/>
      <c r="FTM422" s="4"/>
      <c r="FTN422" s="4"/>
      <c r="FTO422" s="4"/>
      <c r="FTP422" s="4"/>
      <c r="FTQ422" s="4"/>
      <c r="FTR422" s="4"/>
      <c r="FTS422" s="4"/>
      <c r="FTT422" s="4"/>
      <c r="FTU422" s="4"/>
      <c r="FTV422" s="4"/>
      <c r="FTW422" s="4"/>
      <c r="FTX422" s="4"/>
      <c r="FTY422" s="4"/>
      <c r="FTZ422" s="4"/>
      <c r="FUA422" s="4"/>
      <c r="FUB422" s="4"/>
      <c r="FUC422" s="4"/>
      <c r="FUD422" s="4"/>
      <c r="FUE422" s="4"/>
      <c r="FUF422" s="4"/>
      <c r="FUG422" s="4"/>
      <c r="FUH422" s="4"/>
      <c r="FUI422" s="4"/>
      <c r="FUJ422" s="4"/>
      <c r="FUK422" s="4"/>
      <c r="FUL422" s="4"/>
      <c r="FUM422" s="4"/>
      <c r="FUN422" s="4"/>
      <c r="FUO422" s="4"/>
      <c r="FUP422" s="4"/>
      <c r="FUQ422" s="4"/>
      <c r="FUR422" s="4"/>
      <c r="FUS422" s="4"/>
      <c r="FUT422" s="4"/>
      <c r="FUU422" s="4"/>
      <c r="FUV422" s="4"/>
      <c r="FUW422" s="4"/>
      <c r="FUX422" s="4"/>
      <c r="FUY422" s="4"/>
      <c r="FUZ422" s="4"/>
      <c r="FVA422" s="4"/>
      <c r="FVB422" s="4"/>
      <c r="FVC422" s="4"/>
      <c r="FVD422" s="4"/>
      <c r="FVE422" s="4"/>
      <c r="FVF422" s="4"/>
      <c r="FVG422" s="4"/>
      <c r="FVH422" s="4"/>
      <c r="FVI422" s="4"/>
      <c r="FVJ422" s="4"/>
      <c r="FVK422" s="4"/>
      <c r="FVL422" s="4"/>
      <c r="FVM422" s="4"/>
      <c r="FVN422" s="4"/>
      <c r="FVO422" s="4"/>
      <c r="FVP422" s="4"/>
      <c r="FVQ422" s="4"/>
      <c r="FVR422" s="4"/>
      <c r="FVS422" s="4"/>
      <c r="FVT422" s="4"/>
      <c r="FVU422" s="4"/>
      <c r="FVV422" s="4"/>
      <c r="FVW422" s="4"/>
      <c r="FVX422" s="4"/>
      <c r="FVY422" s="4"/>
      <c r="FVZ422" s="4"/>
      <c r="FWA422" s="4"/>
      <c r="FWB422" s="4"/>
      <c r="FWC422" s="4"/>
      <c r="FWD422" s="4"/>
      <c r="FWE422" s="4"/>
      <c r="FWF422" s="4"/>
      <c r="FWG422" s="4"/>
      <c r="FWH422" s="4"/>
      <c r="FWI422" s="4"/>
      <c r="FWJ422" s="4"/>
      <c r="FWK422" s="4"/>
      <c r="FWL422" s="4"/>
      <c r="FWM422" s="4"/>
      <c r="FWN422" s="4"/>
      <c r="FWO422" s="4"/>
      <c r="FWP422" s="4"/>
      <c r="FWQ422" s="4"/>
      <c r="FWR422" s="4"/>
      <c r="FWS422" s="4"/>
      <c r="FWT422" s="4"/>
      <c r="FWU422" s="4"/>
      <c r="FWV422" s="4"/>
      <c r="FWW422" s="4"/>
      <c r="FWX422" s="4"/>
      <c r="FWY422" s="4"/>
      <c r="FWZ422" s="4"/>
      <c r="FXA422" s="4"/>
      <c r="FXB422" s="4"/>
      <c r="FXC422" s="4"/>
      <c r="FXD422" s="4"/>
      <c r="FXE422" s="4"/>
      <c r="FXF422" s="4"/>
      <c r="FXG422" s="4"/>
      <c r="FXH422" s="4"/>
      <c r="FXI422" s="4"/>
      <c r="FXJ422" s="4"/>
      <c r="FXK422" s="4"/>
      <c r="FXL422" s="4"/>
      <c r="FXM422" s="4"/>
      <c r="FXN422" s="4"/>
      <c r="FXO422" s="4"/>
      <c r="FXP422" s="4"/>
      <c r="FXQ422" s="4"/>
      <c r="FXR422" s="4"/>
      <c r="FXS422" s="4"/>
      <c r="FXT422" s="4"/>
      <c r="FXU422" s="4"/>
      <c r="FXV422" s="4"/>
      <c r="FXW422" s="4"/>
      <c r="FXX422" s="4"/>
      <c r="FXY422" s="4"/>
      <c r="FXZ422" s="4"/>
      <c r="FYA422" s="4"/>
      <c r="FYB422" s="4"/>
      <c r="FYC422" s="4"/>
      <c r="FYD422" s="4"/>
      <c r="FYE422" s="4"/>
      <c r="FYF422" s="4"/>
      <c r="FYG422" s="4"/>
      <c r="FYH422" s="4"/>
      <c r="FYI422" s="4"/>
      <c r="FYJ422" s="4"/>
      <c r="FYK422" s="4"/>
      <c r="FYL422" s="4"/>
      <c r="FYM422" s="4"/>
      <c r="FYN422" s="4"/>
      <c r="FYO422" s="4"/>
      <c r="FYP422" s="4"/>
      <c r="FYQ422" s="4"/>
      <c r="FYR422" s="4"/>
      <c r="FYS422" s="4"/>
      <c r="FYT422" s="4"/>
      <c r="FYU422" s="4"/>
      <c r="FYV422" s="4"/>
      <c r="FYW422" s="4"/>
      <c r="FYX422" s="4"/>
      <c r="FYY422" s="4"/>
      <c r="FYZ422" s="4"/>
      <c r="FZA422" s="4"/>
      <c r="FZB422" s="4"/>
      <c r="FZC422" s="4"/>
      <c r="FZD422" s="4"/>
      <c r="FZE422" s="4"/>
      <c r="FZF422" s="4"/>
      <c r="FZG422" s="4"/>
      <c r="FZH422" s="4"/>
      <c r="FZI422" s="4"/>
      <c r="FZJ422" s="4"/>
      <c r="FZK422" s="4"/>
      <c r="FZL422" s="4"/>
      <c r="FZM422" s="4"/>
      <c r="FZN422" s="4"/>
      <c r="FZO422" s="4"/>
      <c r="FZP422" s="4"/>
      <c r="FZQ422" s="4"/>
      <c r="FZR422" s="4"/>
      <c r="FZS422" s="4"/>
      <c r="FZT422" s="4"/>
      <c r="FZU422" s="4"/>
      <c r="FZV422" s="4"/>
      <c r="FZW422" s="4"/>
      <c r="FZX422" s="4"/>
      <c r="FZY422" s="4"/>
      <c r="FZZ422" s="4"/>
      <c r="GAA422" s="4"/>
      <c r="GAB422" s="4"/>
      <c r="GAC422" s="4"/>
      <c r="GAD422" s="4"/>
      <c r="GAE422" s="4"/>
      <c r="GAF422" s="4"/>
      <c r="GAG422" s="4"/>
      <c r="GAH422" s="4"/>
      <c r="GAI422" s="4"/>
      <c r="GAJ422" s="4"/>
      <c r="GAK422" s="4"/>
      <c r="GAL422" s="4"/>
      <c r="GAM422" s="4"/>
      <c r="GAN422" s="4"/>
      <c r="GAO422" s="4"/>
      <c r="GAP422" s="4"/>
      <c r="GAQ422" s="4"/>
      <c r="GAR422" s="4"/>
      <c r="GAS422" s="4"/>
      <c r="GAT422" s="4"/>
      <c r="GAU422" s="4"/>
      <c r="GAV422" s="4"/>
      <c r="GAW422" s="4"/>
      <c r="GAX422" s="4"/>
      <c r="GAY422" s="4"/>
      <c r="GAZ422" s="4"/>
      <c r="GBA422" s="4"/>
      <c r="GBB422" s="4"/>
      <c r="GBC422" s="4"/>
      <c r="GBD422" s="4"/>
      <c r="GBE422" s="4"/>
      <c r="GBF422" s="4"/>
      <c r="GBG422" s="4"/>
      <c r="GBH422" s="4"/>
      <c r="GBI422" s="4"/>
      <c r="GBJ422" s="4"/>
      <c r="GBK422" s="4"/>
      <c r="GBL422" s="4"/>
      <c r="GBM422" s="4"/>
      <c r="GBN422" s="4"/>
      <c r="GBO422" s="4"/>
      <c r="GBP422" s="4"/>
      <c r="GBQ422" s="4"/>
      <c r="GBR422" s="4"/>
      <c r="GBS422" s="4"/>
      <c r="GBT422" s="4"/>
      <c r="GBU422" s="4"/>
      <c r="GBV422" s="4"/>
      <c r="GBW422" s="4"/>
      <c r="GBX422" s="4"/>
      <c r="GBY422" s="4"/>
      <c r="GBZ422" s="4"/>
      <c r="GCA422" s="4"/>
      <c r="GCB422" s="4"/>
      <c r="GCC422" s="4"/>
      <c r="GCD422" s="4"/>
      <c r="GCE422" s="4"/>
      <c r="GCF422" s="4"/>
      <c r="GCG422" s="4"/>
      <c r="GCH422" s="4"/>
      <c r="GCI422" s="4"/>
      <c r="GCJ422" s="4"/>
      <c r="GCK422" s="4"/>
      <c r="GCL422" s="4"/>
      <c r="GCM422" s="4"/>
      <c r="GCN422" s="4"/>
      <c r="GCO422" s="4"/>
      <c r="GCP422" s="4"/>
      <c r="GCQ422" s="4"/>
      <c r="GCR422" s="4"/>
      <c r="GCS422" s="4"/>
      <c r="GCT422" s="4"/>
      <c r="GCU422" s="4"/>
      <c r="GCV422" s="4"/>
      <c r="GCW422" s="4"/>
      <c r="GCX422" s="4"/>
      <c r="GCY422" s="4"/>
      <c r="GCZ422" s="4"/>
      <c r="GDA422" s="4"/>
      <c r="GDB422" s="4"/>
      <c r="GDC422" s="4"/>
      <c r="GDD422" s="4"/>
      <c r="GDE422" s="4"/>
      <c r="GDF422" s="4"/>
      <c r="GDG422" s="4"/>
      <c r="GDH422" s="4"/>
      <c r="GDI422" s="4"/>
      <c r="GDJ422" s="4"/>
      <c r="GDK422" s="4"/>
      <c r="GDL422" s="4"/>
      <c r="GDM422" s="4"/>
      <c r="GDN422" s="4"/>
      <c r="GDO422" s="4"/>
      <c r="GDP422" s="4"/>
      <c r="GDQ422" s="4"/>
      <c r="GDR422" s="4"/>
      <c r="GDS422" s="4"/>
      <c r="GDT422" s="4"/>
      <c r="GDU422" s="4"/>
      <c r="GDV422" s="4"/>
      <c r="GDW422" s="4"/>
      <c r="GDX422" s="4"/>
      <c r="GDY422" s="4"/>
      <c r="GDZ422" s="4"/>
      <c r="GEA422" s="4"/>
      <c r="GEB422" s="4"/>
      <c r="GEC422" s="4"/>
      <c r="GED422" s="4"/>
      <c r="GEE422" s="4"/>
      <c r="GEF422" s="4"/>
      <c r="GEG422" s="4"/>
      <c r="GEH422" s="4"/>
      <c r="GEI422" s="4"/>
      <c r="GEJ422" s="4"/>
      <c r="GEK422" s="4"/>
      <c r="GEL422" s="4"/>
      <c r="GEM422" s="4"/>
      <c r="GEN422" s="4"/>
      <c r="GEO422" s="4"/>
      <c r="GEP422" s="4"/>
      <c r="GEQ422" s="4"/>
      <c r="GER422" s="4"/>
      <c r="GES422" s="4"/>
      <c r="GET422" s="4"/>
      <c r="GEU422" s="4"/>
      <c r="GEV422" s="4"/>
      <c r="GEW422" s="4"/>
      <c r="GEX422" s="4"/>
      <c r="GEY422" s="4"/>
      <c r="GEZ422" s="4"/>
      <c r="GFA422" s="4"/>
      <c r="GFB422" s="4"/>
      <c r="GFC422" s="4"/>
      <c r="GFD422" s="4"/>
      <c r="GFE422" s="4"/>
      <c r="GFF422" s="4"/>
      <c r="GFG422" s="4"/>
      <c r="GFH422" s="4"/>
      <c r="GFI422" s="4"/>
      <c r="GFJ422" s="4"/>
      <c r="GFK422" s="4"/>
      <c r="GFL422" s="4"/>
      <c r="GFM422" s="4"/>
      <c r="GFN422" s="4"/>
      <c r="GFO422" s="4"/>
      <c r="GFP422" s="4"/>
      <c r="GFQ422" s="4"/>
      <c r="GFR422" s="4"/>
      <c r="GFS422" s="4"/>
      <c r="GFT422" s="4"/>
      <c r="GFU422" s="4"/>
      <c r="GFV422" s="4"/>
      <c r="GFW422" s="4"/>
      <c r="GFX422" s="4"/>
      <c r="GFY422" s="4"/>
      <c r="GFZ422" s="4"/>
      <c r="GGA422" s="4"/>
      <c r="GGB422" s="4"/>
      <c r="GGC422" s="4"/>
      <c r="GGD422" s="4"/>
      <c r="GGE422" s="4"/>
      <c r="GGF422" s="4"/>
      <c r="GGG422" s="4"/>
      <c r="GGH422" s="4"/>
      <c r="GGI422" s="4"/>
      <c r="GGJ422" s="4"/>
      <c r="GGK422" s="4"/>
      <c r="GGL422" s="4"/>
      <c r="GGM422" s="4"/>
      <c r="GGN422" s="4"/>
      <c r="GGO422" s="4"/>
      <c r="GGP422" s="4"/>
      <c r="GGQ422" s="4"/>
      <c r="GGR422" s="4"/>
      <c r="GGS422" s="4"/>
      <c r="GGT422" s="4"/>
      <c r="GGU422" s="4"/>
      <c r="GGV422" s="4"/>
      <c r="GGW422" s="4"/>
      <c r="GGX422" s="4"/>
      <c r="GGY422" s="4"/>
      <c r="GGZ422" s="4"/>
      <c r="GHA422" s="4"/>
      <c r="GHB422" s="4"/>
      <c r="GHC422" s="4"/>
      <c r="GHD422" s="4"/>
      <c r="GHE422" s="4"/>
      <c r="GHF422" s="4"/>
      <c r="GHG422" s="4"/>
      <c r="GHH422" s="4"/>
      <c r="GHI422" s="4"/>
      <c r="GHJ422" s="4"/>
      <c r="GHK422" s="4"/>
      <c r="GHL422" s="4"/>
      <c r="GHM422" s="4"/>
      <c r="GHN422" s="4"/>
      <c r="GHO422" s="4"/>
      <c r="GHP422" s="4"/>
      <c r="GHQ422" s="4"/>
      <c r="GHR422" s="4"/>
      <c r="GHS422" s="4"/>
      <c r="GHT422" s="4"/>
      <c r="GHU422" s="4"/>
      <c r="GHV422" s="4"/>
      <c r="GHW422" s="4"/>
      <c r="GHX422" s="4"/>
      <c r="GHY422" s="4"/>
      <c r="GHZ422" s="4"/>
      <c r="GIA422" s="4"/>
      <c r="GIB422" s="4"/>
      <c r="GIC422" s="4"/>
      <c r="GID422" s="4"/>
      <c r="GIE422" s="4"/>
      <c r="GIF422" s="4"/>
      <c r="GIG422" s="4"/>
      <c r="GIH422" s="4"/>
      <c r="GII422" s="4"/>
      <c r="GIJ422" s="4"/>
      <c r="GIK422" s="4"/>
      <c r="GIL422" s="4"/>
      <c r="GIM422" s="4"/>
      <c r="GIN422" s="4"/>
      <c r="GIO422" s="4"/>
      <c r="GIP422" s="4"/>
      <c r="GIQ422" s="4"/>
      <c r="GIR422" s="4"/>
      <c r="GIS422" s="4"/>
      <c r="GIT422" s="4"/>
      <c r="GIU422" s="4"/>
      <c r="GIV422" s="4"/>
      <c r="GIW422" s="4"/>
      <c r="GIX422" s="4"/>
      <c r="GIY422" s="4"/>
      <c r="GIZ422" s="4"/>
      <c r="GJA422" s="4"/>
      <c r="GJB422" s="4"/>
      <c r="GJC422" s="4"/>
      <c r="GJD422" s="4"/>
      <c r="GJE422" s="4"/>
      <c r="GJF422" s="4"/>
      <c r="GJG422" s="4"/>
      <c r="GJH422" s="4"/>
      <c r="GJI422" s="4"/>
      <c r="GJJ422" s="4"/>
      <c r="GJK422" s="4"/>
      <c r="GJL422" s="4"/>
      <c r="GJM422" s="4"/>
      <c r="GJN422" s="4"/>
      <c r="GJO422" s="4"/>
      <c r="GJP422" s="4"/>
      <c r="GJQ422" s="4"/>
      <c r="GJR422" s="4"/>
      <c r="GJS422" s="4"/>
      <c r="GJT422" s="4"/>
      <c r="GJU422" s="4"/>
      <c r="GJV422" s="4"/>
      <c r="GJW422" s="4"/>
      <c r="GJX422" s="4"/>
      <c r="GJY422" s="4"/>
      <c r="GJZ422" s="4"/>
      <c r="GKA422" s="4"/>
      <c r="GKB422" s="4"/>
      <c r="GKC422" s="4"/>
      <c r="GKD422" s="4"/>
      <c r="GKE422" s="4"/>
      <c r="GKF422" s="4"/>
      <c r="GKG422" s="4"/>
      <c r="GKH422" s="4"/>
      <c r="GKI422" s="4"/>
      <c r="GKJ422" s="4"/>
      <c r="GKK422" s="4"/>
      <c r="GKL422" s="4"/>
      <c r="GKM422" s="4"/>
      <c r="GKN422" s="4"/>
      <c r="GKO422" s="4"/>
      <c r="GKP422" s="4"/>
      <c r="GKQ422" s="4"/>
      <c r="GKR422" s="4"/>
      <c r="GKS422" s="4"/>
      <c r="GKT422" s="4"/>
      <c r="GKU422" s="4"/>
      <c r="GKV422" s="4"/>
      <c r="GKW422" s="4"/>
      <c r="GKX422" s="4"/>
      <c r="GKY422" s="4"/>
      <c r="GKZ422" s="4"/>
      <c r="GLA422" s="4"/>
      <c r="GLB422" s="4"/>
      <c r="GLC422" s="4"/>
      <c r="GLD422" s="4"/>
      <c r="GLE422" s="4"/>
      <c r="GLF422" s="4"/>
      <c r="GLG422" s="4"/>
      <c r="GLH422" s="4"/>
      <c r="GLI422" s="4"/>
      <c r="GLJ422" s="4"/>
      <c r="GLK422" s="4"/>
      <c r="GLL422" s="4"/>
      <c r="GLM422" s="4"/>
      <c r="GLN422" s="4"/>
      <c r="GLO422" s="4"/>
      <c r="GLP422" s="4"/>
      <c r="GLQ422" s="4"/>
      <c r="GLR422" s="4"/>
      <c r="GLS422" s="4"/>
      <c r="GLT422" s="4"/>
      <c r="GLU422" s="4"/>
      <c r="GLV422" s="4"/>
      <c r="GLW422" s="4"/>
      <c r="GLX422" s="4"/>
      <c r="GLY422" s="4"/>
      <c r="GLZ422" s="4"/>
      <c r="GMA422" s="4"/>
      <c r="GMB422" s="4"/>
      <c r="GMC422" s="4"/>
      <c r="GMD422" s="4"/>
      <c r="GME422" s="4"/>
      <c r="GMF422" s="4"/>
      <c r="GMG422" s="4"/>
      <c r="GMH422" s="4"/>
      <c r="GMI422" s="4"/>
      <c r="GMJ422" s="4"/>
      <c r="GMK422" s="4"/>
      <c r="GML422" s="4"/>
      <c r="GMM422" s="4"/>
      <c r="GMN422" s="4"/>
      <c r="GMO422" s="4"/>
      <c r="GMP422" s="4"/>
      <c r="GMQ422" s="4"/>
      <c r="GMR422" s="4"/>
      <c r="GMS422" s="4"/>
      <c r="GMT422" s="4"/>
      <c r="GMU422" s="4"/>
      <c r="GMV422" s="4"/>
      <c r="GMW422" s="4"/>
      <c r="GMX422" s="4"/>
      <c r="GMY422" s="4"/>
      <c r="GMZ422" s="4"/>
      <c r="GNA422" s="4"/>
      <c r="GNB422" s="4"/>
      <c r="GNC422" s="4"/>
      <c r="GND422" s="4"/>
      <c r="GNE422" s="4"/>
      <c r="GNF422" s="4"/>
      <c r="GNG422" s="4"/>
      <c r="GNH422" s="4"/>
      <c r="GNI422" s="4"/>
      <c r="GNJ422" s="4"/>
      <c r="GNK422" s="4"/>
      <c r="GNL422" s="4"/>
      <c r="GNM422" s="4"/>
      <c r="GNN422" s="4"/>
      <c r="GNO422" s="4"/>
      <c r="GNP422" s="4"/>
      <c r="GNQ422" s="4"/>
      <c r="GNR422" s="4"/>
      <c r="GNS422" s="4"/>
      <c r="GNT422" s="4"/>
      <c r="GNU422" s="4"/>
      <c r="GNV422" s="4"/>
      <c r="GNW422" s="4"/>
      <c r="GNX422" s="4"/>
      <c r="GNY422" s="4"/>
      <c r="GNZ422" s="4"/>
      <c r="GOA422" s="4"/>
      <c r="GOB422" s="4"/>
      <c r="GOC422" s="4"/>
      <c r="GOD422" s="4"/>
      <c r="GOE422" s="4"/>
      <c r="GOF422" s="4"/>
      <c r="GOG422" s="4"/>
      <c r="GOH422" s="4"/>
      <c r="GOI422" s="4"/>
      <c r="GOJ422" s="4"/>
      <c r="GOK422" s="4"/>
      <c r="GOL422" s="4"/>
      <c r="GOM422" s="4"/>
      <c r="GON422" s="4"/>
      <c r="GOO422" s="4"/>
      <c r="GOP422" s="4"/>
      <c r="GOQ422" s="4"/>
      <c r="GOR422" s="4"/>
      <c r="GOS422" s="4"/>
      <c r="GOT422" s="4"/>
      <c r="GOU422" s="4"/>
      <c r="GOV422" s="4"/>
      <c r="GOW422" s="4"/>
      <c r="GOX422" s="4"/>
      <c r="GOY422" s="4"/>
      <c r="GOZ422" s="4"/>
      <c r="GPA422" s="4"/>
      <c r="GPB422" s="4"/>
      <c r="GPC422" s="4"/>
      <c r="GPD422" s="4"/>
      <c r="GPE422" s="4"/>
      <c r="GPF422" s="4"/>
      <c r="GPG422" s="4"/>
      <c r="GPH422" s="4"/>
      <c r="GPI422" s="4"/>
      <c r="GPJ422" s="4"/>
      <c r="GPK422" s="4"/>
      <c r="GPL422" s="4"/>
      <c r="GPM422" s="4"/>
      <c r="GPN422" s="4"/>
      <c r="GPO422" s="4"/>
      <c r="GPP422" s="4"/>
      <c r="GPQ422" s="4"/>
      <c r="GPR422" s="4"/>
      <c r="GPS422" s="4"/>
      <c r="GPT422" s="4"/>
      <c r="GPU422" s="4"/>
      <c r="GPV422" s="4"/>
      <c r="GPW422" s="4"/>
      <c r="GPX422" s="4"/>
      <c r="GPY422" s="4"/>
      <c r="GPZ422" s="4"/>
      <c r="GQA422" s="4"/>
      <c r="GQB422" s="4"/>
      <c r="GQC422" s="4"/>
      <c r="GQD422" s="4"/>
      <c r="GQE422" s="4"/>
      <c r="GQF422" s="4"/>
      <c r="GQG422" s="4"/>
      <c r="GQH422" s="4"/>
      <c r="GQI422" s="4"/>
      <c r="GQJ422" s="4"/>
      <c r="GQK422" s="4"/>
      <c r="GQL422" s="4"/>
      <c r="GQM422" s="4"/>
      <c r="GQN422" s="4"/>
      <c r="GQO422" s="4"/>
      <c r="GQP422" s="4"/>
      <c r="GQQ422" s="4"/>
      <c r="GQR422" s="4"/>
      <c r="GQS422" s="4"/>
      <c r="GQT422" s="4"/>
      <c r="GQU422" s="4"/>
      <c r="GQV422" s="4"/>
      <c r="GQW422" s="4"/>
      <c r="GQX422" s="4"/>
      <c r="GQY422" s="4"/>
      <c r="GQZ422" s="4"/>
      <c r="GRA422" s="4"/>
      <c r="GRB422" s="4"/>
      <c r="GRC422" s="4"/>
      <c r="GRD422" s="4"/>
      <c r="GRE422" s="4"/>
      <c r="GRF422" s="4"/>
      <c r="GRG422" s="4"/>
      <c r="GRH422" s="4"/>
      <c r="GRI422" s="4"/>
      <c r="GRJ422" s="4"/>
      <c r="GRK422" s="4"/>
      <c r="GRL422" s="4"/>
      <c r="GRM422" s="4"/>
      <c r="GRN422" s="4"/>
      <c r="GRO422" s="4"/>
      <c r="GRP422" s="4"/>
      <c r="GRQ422" s="4"/>
      <c r="GRR422" s="4"/>
      <c r="GRS422" s="4"/>
      <c r="GRT422" s="4"/>
      <c r="GRU422" s="4"/>
      <c r="GRV422" s="4"/>
      <c r="GRW422" s="4"/>
      <c r="GRX422" s="4"/>
      <c r="GRY422" s="4"/>
      <c r="GRZ422" s="4"/>
      <c r="GSA422" s="4"/>
      <c r="GSB422" s="4"/>
      <c r="GSC422" s="4"/>
      <c r="GSD422" s="4"/>
      <c r="GSE422" s="4"/>
      <c r="GSF422" s="4"/>
      <c r="GSG422" s="4"/>
      <c r="GSH422" s="4"/>
      <c r="GSI422" s="4"/>
      <c r="GSJ422" s="4"/>
      <c r="GSK422" s="4"/>
      <c r="GSL422" s="4"/>
      <c r="GSM422" s="4"/>
      <c r="GSN422" s="4"/>
      <c r="GSO422" s="4"/>
      <c r="GSP422" s="4"/>
      <c r="GSQ422" s="4"/>
      <c r="GSR422" s="4"/>
      <c r="GSS422" s="4"/>
      <c r="GST422" s="4"/>
      <c r="GSU422" s="4"/>
      <c r="GSV422" s="4"/>
      <c r="GSW422" s="4"/>
      <c r="GSX422" s="4"/>
      <c r="GSY422" s="4"/>
      <c r="GSZ422" s="4"/>
      <c r="GTA422" s="4"/>
      <c r="GTB422" s="4"/>
      <c r="GTC422" s="4"/>
      <c r="GTD422" s="4"/>
      <c r="GTE422" s="4"/>
      <c r="GTF422" s="4"/>
      <c r="GTG422" s="4"/>
      <c r="GTH422" s="4"/>
      <c r="GTI422" s="4"/>
      <c r="GTJ422" s="4"/>
      <c r="GTK422" s="4"/>
      <c r="GTL422" s="4"/>
      <c r="GTM422" s="4"/>
      <c r="GTN422" s="4"/>
      <c r="GTO422" s="4"/>
      <c r="GTP422" s="4"/>
      <c r="GTQ422" s="4"/>
      <c r="GTR422" s="4"/>
      <c r="GTS422" s="4"/>
      <c r="GTT422" s="4"/>
      <c r="GTU422" s="4"/>
      <c r="GTV422" s="4"/>
      <c r="GTW422" s="4"/>
      <c r="GTX422" s="4"/>
      <c r="GTY422" s="4"/>
      <c r="GTZ422" s="4"/>
      <c r="GUA422" s="4"/>
      <c r="GUB422" s="4"/>
      <c r="GUC422" s="4"/>
      <c r="GUD422" s="4"/>
      <c r="GUE422" s="4"/>
      <c r="GUF422" s="4"/>
      <c r="GUG422" s="4"/>
      <c r="GUH422" s="4"/>
      <c r="GUI422" s="4"/>
      <c r="GUJ422" s="4"/>
      <c r="GUK422" s="4"/>
      <c r="GUL422" s="4"/>
      <c r="GUM422" s="4"/>
      <c r="GUN422" s="4"/>
      <c r="GUO422" s="4"/>
      <c r="GUP422" s="4"/>
      <c r="GUQ422" s="4"/>
      <c r="GUR422" s="4"/>
      <c r="GUS422" s="4"/>
      <c r="GUT422" s="4"/>
      <c r="GUU422" s="4"/>
      <c r="GUV422" s="4"/>
      <c r="GUW422" s="4"/>
      <c r="GUX422" s="4"/>
      <c r="GUY422" s="4"/>
      <c r="GUZ422" s="4"/>
      <c r="GVA422" s="4"/>
      <c r="GVB422" s="4"/>
      <c r="GVC422" s="4"/>
      <c r="GVD422" s="4"/>
      <c r="GVE422" s="4"/>
      <c r="GVF422" s="4"/>
      <c r="GVG422" s="4"/>
      <c r="GVH422" s="4"/>
      <c r="GVI422" s="4"/>
      <c r="GVJ422" s="4"/>
      <c r="GVK422" s="4"/>
      <c r="GVL422" s="4"/>
      <c r="GVM422" s="4"/>
      <c r="GVN422" s="4"/>
      <c r="GVO422" s="4"/>
      <c r="GVP422" s="4"/>
      <c r="GVQ422" s="4"/>
      <c r="GVR422" s="4"/>
      <c r="GVS422" s="4"/>
      <c r="GVT422" s="4"/>
      <c r="GVU422" s="4"/>
      <c r="GVV422" s="4"/>
      <c r="GVW422" s="4"/>
      <c r="GVX422" s="4"/>
      <c r="GVY422" s="4"/>
      <c r="GVZ422" s="4"/>
      <c r="GWA422" s="4"/>
      <c r="GWB422" s="4"/>
      <c r="GWC422" s="4"/>
      <c r="GWD422" s="4"/>
      <c r="GWE422" s="4"/>
      <c r="GWF422" s="4"/>
      <c r="GWG422" s="4"/>
      <c r="GWH422" s="4"/>
      <c r="GWI422" s="4"/>
      <c r="GWJ422" s="4"/>
      <c r="GWK422" s="4"/>
      <c r="GWL422" s="4"/>
      <c r="GWM422" s="4"/>
      <c r="GWN422" s="4"/>
      <c r="GWO422" s="4"/>
      <c r="GWP422" s="4"/>
      <c r="GWQ422" s="4"/>
      <c r="GWR422" s="4"/>
      <c r="GWS422" s="4"/>
      <c r="GWT422" s="4"/>
      <c r="GWU422" s="4"/>
      <c r="GWV422" s="4"/>
      <c r="GWW422" s="4"/>
      <c r="GWX422" s="4"/>
      <c r="GWY422" s="4"/>
      <c r="GWZ422" s="4"/>
      <c r="GXA422" s="4"/>
      <c r="GXB422" s="4"/>
      <c r="GXC422" s="4"/>
      <c r="GXD422" s="4"/>
      <c r="GXE422" s="4"/>
      <c r="GXF422" s="4"/>
      <c r="GXG422" s="4"/>
      <c r="GXH422" s="4"/>
      <c r="GXI422" s="4"/>
      <c r="GXJ422" s="4"/>
      <c r="GXK422" s="4"/>
      <c r="GXL422" s="4"/>
      <c r="GXM422" s="4"/>
      <c r="GXN422" s="4"/>
      <c r="GXO422" s="4"/>
      <c r="GXP422" s="4"/>
      <c r="GXQ422" s="4"/>
      <c r="GXR422" s="4"/>
      <c r="GXS422" s="4"/>
      <c r="GXT422" s="4"/>
      <c r="GXU422" s="4"/>
      <c r="GXV422" s="4"/>
      <c r="GXW422" s="4"/>
      <c r="GXX422" s="4"/>
      <c r="GXY422" s="4"/>
      <c r="GXZ422" s="4"/>
      <c r="GYA422" s="4"/>
      <c r="GYB422" s="4"/>
      <c r="GYC422" s="4"/>
      <c r="GYD422" s="4"/>
      <c r="GYE422" s="4"/>
      <c r="GYF422" s="4"/>
      <c r="GYG422" s="4"/>
      <c r="GYH422" s="4"/>
      <c r="GYI422" s="4"/>
      <c r="GYJ422" s="4"/>
      <c r="GYK422" s="4"/>
      <c r="GYL422" s="4"/>
      <c r="GYM422" s="4"/>
      <c r="GYN422" s="4"/>
      <c r="GYO422" s="4"/>
      <c r="GYP422" s="4"/>
      <c r="GYQ422" s="4"/>
      <c r="GYR422" s="4"/>
      <c r="GYS422" s="4"/>
      <c r="GYT422" s="4"/>
      <c r="GYU422" s="4"/>
      <c r="GYV422" s="4"/>
      <c r="GYW422" s="4"/>
      <c r="GYX422" s="4"/>
      <c r="GYY422" s="4"/>
      <c r="GYZ422" s="4"/>
      <c r="GZA422" s="4"/>
      <c r="GZB422" s="4"/>
      <c r="GZC422" s="4"/>
      <c r="GZD422" s="4"/>
      <c r="GZE422" s="4"/>
      <c r="GZF422" s="4"/>
      <c r="GZG422" s="4"/>
      <c r="GZH422" s="4"/>
      <c r="GZI422" s="4"/>
      <c r="GZJ422" s="4"/>
      <c r="GZK422" s="4"/>
      <c r="GZL422" s="4"/>
      <c r="GZM422" s="4"/>
      <c r="GZN422" s="4"/>
      <c r="GZO422" s="4"/>
      <c r="GZP422" s="4"/>
      <c r="GZQ422" s="4"/>
      <c r="GZR422" s="4"/>
      <c r="GZS422" s="4"/>
      <c r="GZT422" s="4"/>
      <c r="GZU422" s="4"/>
      <c r="GZV422" s="4"/>
      <c r="GZW422" s="4"/>
      <c r="GZX422" s="4"/>
      <c r="GZY422" s="4"/>
      <c r="GZZ422" s="4"/>
      <c r="HAA422" s="4"/>
      <c r="HAB422" s="4"/>
      <c r="HAC422" s="4"/>
      <c r="HAD422" s="4"/>
      <c r="HAE422" s="4"/>
      <c r="HAF422" s="4"/>
      <c r="HAG422" s="4"/>
      <c r="HAH422" s="4"/>
      <c r="HAI422" s="4"/>
      <c r="HAJ422" s="4"/>
      <c r="HAK422" s="4"/>
      <c r="HAL422" s="4"/>
      <c r="HAM422" s="4"/>
      <c r="HAN422" s="4"/>
      <c r="HAO422" s="4"/>
      <c r="HAP422" s="4"/>
      <c r="HAQ422" s="4"/>
      <c r="HAR422" s="4"/>
      <c r="HAS422" s="4"/>
      <c r="HAT422" s="4"/>
      <c r="HAU422" s="4"/>
      <c r="HAV422" s="4"/>
      <c r="HAW422" s="4"/>
      <c r="HAX422" s="4"/>
      <c r="HAY422" s="4"/>
      <c r="HAZ422" s="4"/>
      <c r="HBA422" s="4"/>
      <c r="HBB422" s="4"/>
      <c r="HBC422" s="4"/>
      <c r="HBD422" s="4"/>
      <c r="HBE422" s="4"/>
      <c r="HBF422" s="4"/>
      <c r="HBG422" s="4"/>
      <c r="HBH422" s="4"/>
      <c r="HBI422" s="4"/>
      <c r="HBJ422" s="4"/>
      <c r="HBK422" s="4"/>
      <c r="HBL422" s="4"/>
      <c r="HBM422" s="4"/>
      <c r="HBN422" s="4"/>
      <c r="HBO422" s="4"/>
      <c r="HBP422" s="4"/>
      <c r="HBQ422" s="4"/>
      <c r="HBR422" s="4"/>
      <c r="HBS422" s="4"/>
      <c r="HBT422" s="4"/>
      <c r="HBU422" s="4"/>
      <c r="HBV422" s="4"/>
      <c r="HBW422" s="4"/>
      <c r="HBX422" s="4"/>
      <c r="HBY422" s="4"/>
      <c r="HBZ422" s="4"/>
      <c r="HCA422" s="4"/>
      <c r="HCB422" s="4"/>
      <c r="HCC422" s="4"/>
      <c r="HCD422" s="4"/>
      <c r="HCE422" s="4"/>
      <c r="HCF422" s="4"/>
      <c r="HCG422" s="4"/>
      <c r="HCH422" s="4"/>
      <c r="HCI422" s="4"/>
      <c r="HCJ422" s="4"/>
      <c r="HCK422" s="4"/>
      <c r="HCL422" s="4"/>
      <c r="HCM422" s="4"/>
      <c r="HCN422" s="4"/>
      <c r="HCO422" s="4"/>
      <c r="HCP422" s="4"/>
      <c r="HCQ422" s="4"/>
      <c r="HCR422" s="4"/>
      <c r="HCS422" s="4"/>
      <c r="HCT422" s="4"/>
      <c r="HCU422" s="4"/>
      <c r="HCV422" s="4"/>
      <c r="HCW422" s="4"/>
      <c r="HCX422" s="4"/>
      <c r="HCY422" s="4"/>
      <c r="HCZ422" s="4"/>
      <c r="HDA422" s="4"/>
      <c r="HDB422" s="4"/>
      <c r="HDC422" s="4"/>
      <c r="HDD422" s="4"/>
      <c r="HDE422" s="4"/>
      <c r="HDF422" s="4"/>
      <c r="HDG422" s="4"/>
      <c r="HDH422" s="4"/>
      <c r="HDI422" s="4"/>
      <c r="HDJ422" s="4"/>
      <c r="HDK422" s="4"/>
      <c r="HDL422" s="4"/>
      <c r="HDM422" s="4"/>
      <c r="HDN422" s="4"/>
      <c r="HDO422" s="4"/>
      <c r="HDP422" s="4"/>
      <c r="HDQ422" s="4"/>
      <c r="HDR422" s="4"/>
      <c r="HDS422" s="4"/>
      <c r="HDT422" s="4"/>
      <c r="HDU422" s="4"/>
      <c r="HDV422" s="4"/>
      <c r="HDW422" s="4"/>
      <c r="HDX422" s="4"/>
      <c r="HDY422" s="4"/>
      <c r="HDZ422" s="4"/>
      <c r="HEA422" s="4"/>
      <c r="HEB422" s="4"/>
      <c r="HEC422" s="4"/>
      <c r="HED422" s="4"/>
      <c r="HEE422" s="4"/>
      <c r="HEF422" s="4"/>
      <c r="HEG422" s="4"/>
      <c r="HEH422" s="4"/>
      <c r="HEI422" s="4"/>
      <c r="HEJ422" s="4"/>
      <c r="HEK422" s="4"/>
      <c r="HEL422" s="4"/>
      <c r="HEM422" s="4"/>
      <c r="HEN422" s="4"/>
      <c r="HEO422" s="4"/>
      <c r="HEP422" s="4"/>
      <c r="HEQ422" s="4"/>
      <c r="HER422" s="4"/>
      <c r="HES422" s="4"/>
      <c r="HET422" s="4"/>
      <c r="HEU422" s="4"/>
      <c r="HEV422" s="4"/>
      <c r="HEW422" s="4"/>
      <c r="HEX422" s="4"/>
      <c r="HEY422" s="4"/>
      <c r="HEZ422" s="4"/>
      <c r="HFA422" s="4"/>
      <c r="HFB422" s="4"/>
      <c r="HFC422" s="4"/>
      <c r="HFD422" s="4"/>
      <c r="HFE422" s="4"/>
      <c r="HFF422" s="4"/>
      <c r="HFG422" s="4"/>
      <c r="HFH422" s="4"/>
      <c r="HFI422" s="4"/>
      <c r="HFJ422" s="4"/>
      <c r="HFK422" s="4"/>
      <c r="HFL422" s="4"/>
      <c r="HFM422" s="4"/>
      <c r="HFN422" s="4"/>
      <c r="HFO422" s="4"/>
      <c r="HFP422" s="4"/>
      <c r="HFQ422" s="4"/>
      <c r="HFR422" s="4"/>
      <c r="HFS422" s="4"/>
      <c r="HFT422" s="4"/>
      <c r="HFU422" s="4"/>
      <c r="HFV422" s="4"/>
      <c r="HFW422" s="4"/>
      <c r="HFX422" s="4"/>
      <c r="HFY422" s="4"/>
      <c r="HFZ422" s="4"/>
      <c r="HGA422" s="4"/>
      <c r="HGB422" s="4"/>
      <c r="HGC422" s="4"/>
      <c r="HGD422" s="4"/>
      <c r="HGE422" s="4"/>
      <c r="HGF422" s="4"/>
      <c r="HGG422" s="4"/>
      <c r="HGH422" s="4"/>
      <c r="HGI422" s="4"/>
      <c r="HGJ422" s="4"/>
      <c r="HGK422" s="4"/>
      <c r="HGL422" s="4"/>
      <c r="HGM422" s="4"/>
      <c r="HGN422" s="4"/>
      <c r="HGO422" s="4"/>
      <c r="HGP422" s="4"/>
      <c r="HGQ422" s="4"/>
      <c r="HGR422" s="4"/>
      <c r="HGS422" s="4"/>
      <c r="HGT422" s="4"/>
      <c r="HGU422" s="4"/>
      <c r="HGV422" s="4"/>
      <c r="HGW422" s="4"/>
      <c r="HGX422" s="4"/>
      <c r="HGY422" s="4"/>
      <c r="HGZ422" s="4"/>
      <c r="HHA422" s="4"/>
      <c r="HHB422" s="4"/>
      <c r="HHC422" s="4"/>
      <c r="HHD422" s="4"/>
      <c r="HHE422" s="4"/>
      <c r="HHF422" s="4"/>
      <c r="HHG422" s="4"/>
      <c r="HHH422" s="4"/>
      <c r="HHI422" s="4"/>
      <c r="HHJ422" s="4"/>
      <c r="HHK422" s="4"/>
      <c r="HHL422" s="4"/>
      <c r="HHM422" s="4"/>
      <c r="HHN422" s="4"/>
      <c r="HHO422" s="4"/>
      <c r="HHP422" s="4"/>
      <c r="HHQ422" s="4"/>
      <c r="HHR422" s="4"/>
      <c r="HHS422" s="4"/>
      <c r="HHT422" s="4"/>
      <c r="HHU422" s="4"/>
      <c r="HHV422" s="4"/>
      <c r="HHW422" s="4"/>
      <c r="HHX422" s="4"/>
      <c r="HHY422" s="4"/>
      <c r="HHZ422" s="4"/>
      <c r="HIA422" s="4"/>
      <c r="HIB422" s="4"/>
      <c r="HIC422" s="4"/>
      <c r="HID422" s="4"/>
      <c r="HIE422" s="4"/>
      <c r="HIF422" s="4"/>
      <c r="HIG422" s="4"/>
      <c r="HIH422" s="4"/>
      <c r="HII422" s="4"/>
      <c r="HIJ422" s="4"/>
      <c r="HIK422" s="4"/>
      <c r="HIL422" s="4"/>
      <c r="HIM422" s="4"/>
      <c r="HIN422" s="4"/>
      <c r="HIO422" s="4"/>
      <c r="HIP422" s="4"/>
      <c r="HIQ422" s="4"/>
      <c r="HIR422" s="4"/>
      <c r="HIS422" s="4"/>
      <c r="HIT422" s="4"/>
      <c r="HIU422" s="4"/>
      <c r="HIV422" s="4"/>
      <c r="HIW422" s="4"/>
      <c r="HIX422" s="4"/>
      <c r="HIY422" s="4"/>
      <c r="HIZ422" s="4"/>
      <c r="HJA422" s="4"/>
      <c r="HJB422" s="4"/>
      <c r="HJC422" s="4"/>
      <c r="HJD422" s="4"/>
      <c r="HJE422" s="4"/>
      <c r="HJF422" s="4"/>
      <c r="HJG422" s="4"/>
      <c r="HJH422" s="4"/>
      <c r="HJI422" s="4"/>
      <c r="HJJ422" s="4"/>
      <c r="HJK422" s="4"/>
      <c r="HJL422" s="4"/>
      <c r="HJM422" s="4"/>
      <c r="HJN422" s="4"/>
      <c r="HJO422" s="4"/>
      <c r="HJP422" s="4"/>
      <c r="HJQ422" s="4"/>
      <c r="HJR422" s="4"/>
      <c r="HJS422" s="4"/>
      <c r="HJT422" s="4"/>
      <c r="HJU422" s="4"/>
      <c r="HJV422" s="4"/>
      <c r="HJW422" s="4"/>
      <c r="HJX422" s="4"/>
      <c r="HJY422" s="4"/>
      <c r="HJZ422" s="4"/>
      <c r="HKA422" s="4"/>
      <c r="HKB422" s="4"/>
      <c r="HKC422" s="4"/>
      <c r="HKD422" s="4"/>
      <c r="HKE422" s="4"/>
      <c r="HKF422" s="4"/>
      <c r="HKG422" s="4"/>
      <c r="HKH422" s="4"/>
      <c r="HKI422" s="4"/>
      <c r="HKJ422" s="4"/>
      <c r="HKK422" s="4"/>
      <c r="HKL422" s="4"/>
      <c r="HKM422" s="4"/>
      <c r="HKN422" s="4"/>
      <c r="HKO422" s="4"/>
      <c r="HKP422" s="4"/>
      <c r="HKQ422" s="4"/>
      <c r="HKR422" s="4"/>
      <c r="HKS422" s="4"/>
      <c r="HKT422" s="4"/>
      <c r="HKU422" s="4"/>
      <c r="HKV422" s="4"/>
      <c r="HKW422" s="4"/>
      <c r="HKX422" s="4"/>
      <c r="HKY422" s="4"/>
      <c r="HKZ422" s="4"/>
      <c r="HLA422" s="4"/>
      <c r="HLB422" s="4"/>
      <c r="HLC422" s="4"/>
      <c r="HLD422" s="4"/>
      <c r="HLE422" s="4"/>
      <c r="HLF422" s="4"/>
      <c r="HLG422" s="4"/>
      <c r="HLH422" s="4"/>
      <c r="HLI422" s="4"/>
      <c r="HLJ422" s="4"/>
      <c r="HLK422" s="4"/>
      <c r="HLL422" s="4"/>
      <c r="HLM422" s="4"/>
      <c r="HLN422" s="4"/>
      <c r="HLO422" s="4"/>
      <c r="HLP422" s="4"/>
      <c r="HLQ422" s="4"/>
      <c r="HLR422" s="4"/>
      <c r="HLS422" s="4"/>
      <c r="HLT422" s="4"/>
      <c r="HLU422" s="4"/>
      <c r="HLV422" s="4"/>
      <c r="HLW422" s="4"/>
      <c r="HLX422" s="4"/>
      <c r="HLY422" s="4"/>
      <c r="HLZ422" s="4"/>
      <c r="HMA422" s="4"/>
      <c r="HMB422" s="4"/>
      <c r="HMC422" s="4"/>
      <c r="HMD422" s="4"/>
      <c r="HME422" s="4"/>
      <c r="HMF422" s="4"/>
      <c r="HMG422" s="4"/>
      <c r="HMH422" s="4"/>
      <c r="HMI422" s="4"/>
      <c r="HMJ422" s="4"/>
      <c r="HMK422" s="4"/>
      <c r="HML422" s="4"/>
      <c r="HMM422" s="4"/>
      <c r="HMN422" s="4"/>
      <c r="HMO422" s="4"/>
      <c r="HMP422" s="4"/>
      <c r="HMQ422" s="4"/>
      <c r="HMR422" s="4"/>
      <c r="HMS422" s="4"/>
      <c r="HMT422" s="4"/>
      <c r="HMU422" s="4"/>
      <c r="HMV422" s="4"/>
      <c r="HMW422" s="4"/>
      <c r="HMX422" s="4"/>
      <c r="HMY422" s="4"/>
      <c r="HMZ422" s="4"/>
      <c r="HNA422" s="4"/>
      <c r="HNB422" s="4"/>
      <c r="HNC422" s="4"/>
      <c r="HND422" s="4"/>
      <c r="HNE422" s="4"/>
      <c r="HNF422" s="4"/>
      <c r="HNG422" s="4"/>
      <c r="HNH422" s="4"/>
      <c r="HNI422" s="4"/>
      <c r="HNJ422" s="4"/>
      <c r="HNK422" s="4"/>
      <c r="HNL422" s="4"/>
      <c r="HNM422" s="4"/>
      <c r="HNN422" s="4"/>
      <c r="HNO422" s="4"/>
      <c r="HNP422" s="4"/>
      <c r="HNQ422" s="4"/>
      <c r="HNR422" s="4"/>
      <c r="HNS422" s="4"/>
      <c r="HNT422" s="4"/>
      <c r="HNU422" s="4"/>
      <c r="HNV422" s="4"/>
      <c r="HNW422" s="4"/>
      <c r="HNX422" s="4"/>
      <c r="HNY422" s="4"/>
      <c r="HNZ422" s="4"/>
      <c r="HOA422" s="4"/>
      <c r="HOB422" s="4"/>
      <c r="HOC422" s="4"/>
      <c r="HOD422" s="4"/>
      <c r="HOE422" s="4"/>
      <c r="HOF422" s="4"/>
      <c r="HOG422" s="4"/>
      <c r="HOH422" s="4"/>
      <c r="HOI422" s="4"/>
      <c r="HOJ422" s="4"/>
      <c r="HOK422" s="4"/>
      <c r="HOL422" s="4"/>
      <c r="HOM422" s="4"/>
      <c r="HON422" s="4"/>
      <c r="HOO422" s="4"/>
      <c r="HOP422" s="4"/>
      <c r="HOQ422" s="4"/>
      <c r="HOR422" s="4"/>
      <c r="HOS422" s="4"/>
      <c r="HOT422" s="4"/>
      <c r="HOU422" s="4"/>
      <c r="HOV422" s="4"/>
      <c r="HOW422" s="4"/>
      <c r="HOX422" s="4"/>
      <c r="HOY422" s="4"/>
      <c r="HOZ422" s="4"/>
      <c r="HPA422" s="4"/>
      <c r="HPB422" s="4"/>
      <c r="HPC422" s="4"/>
      <c r="HPD422" s="4"/>
      <c r="HPE422" s="4"/>
      <c r="HPF422" s="4"/>
      <c r="HPG422" s="4"/>
      <c r="HPH422" s="4"/>
      <c r="HPI422" s="4"/>
      <c r="HPJ422" s="4"/>
      <c r="HPK422" s="4"/>
      <c r="HPL422" s="4"/>
      <c r="HPM422" s="4"/>
      <c r="HPN422" s="4"/>
      <c r="HPO422" s="4"/>
      <c r="HPP422" s="4"/>
      <c r="HPQ422" s="4"/>
      <c r="HPR422" s="4"/>
      <c r="HPS422" s="4"/>
      <c r="HPT422" s="4"/>
      <c r="HPU422" s="4"/>
      <c r="HPV422" s="4"/>
      <c r="HPW422" s="4"/>
      <c r="HPX422" s="4"/>
      <c r="HPY422" s="4"/>
      <c r="HPZ422" s="4"/>
      <c r="HQA422" s="4"/>
      <c r="HQB422" s="4"/>
      <c r="HQC422" s="4"/>
      <c r="HQD422" s="4"/>
      <c r="HQE422" s="4"/>
      <c r="HQF422" s="4"/>
      <c r="HQG422" s="4"/>
      <c r="HQH422" s="4"/>
      <c r="HQI422" s="4"/>
      <c r="HQJ422" s="4"/>
      <c r="HQK422" s="4"/>
      <c r="HQL422" s="4"/>
      <c r="HQM422" s="4"/>
      <c r="HQN422" s="4"/>
      <c r="HQO422" s="4"/>
      <c r="HQP422" s="4"/>
      <c r="HQQ422" s="4"/>
      <c r="HQR422" s="4"/>
      <c r="HQS422" s="4"/>
      <c r="HQT422" s="4"/>
      <c r="HQU422" s="4"/>
      <c r="HQV422" s="4"/>
      <c r="HQW422" s="4"/>
      <c r="HQX422" s="4"/>
      <c r="HQY422" s="4"/>
      <c r="HQZ422" s="4"/>
      <c r="HRA422" s="4"/>
      <c r="HRB422" s="4"/>
      <c r="HRC422" s="4"/>
      <c r="HRD422" s="4"/>
      <c r="HRE422" s="4"/>
      <c r="HRF422" s="4"/>
      <c r="HRG422" s="4"/>
      <c r="HRH422" s="4"/>
      <c r="HRI422" s="4"/>
      <c r="HRJ422" s="4"/>
      <c r="HRK422" s="4"/>
      <c r="HRL422" s="4"/>
      <c r="HRM422" s="4"/>
      <c r="HRN422" s="4"/>
      <c r="HRO422" s="4"/>
      <c r="HRP422" s="4"/>
      <c r="HRQ422" s="4"/>
      <c r="HRR422" s="4"/>
      <c r="HRS422" s="4"/>
      <c r="HRT422" s="4"/>
      <c r="HRU422" s="4"/>
      <c r="HRV422" s="4"/>
      <c r="HRW422" s="4"/>
      <c r="HRX422" s="4"/>
      <c r="HRY422" s="4"/>
      <c r="HRZ422" s="4"/>
      <c r="HSA422" s="4"/>
      <c r="HSB422" s="4"/>
      <c r="HSC422" s="4"/>
      <c r="HSD422" s="4"/>
      <c r="HSE422" s="4"/>
      <c r="HSF422" s="4"/>
      <c r="HSG422" s="4"/>
      <c r="HSH422" s="4"/>
      <c r="HSI422" s="4"/>
      <c r="HSJ422" s="4"/>
      <c r="HSK422" s="4"/>
      <c r="HSL422" s="4"/>
      <c r="HSM422" s="4"/>
      <c r="HSN422" s="4"/>
      <c r="HSO422" s="4"/>
      <c r="HSP422" s="4"/>
      <c r="HSQ422" s="4"/>
      <c r="HSR422" s="4"/>
      <c r="HSS422" s="4"/>
      <c r="HST422" s="4"/>
      <c r="HSU422" s="4"/>
      <c r="HSV422" s="4"/>
      <c r="HSW422" s="4"/>
      <c r="HSX422" s="4"/>
      <c r="HSY422" s="4"/>
      <c r="HSZ422" s="4"/>
      <c r="HTA422" s="4"/>
      <c r="HTB422" s="4"/>
      <c r="HTC422" s="4"/>
      <c r="HTD422" s="4"/>
      <c r="HTE422" s="4"/>
      <c r="HTF422" s="4"/>
      <c r="HTG422" s="4"/>
      <c r="HTH422" s="4"/>
      <c r="HTI422" s="4"/>
      <c r="HTJ422" s="4"/>
      <c r="HTK422" s="4"/>
      <c r="HTL422" s="4"/>
      <c r="HTM422" s="4"/>
      <c r="HTN422" s="4"/>
      <c r="HTO422" s="4"/>
      <c r="HTP422" s="4"/>
      <c r="HTQ422" s="4"/>
      <c r="HTR422" s="4"/>
      <c r="HTS422" s="4"/>
      <c r="HTT422" s="4"/>
      <c r="HTU422" s="4"/>
      <c r="HTV422" s="4"/>
      <c r="HTW422" s="4"/>
      <c r="HTX422" s="4"/>
      <c r="HTY422" s="4"/>
      <c r="HTZ422" s="4"/>
      <c r="HUA422" s="4"/>
      <c r="HUB422" s="4"/>
      <c r="HUC422" s="4"/>
      <c r="HUD422" s="4"/>
      <c r="HUE422" s="4"/>
      <c r="HUF422" s="4"/>
      <c r="HUG422" s="4"/>
      <c r="HUH422" s="4"/>
      <c r="HUI422" s="4"/>
      <c r="HUJ422" s="4"/>
      <c r="HUK422" s="4"/>
      <c r="HUL422" s="4"/>
      <c r="HUM422" s="4"/>
      <c r="HUN422" s="4"/>
      <c r="HUO422" s="4"/>
      <c r="HUP422" s="4"/>
      <c r="HUQ422" s="4"/>
      <c r="HUR422" s="4"/>
      <c r="HUS422" s="4"/>
      <c r="HUT422" s="4"/>
      <c r="HUU422" s="4"/>
      <c r="HUV422" s="4"/>
      <c r="HUW422" s="4"/>
      <c r="HUX422" s="4"/>
      <c r="HUY422" s="4"/>
      <c r="HUZ422" s="4"/>
      <c r="HVA422" s="4"/>
      <c r="HVB422" s="4"/>
      <c r="HVC422" s="4"/>
      <c r="HVD422" s="4"/>
      <c r="HVE422" s="4"/>
      <c r="HVF422" s="4"/>
      <c r="HVG422" s="4"/>
      <c r="HVH422" s="4"/>
      <c r="HVI422" s="4"/>
      <c r="HVJ422" s="4"/>
      <c r="HVK422" s="4"/>
      <c r="HVL422" s="4"/>
      <c r="HVM422" s="4"/>
      <c r="HVN422" s="4"/>
      <c r="HVO422" s="4"/>
      <c r="HVP422" s="4"/>
      <c r="HVQ422" s="4"/>
      <c r="HVR422" s="4"/>
      <c r="HVS422" s="4"/>
      <c r="HVT422" s="4"/>
      <c r="HVU422" s="4"/>
      <c r="HVV422" s="4"/>
      <c r="HVW422" s="4"/>
      <c r="HVX422" s="4"/>
      <c r="HVY422" s="4"/>
      <c r="HVZ422" s="4"/>
      <c r="HWA422" s="4"/>
      <c r="HWB422" s="4"/>
      <c r="HWC422" s="4"/>
      <c r="HWD422" s="4"/>
      <c r="HWE422" s="4"/>
      <c r="HWF422" s="4"/>
      <c r="HWG422" s="4"/>
      <c r="HWH422" s="4"/>
      <c r="HWI422" s="4"/>
      <c r="HWJ422" s="4"/>
      <c r="HWK422" s="4"/>
      <c r="HWL422" s="4"/>
      <c r="HWM422" s="4"/>
      <c r="HWN422" s="4"/>
      <c r="HWO422" s="4"/>
      <c r="HWP422" s="4"/>
      <c r="HWQ422" s="4"/>
      <c r="HWR422" s="4"/>
      <c r="HWS422" s="4"/>
      <c r="HWT422" s="4"/>
      <c r="HWU422" s="4"/>
      <c r="HWV422" s="4"/>
      <c r="HWW422" s="4"/>
      <c r="HWX422" s="4"/>
      <c r="HWY422" s="4"/>
      <c r="HWZ422" s="4"/>
      <c r="HXA422" s="4"/>
      <c r="HXB422" s="4"/>
      <c r="HXC422" s="4"/>
      <c r="HXD422" s="4"/>
      <c r="HXE422" s="4"/>
      <c r="HXF422" s="4"/>
      <c r="HXG422" s="4"/>
      <c r="HXH422" s="4"/>
      <c r="HXI422" s="4"/>
      <c r="HXJ422" s="4"/>
      <c r="HXK422" s="4"/>
      <c r="HXL422" s="4"/>
      <c r="HXM422" s="4"/>
      <c r="HXN422" s="4"/>
      <c r="HXO422" s="4"/>
      <c r="HXP422" s="4"/>
      <c r="HXQ422" s="4"/>
      <c r="HXR422" s="4"/>
      <c r="HXS422" s="4"/>
      <c r="HXT422" s="4"/>
      <c r="HXU422" s="4"/>
      <c r="HXV422" s="4"/>
      <c r="HXW422" s="4"/>
      <c r="HXX422" s="4"/>
      <c r="HXY422" s="4"/>
      <c r="HXZ422" s="4"/>
      <c r="HYA422" s="4"/>
      <c r="HYB422" s="4"/>
      <c r="HYC422" s="4"/>
      <c r="HYD422" s="4"/>
      <c r="HYE422" s="4"/>
      <c r="HYF422" s="4"/>
      <c r="HYG422" s="4"/>
      <c r="HYH422" s="4"/>
      <c r="HYI422" s="4"/>
      <c r="HYJ422" s="4"/>
      <c r="HYK422" s="4"/>
      <c r="HYL422" s="4"/>
      <c r="HYM422" s="4"/>
      <c r="HYN422" s="4"/>
      <c r="HYO422" s="4"/>
      <c r="HYP422" s="4"/>
      <c r="HYQ422" s="4"/>
      <c r="HYR422" s="4"/>
      <c r="HYS422" s="4"/>
      <c r="HYT422" s="4"/>
      <c r="HYU422" s="4"/>
      <c r="HYV422" s="4"/>
      <c r="HYW422" s="4"/>
      <c r="HYX422" s="4"/>
      <c r="HYY422" s="4"/>
      <c r="HYZ422" s="4"/>
      <c r="HZA422" s="4"/>
      <c r="HZB422" s="4"/>
      <c r="HZC422" s="4"/>
      <c r="HZD422" s="4"/>
      <c r="HZE422" s="4"/>
      <c r="HZF422" s="4"/>
      <c r="HZG422" s="4"/>
      <c r="HZH422" s="4"/>
      <c r="HZI422" s="4"/>
      <c r="HZJ422" s="4"/>
      <c r="HZK422" s="4"/>
      <c r="HZL422" s="4"/>
      <c r="HZM422" s="4"/>
      <c r="HZN422" s="4"/>
      <c r="HZO422" s="4"/>
      <c r="HZP422" s="4"/>
      <c r="HZQ422" s="4"/>
      <c r="HZR422" s="4"/>
      <c r="HZS422" s="4"/>
      <c r="HZT422" s="4"/>
      <c r="HZU422" s="4"/>
      <c r="HZV422" s="4"/>
      <c r="HZW422" s="4"/>
      <c r="HZX422" s="4"/>
      <c r="HZY422" s="4"/>
      <c r="HZZ422" s="4"/>
      <c r="IAA422" s="4"/>
      <c r="IAB422" s="4"/>
      <c r="IAC422" s="4"/>
      <c r="IAD422" s="4"/>
      <c r="IAE422" s="4"/>
      <c r="IAF422" s="4"/>
      <c r="IAG422" s="4"/>
      <c r="IAH422" s="4"/>
      <c r="IAI422" s="4"/>
      <c r="IAJ422" s="4"/>
      <c r="IAK422" s="4"/>
      <c r="IAL422" s="4"/>
      <c r="IAM422" s="4"/>
      <c r="IAN422" s="4"/>
      <c r="IAO422" s="4"/>
      <c r="IAP422" s="4"/>
      <c r="IAQ422" s="4"/>
      <c r="IAR422" s="4"/>
      <c r="IAS422" s="4"/>
      <c r="IAT422" s="4"/>
      <c r="IAU422" s="4"/>
      <c r="IAV422" s="4"/>
      <c r="IAW422" s="4"/>
      <c r="IAX422" s="4"/>
      <c r="IAY422" s="4"/>
      <c r="IAZ422" s="4"/>
      <c r="IBA422" s="4"/>
      <c r="IBB422" s="4"/>
      <c r="IBC422" s="4"/>
      <c r="IBD422" s="4"/>
      <c r="IBE422" s="4"/>
      <c r="IBF422" s="4"/>
      <c r="IBG422" s="4"/>
      <c r="IBH422" s="4"/>
      <c r="IBI422" s="4"/>
      <c r="IBJ422" s="4"/>
      <c r="IBK422" s="4"/>
      <c r="IBL422" s="4"/>
      <c r="IBM422" s="4"/>
      <c r="IBN422" s="4"/>
      <c r="IBO422" s="4"/>
      <c r="IBP422" s="4"/>
      <c r="IBQ422" s="4"/>
      <c r="IBR422" s="4"/>
      <c r="IBS422" s="4"/>
      <c r="IBT422" s="4"/>
      <c r="IBU422" s="4"/>
      <c r="IBV422" s="4"/>
      <c r="IBW422" s="4"/>
      <c r="IBX422" s="4"/>
      <c r="IBY422" s="4"/>
      <c r="IBZ422" s="4"/>
      <c r="ICA422" s="4"/>
      <c r="ICB422" s="4"/>
      <c r="ICC422" s="4"/>
      <c r="ICD422" s="4"/>
      <c r="ICE422" s="4"/>
      <c r="ICF422" s="4"/>
      <c r="ICG422" s="4"/>
      <c r="ICH422" s="4"/>
      <c r="ICI422" s="4"/>
      <c r="ICJ422" s="4"/>
      <c r="ICK422" s="4"/>
      <c r="ICL422" s="4"/>
      <c r="ICM422" s="4"/>
      <c r="ICN422" s="4"/>
      <c r="ICO422" s="4"/>
      <c r="ICP422" s="4"/>
      <c r="ICQ422" s="4"/>
      <c r="ICR422" s="4"/>
      <c r="ICS422" s="4"/>
      <c r="ICT422" s="4"/>
      <c r="ICU422" s="4"/>
      <c r="ICV422" s="4"/>
      <c r="ICW422" s="4"/>
      <c r="ICX422" s="4"/>
      <c r="ICY422" s="4"/>
      <c r="ICZ422" s="4"/>
      <c r="IDA422" s="4"/>
      <c r="IDB422" s="4"/>
      <c r="IDC422" s="4"/>
      <c r="IDD422" s="4"/>
      <c r="IDE422" s="4"/>
      <c r="IDF422" s="4"/>
      <c r="IDG422" s="4"/>
      <c r="IDH422" s="4"/>
      <c r="IDI422" s="4"/>
      <c r="IDJ422" s="4"/>
      <c r="IDK422" s="4"/>
      <c r="IDL422" s="4"/>
      <c r="IDM422" s="4"/>
      <c r="IDN422" s="4"/>
      <c r="IDO422" s="4"/>
      <c r="IDP422" s="4"/>
      <c r="IDQ422" s="4"/>
      <c r="IDR422" s="4"/>
      <c r="IDS422" s="4"/>
      <c r="IDT422" s="4"/>
      <c r="IDU422" s="4"/>
      <c r="IDV422" s="4"/>
      <c r="IDW422" s="4"/>
      <c r="IDX422" s="4"/>
      <c r="IDY422" s="4"/>
      <c r="IDZ422" s="4"/>
      <c r="IEA422" s="4"/>
      <c r="IEB422" s="4"/>
      <c r="IEC422" s="4"/>
      <c r="IED422" s="4"/>
      <c r="IEE422" s="4"/>
      <c r="IEF422" s="4"/>
      <c r="IEG422" s="4"/>
      <c r="IEH422" s="4"/>
      <c r="IEI422" s="4"/>
      <c r="IEJ422" s="4"/>
      <c r="IEK422" s="4"/>
      <c r="IEL422" s="4"/>
      <c r="IEM422" s="4"/>
      <c r="IEN422" s="4"/>
      <c r="IEO422" s="4"/>
      <c r="IEP422" s="4"/>
      <c r="IEQ422" s="4"/>
      <c r="IER422" s="4"/>
      <c r="IES422" s="4"/>
      <c r="IET422" s="4"/>
      <c r="IEU422" s="4"/>
      <c r="IEV422" s="4"/>
      <c r="IEW422" s="4"/>
      <c r="IEX422" s="4"/>
      <c r="IEY422" s="4"/>
      <c r="IEZ422" s="4"/>
      <c r="IFA422" s="4"/>
      <c r="IFB422" s="4"/>
      <c r="IFC422" s="4"/>
      <c r="IFD422" s="4"/>
      <c r="IFE422" s="4"/>
      <c r="IFF422" s="4"/>
      <c r="IFG422" s="4"/>
      <c r="IFH422" s="4"/>
      <c r="IFI422" s="4"/>
      <c r="IFJ422" s="4"/>
      <c r="IFK422" s="4"/>
      <c r="IFL422" s="4"/>
      <c r="IFM422" s="4"/>
      <c r="IFN422" s="4"/>
      <c r="IFO422" s="4"/>
      <c r="IFP422" s="4"/>
      <c r="IFQ422" s="4"/>
      <c r="IFR422" s="4"/>
      <c r="IFS422" s="4"/>
      <c r="IFT422" s="4"/>
      <c r="IFU422" s="4"/>
      <c r="IFV422" s="4"/>
      <c r="IFW422" s="4"/>
      <c r="IFX422" s="4"/>
      <c r="IFY422" s="4"/>
      <c r="IFZ422" s="4"/>
      <c r="IGA422" s="4"/>
      <c r="IGB422" s="4"/>
      <c r="IGC422" s="4"/>
      <c r="IGD422" s="4"/>
      <c r="IGE422" s="4"/>
      <c r="IGF422" s="4"/>
      <c r="IGG422" s="4"/>
      <c r="IGH422" s="4"/>
      <c r="IGI422" s="4"/>
      <c r="IGJ422" s="4"/>
      <c r="IGK422" s="4"/>
      <c r="IGL422" s="4"/>
      <c r="IGM422" s="4"/>
      <c r="IGN422" s="4"/>
      <c r="IGO422" s="4"/>
      <c r="IGP422" s="4"/>
      <c r="IGQ422" s="4"/>
      <c r="IGR422" s="4"/>
      <c r="IGS422" s="4"/>
      <c r="IGT422" s="4"/>
      <c r="IGU422" s="4"/>
      <c r="IGV422" s="4"/>
      <c r="IGW422" s="4"/>
      <c r="IGX422" s="4"/>
      <c r="IGY422" s="4"/>
      <c r="IGZ422" s="4"/>
      <c r="IHA422" s="4"/>
      <c r="IHB422" s="4"/>
      <c r="IHC422" s="4"/>
      <c r="IHD422" s="4"/>
      <c r="IHE422" s="4"/>
      <c r="IHF422" s="4"/>
      <c r="IHG422" s="4"/>
      <c r="IHH422" s="4"/>
      <c r="IHI422" s="4"/>
      <c r="IHJ422" s="4"/>
      <c r="IHK422" s="4"/>
      <c r="IHL422" s="4"/>
      <c r="IHM422" s="4"/>
      <c r="IHN422" s="4"/>
      <c r="IHO422" s="4"/>
      <c r="IHP422" s="4"/>
      <c r="IHQ422" s="4"/>
      <c r="IHR422" s="4"/>
      <c r="IHS422" s="4"/>
      <c r="IHT422" s="4"/>
      <c r="IHU422" s="4"/>
      <c r="IHV422" s="4"/>
      <c r="IHW422" s="4"/>
      <c r="IHX422" s="4"/>
      <c r="IHY422" s="4"/>
      <c r="IHZ422" s="4"/>
      <c r="IIA422" s="4"/>
      <c r="IIB422" s="4"/>
      <c r="IIC422" s="4"/>
      <c r="IID422" s="4"/>
      <c r="IIE422" s="4"/>
      <c r="IIF422" s="4"/>
      <c r="IIG422" s="4"/>
      <c r="IIH422" s="4"/>
      <c r="III422" s="4"/>
      <c r="IIJ422" s="4"/>
      <c r="IIK422" s="4"/>
      <c r="IIL422" s="4"/>
      <c r="IIM422" s="4"/>
      <c r="IIN422" s="4"/>
      <c r="IIO422" s="4"/>
      <c r="IIP422" s="4"/>
      <c r="IIQ422" s="4"/>
      <c r="IIR422" s="4"/>
      <c r="IIS422" s="4"/>
      <c r="IIT422" s="4"/>
      <c r="IIU422" s="4"/>
      <c r="IIV422" s="4"/>
      <c r="IIW422" s="4"/>
      <c r="IIX422" s="4"/>
      <c r="IIY422" s="4"/>
      <c r="IIZ422" s="4"/>
      <c r="IJA422" s="4"/>
      <c r="IJB422" s="4"/>
      <c r="IJC422" s="4"/>
      <c r="IJD422" s="4"/>
      <c r="IJE422" s="4"/>
      <c r="IJF422" s="4"/>
      <c r="IJG422" s="4"/>
      <c r="IJH422" s="4"/>
      <c r="IJI422" s="4"/>
      <c r="IJJ422" s="4"/>
      <c r="IJK422" s="4"/>
      <c r="IJL422" s="4"/>
      <c r="IJM422" s="4"/>
      <c r="IJN422" s="4"/>
      <c r="IJO422" s="4"/>
      <c r="IJP422" s="4"/>
      <c r="IJQ422" s="4"/>
      <c r="IJR422" s="4"/>
      <c r="IJS422" s="4"/>
      <c r="IJT422" s="4"/>
      <c r="IJU422" s="4"/>
      <c r="IJV422" s="4"/>
      <c r="IJW422" s="4"/>
      <c r="IJX422" s="4"/>
      <c r="IJY422" s="4"/>
      <c r="IJZ422" s="4"/>
      <c r="IKA422" s="4"/>
      <c r="IKB422" s="4"/>
      <c r="IKC422" s="4"/>
      <c r="IKD422" s="4"/>
      <c r="IKE422" s="4"/>
      <c r="IKF422" s="4"/>
      <c r="IKG422" s="4"/>
      <c r="IKH422" s="4"/>
      <c r="IKI422" s="4"/>
      <c r="IKJ422" s="4"/>
      <c r="IKK422" s="4"/>
      <c r="IKL422" s="4"/>
      <c r="IKM422" s="4"/>
      <c r="IKN422" s="4"/>
      <c r="IKO422" s="4"/>
      <c r="IKP422" s="4"/>
      <c r="IKQ422" s="4"/>
      <c r="IKR422" s="4"/>
      <c r="IKS422" s="4"/>
      <c r="IKT422" s="4"/>
      <c r="IKU422" s="4"/>
      <c r="IKV422" s="4"/>
      <c r="IKW422" s="4"/>
      <c r="IKX422" s="4"/>
      <c r="IKY422" s="4"/>
      <c r="IKZ422" s="4"/>
      <c r="ILA422" s="4"/>
      <c r="ILB422" s="4"/>
      <c r="ILC422" s="4"/>
      <c r="ILD422" s="4"/>
      <c r="ILE422" s="4"/>
      <c r="ILF422" s="4"/>
      <c r="ILG422" s="4"/>
      <c r="ILH422" s="4"/>
      <c r="ILI422" s="4"/>
      <c r="ILJ422" s="4"/>
      <c r="ILK422" s="4"/>
      <c r="ILL422" s="4"/>
      <c r="ILM422" s="4"/>
      <c r="ILN422" s="4"/>
      <c r="ILO422" s="4"/>
      <c r="ILP422" s="4"/>
      <c r="ILQ422" s="4"/>
      <c r="ILR422" s="4"/>
      <c r="ILS422" s="4"/>
      <c r="ILT422" s="4"/>
      <c r="ILU422" s="4"/>
      <c r="ILV422" s="4"/>
      <c r="ILW422" s="4"/>
      <c r="ILX422" s="4"/>
      <c r="ILY422" s="4"/>
      <c r="ILZ422" s="4"/>
      <c r="IMA422" s="4"/>
      <c r="IMB422" s="4"/>
      <c r="IMC422" s="4"/>
      <c r="IMD422" s="4"/>
      <c r="IME422" s="4"/>
      <c r="IMF422" s="4"/>
      <c r="IMG422" s="4"/>
      <c r="IMH422" s="4"/>
      <c r="IMI422" s="4"/>
      <c r="IMJ422" s="4"/>
      <c r="IMK422" s="4"/>
      <c r="IML422" s="4"/>
      <c r="IMM422" s="4"/>
      <c r="IMN422" s="4"/>
      <c r="IMO422" s="4"/>
      <c r="IMP422" s="4"/>
      <c r="IMQ422" s="4"/>
      <c r="IMR422" s="4"/>
      <c r="IMS422" s="4"/>
      <c r="IMT422" s="4"/>
      <c r="IMU422" s="4"/>
      <c r="IMV422" s="4"/>
      <c r="IMW422" s="4"/>
      <c r="IMX422" s="4"/>
      <c r="IMY422" s="4"/>
      <c r="IMZ422" s="4"/>
      <c r="INA422" s="4"/>
      <c r="INB422" s="4"/>
      <c r="INC422" s="4"/>
      <c r="IND422" s="4"/>
      <c r="INE422" s="4"/>
      <c r="INF422" s="4"/>
      <c r="ING422" s="4"/>
      <c r="INH422" s="4"/>
      <c r="INI422" s="4"/>
      <c r="INJ422" s="4"/>
      <c r="INK422" s="4"/>
      <c r="INL422" s="4"/>
      <c r="INM422" s="4"/>
      <c r="INN422" s="4"/>
      <c r="INO422" s="4"/>
      <c r="INP422" s="4"/>
      <c r="INQ422" s="4"/>
      <c r="INR422" s="4"/>
      <c r="INS422" s="4"/>
      <c r="INT422" s="4"/>
      <c r="INU422" s="4"/>
      <c r="INV422" s="4"/>
      <c r="INW422" s="4"/>
      <c r="INX422" s="4"/>
      <c r="INY422" s="4"/>
      <c r="INZ422" s="4"/>
      <c r="IOA422" s="4"/>
      <c r="IOB422" s="4"/>
      <c r="IOC422" s="4"/>
      <c r="IOD422" s="4"/>
      <c r="IOE422" s="4"/>
      <c r="IOF422" s="4"/>
      <c r="IOG422" s="4"/>
      <c r="IOH422" s="4"/>
      <c r="IOI422" s="4"/>
      <c r="IOJ422" s="4"/>
      <c r="IOK422" s="4"/>
      <c r="IOL422" s="4"/>
      <c r="IOM422" s="4"/>
      <c r="ION422" s="4"/>
      <c r="IOO422" s="4"/>
      <c r="IOP422" s="4"/>
      <c r="IOQ422" s="4"/>
      <c r="IOR422" s="4"/>
      <c r="IOS422" s="4"/>
      <c r="IOT422" s="4"/>
      <c r="IOU422" s="4"/>
      <c r="IOV422" s="4"/>
      <c r="IOW422" s="4"/>
      <c r="IOX422" s="4"/>
      <c r="IOY422" s="4"/>
      <c r="IOZ422" s="4"/>
      <c r="IPA422" s="4"/>
      <c r="IPB422" s="4"/>
      <c r="IPC422" s="4"/>
      <c r="IPD422" s="4"/>
      <c r="IPE422" s="4"/>
      <c r="IPF422" s="4"/>
      <c r="IPG422" s="4"/>
      <c r="IPH422" s="4"/>
      <c r="IPI422" s="4"/>
      <c r="IPJ422" s="4"/>
      <c r="IPK422" s="4"/>
      <c r="IPL422" s="4"/>
      <c r="IPM422" s="4"/>
      <c r="IPN422" s="4"/>
      <c r="IPO422" s="4"/>
      <c r="IPP422" s="4"/>
      <c r="IPQ422" s="4"/>
      <c r="IPR422" s="4"/>
      <c r="IPS422" s="4"/>
      <c r="IPT422" s="4"/>
      <c r="IPU422" s="4"/>
      <c r="IPV422" s="4"/>
      <c r="IPW422" s="4"/>
      <c r="IPX422" s="4"/>
      <c r="IPY422" s="4"/>
      <c r="IPZ422" s="4"/>
      <c r="IQA422" s="4"/>
      <c r="IQB422" s="4"/>
      <c r="IQC422" s="4"/>
      <c r="IQD422" s="4"/>
      <c r="IQE422" s="4"/>
      <c r="IQF422" s="4"/>
      <c r="IQG422" s="4"/>
      <c r="IQH422" s="4"/>
      <c r="IQI422" s="4"/>
      <c r="IQJ422" s="4"/>
      <c r="IQK422" s="4"/>
      <c r="IQL422" s="4"/>
      <c r="IQM422" s="4"/>
      <c r="IQN422" s="4"/>
      <c r="IQO422" s="4"/>
      <c r="IQP422" s="4"/>
      <c r="IQQ422" s="4"/>
      <c r="IQR422" s="4"/>
      <c r="IQS422" s="4"/>
      <c r="IQT422" s="4"/>
      <c r="IQU422" s="4"/>
      <c r="IQV422" s="4"/>
      <c r="IQW422" s="4"/>
      <c r="IQX422" s="4"/>
      <c r="IQY422" s="4"/>
      <c r="IQZ422" s="4"/>
      <c r="IRA422" s="4"/>
      <c r="IRB422" s="4"/>
      <c r="IRC422" s="4"/>
      <c r="IRD422" s="4"/>
      <c r="IRE422" s="4"/>
      <c r="IRF422" s="4"/>
      <c r="IRG422" s="4"/>
      <c r="IRH422" s="4"/>
      <c r="IRI422" s="4"/>
      <c r="IRJ422" s="4"/>
      <c r="IRK422" s="4"/>
      <c r="IRL422" s="4"/>
      <c r="IRM422" s="4"/>
      <c r="IRN422" s="4"/>
      <c r="IRO422" s="4"/>
      <c r="IRP422" s="4"/>
      <c r="IRQ422" s="4"/>
      <c r="IRR422" s="4"/>
      <c r="IRS422" s="4"/>
      <c r="IRT422" s="4"/>
      <c r="IRU422" s="4"/>
      <c r="IRV422" s="4"/>
      <c r="IRW422" s="4"/>
      <c r="IRX422" s="4"/>
      <c r="IRY422" s="4"/>
      <c r="IRZ422" s="4"/>
      <c r="ISA422" s="4"/>
      <c r="ISB422" s="4"/>
      <c r="ISC422" s="4"/>
      <c r="ISD422" s="4"/>
      <c r="ISE422" s="4"/>
      <c r="ISF422" s="4"/>
      <c r="ISG422" s="4"/>
      <c r="ISH422" s="4"/>
      <c r="ISI422" s="4"/>
      <c r="ISJ422" s="4"/>
      <c r="ISK422" s="4"/>
      <c r="ISL422" s="4"/>
      <c r="ISM422" s="4"/>
      <c r="ISN422" s="4"/>
      <c r="ISO422" s="4"/>
      <c r="ISP422" s="4"/>
      <c r="ISQ422" s="4"/>
      <c r="ISR422" s="4"/>
      <c r="ISS422" s="4"/>
      <c r="IST422" s="4"/>
      <c r="ISU422" s="4"/>
      <c r="ISV422" s="4"/>
      <c r="ISW422" s="4"/>
      <c r="ISX422" s="4"/>
      <c r="ISY422" s="4"/>
      <c r="ISZ422" s="4"/>
      <c r="ITA422" s="4"/>
      <c r="ITB422" s="4"/>
      <c r="ITC422" s="4"/>
      <c r="ITD422" s="4"/>
      <c r="ITE422" s="4"/>
      <c r="ITF422" s="4"/>
      <c r="ITG422" s="4"/>
      <c r="ITH422" s="4"/>
      <c r="ITI422" s="4"/>
      <c r="ITJ422" s="4"/>
      <c r="ITK422" s="4"/>
      <c r="ITL422" s="4"/>
      <c r="ITM422" s="4"/>
      <c r="ITN422" s="4"/>
      <c r="ITO422" s="4"/>
      <c r="ITP422" s="4"/>
      <c r="ITQ422" s="4"/>
      <c r="ITR422" s="4"/>
      <c r="ITS422" s="4"/>
      <c r="ITT422" s="4"/>
      <c r="ITU422" s="4"/>
      <c r="ITV422" s="4"/>
      <c r="ITW422" s="4"/>
      <c r="ITX422" s="4"/>
      <c r="ITY422" s="4"/>
      <c r="ITZ422" s="4"/>
      <c r="IUA422" s="4"/>
      <c r="IUB422" s="4"/>
      <c r="IUC422" s="4"/>
      <c r="IUD422" s="4"/>
      <c r="IUE422" s="4"/>
      <c r="IUF422" s="4"/>
      <c r="IUG422" s="4"/>
      <c r="IUH422" s="4"/>
      <c r="IUI422" s="4"/>
      <c r="IUJ422" s="4"/>
      <c r="IUK422" s="4"/>
      <c r="IUL422" s="4"/>
      <c r="IUM422" s="4"/>
      <c r="IUN422" s="4"/>
      <c r="IUO422" s="4"/>
      <c r="IUP422" s="4"/>
      <c r="IUQ422" s="4"/>
      <c r="IUR422" s="4"/>
      <c r="IUS422" s="4"/>
      <c r="IUT422" s="4"/>
      <c r="IUU422" s="4"/>
      <c r="IUV422" s="4"/>
      <c r="IUW422" s="4"/>
      <c r="IUX422" s="4"/>
      <c r="IUY422" s="4"/>
      <c r="IUZ422" s="4"/>
      <c r="IVA422" s="4"/>
      <c r="IVB422" s="4"/>
      <c r="IVC422" s="4"/>
      <c r="IVD422" s="4"/>
      <c r="IVE422" s="4"/>
      <c r="IVF422" s="4"/>
      <c r="IVG422" s="4"/>
      <c r="IVH422" s="4"/>
      <c r="IVI422" s="4"/>
      <c r="IVJ422" s="4"/>
      <c r="IVK422" s="4"/>
      <c r="IVL422" s="4"/>
      <c r="IVM422" s="4"/>
      <c r="IVN422" s="4"/>
      <c r="IVO422" s="4"/>
      <c r="IVP422" s="4"/>
      <c r="IVQ422" s="4"/>
      <c r="IVR422" s="4"/>
      <c r="IVS422" s="4"/>
      <c r="IVT422" s="4"/>
      <c r="IVU422" s="4"/>
      <c r="IVV422" s="4"/>
      <c r="IVW422" s="4"/>
      <c r="IVX422" s="4"/>
      <c r="IVY422" s="4"/>
      <c r="IVZ422" s="4"/>
      <c r="IWA422" s="4"/>
      <c r="IWB422" s="4"/>
      <c r="IWC422" s="4"/>
      <c r="IWD422" s="4"/>
      <c r="IWE422" s="4"/>
      <c r="IWF422" s="4"/>
      <c r="IWG422" s="4"/>
      <c r="IWH422" s="4"/>
      <c r="IWI422" s="4"/>
      <c r="IWJ422" s="4"/>
      <c r="IWK422" s="4"/>
      <c r="IWL422" s="4"/>
      <c r="IWM422" s="4"/>
      <c r="IWN422" s="4"/>
      <c r="IWO422" s="4"/>
      <c r="IWP422" s="4"/>
      <c r="IWQ422" s="4"/>
      <c r="IWR422" s="4"/>
      <c r="IWS422" s="4"/>
      <c r="IWT422" s="4"/>
      <c r="IWU422" s="4"/>
      <c r="IWV422" s="4"/>
      <c r="IWW422" s="4"/>
      <c r="IWX422" s="4"/>
      <c r="IWY422" s="4"/>
      <c r="IWZ422" s="4"/>
      <c r="IXA422" s="4"/>
      <c r="IXB422" s="4"/>
      <c r="IXC422" s="4"/>
      <c r="IXD422" s="4"/>
      <c r="IXE422" s="4"/>
      <c r="IXF422" s="4"/>
      <c r="IXG422" s="4"/>
      <c r="IXH422" s="4"/>
      <c r="IXI422" s="4"/>
      <c r="IXJ422" s="4"/>
      <c r="IXK422" s="4"/>
      <c r="IXL422" s="4"/>
      <c r="IXM422" s="4"/>
      <c r="IXN422" s="4"/>
      <c r="IXO422" s="4"/>
      <c r="IXP422" s="4"/>
      <c r="IXQ422" s="4"/>
      <c r="IXR422" s="4"/>
      <c r="IXS422" s="4"/>
      <c r="IXT422" s="4"/>
      <c r="IXU422" s="4"/>
      <c r="IXV422" s="4"/>
      <c r="IXW422" s="4"/>
      <c r="IXX422" s="4"/>
      <c r="IXY422" s="4"/>
      <c r="IXZ422" s="4"/>
      <c r="IYA422" s="4"/>
      <c r="IYB422" s="4"/>
      <c r="IYC422" s="4"/>
      <c r="IYD422" s="4"/>
      <c r="IYE422" s="4"/>
      <c r="IYF422" s="4"/>
      <c r="IYG422" s="4"/>
      <c r="IYH422" s="4"/>
      <c r="IYI422" s="4"/>
      <c r="IYJ422" s="4"/>
      <c r="IYK422" s="4"/>
      <c r="IYL422" s="4"/>
      <c r="IYM422" s="4"/>
      <c r="IYN422" s="4"/>
      <c r="IYO422" s="4"/>
      <c r="IYP422" s="4"/>
      <c r="IYQ422" s="4"/>
      <c r="IYR422" s="4"/>
      <c r="IYS422" s="4"/>
      <c r="IYT422" s="4"/>
      <c r="IYU422" s="4"/>
      <c r="IYV422" s="4"/>
      <c r="IYW422" s="4"/>
      <c r="IYX422" s="4"/>
      <c r="IYY422" s="4"/>
      <c r="IYZ422" s="4"/>
      <c r="IZA422" s="4"/>
      <c r="IZB422" s="4"/>
      <c r="IZC422" s="4"/>
      <c r="IZD422" s="4"/>
      <c r="IZE422" s="4"/>
      <c r="IZF422" s="4"/>
      <c r="IZG422" s="4"/>
      <c r="IZH422" s="4"/>
      <c r="IZI422" s="4"/>
      <c r="IZJ422" s="4"/>
      <c r="IZK422" s="4"/>
      <c r="IZL422" s="4"/>
      <c r="IZM422" s="4"/>
      <c r="IZN422" s="4"/>
      <c r="IZO422" s="4"/>
      <c r="IZP422" s="4"/>
      <c r="IZQ422" s="4"/>
      <c r="IZR422" s="4"/>
      <c r="IZS422" s="4"/>
      <c r="IZT422" s="4"/>
      <c r="IZU422" s="4"/>
      <c r="IZV422" s="4"/>
      <c r="IZW422" s="4"/>
      <c r="IZX422" s="4"/>
      <c r="IZY422" s="4"/>
      <c r="IZZ422" s="4"/>
      <c r="JAA422" s="4"/>
      <c r="JAB422" s="4"/>
      <c r="JAC422" s="4"/>
      <c r="JAD422" s="4"/>
      <c r="JAE422" s="4"/>
      <c r="JAF422" s="4"/>
      <c r="JAG422" s="4"/>
      <c r="JAH422" s="4"/>
      <c r="JAI422" s="4"/>
      <c r="JAJ422" s="4"/>
      <c r="JAK422" s="4"/>
      <c r="JAL422" s="4"/>
      <c r="JAM422" s="4"/>
      <c r="JAN422" s="4"/>
      <c r="JAO422" s="4"/>
      <c r="JAP422" s="4"/>
      <c r="JAQ422" s="4"/>
      <c r="JAR422" s="4"/>
      <c r="JAS422" s="4"/>
      <c r="JAT422" s="4"/>
      <c r="JAU422" s="4"/>
      <c r="JAV422" s="4"/>
      <c r="JAW422" s="4"/>
      <c r="JAX422" s="4"/>
      <c r="JAY422" s="4"/>
      <c r="JAZ422" s="4"/>
      <c r="JBA422" s="4"/>
      <c r="JBB422" s="4"/>
      <c r="JBC422" s="4"/>
      <c r="JBD422" s="4"/>
      <c r="JBE422" s="4"/>
      <c r="JBF422" s="4"/>
      <c r="JBG422" s="4"/>
      <c r="JBH422" s="4"/>
      <c r="JBI422" s="4"/>
      <c r="JBJ422" s="4"/>
      <c r="JBK422" s="4"/>
      <c r="JBL422" s="4"/>
      <c r="JBM422" s="4"/>
      <c r="JBN422" s="4"/>
      <c r="JBO422" s="4"/>
      <c r="JBP422" s="4"/>
      <c r="JBQ422" s="4"/>
      <c r="JBR422" s="4"/>
      <c r="JBS422" s="4"/>
      <c r="JBT422" s="4"/>
      <c r="JBU422" s="4"/>
      <c r="JBV422" s="4"/>
      <c r="JBW422" s="4"/>
      <c r="JBX422" s="4"/>
      <c r="JBY422" s="4"/>
      <c r="JBZ422" s="4"/>
      <c r="JCA422" s="4"/>
      <c r="JCB422" s="4"/>
      <c r="JCC422" s="4"/>
      <c r="JCD422" s="4"/>
      <c r="JCE422" s="4"/>
      <c r="JCF422" s="4"/>
      <c r="JCG422" s="4"/>
      <c r="JCH422" s="4"/>
      <c r="JCI422" s="4"/>
      <c r="JCJ422" s="4"/>
      <c r="JCK422" s="4"/>
      <c r="JCL422" s="4"/>
      <c r="JCM422" s="4"/>
      <c r="JCN422" s="4"/>
      <c r="JCO422" s="4"/>
      <c r="JCP422" s="4"/>
      <c r="JCQ422" s="4"/>
      <c r="JCR422" s="4"/>
      <c r="JCS422" s="4"/>
      <c r="JCT422" s="4"/>
      <c r="JCU422" s="4"/>
      <c r="JCV422" s="4"/>
      <c r="JCW422" s="4"/>
      <c r="JCX422" s="4"/>
      <c r="JCY422" s="4"/>
      <c r="JCZ422" s="4"/>
      <c r="JDA422" s="4"/>
      <c r="JDB422" s="4"/>
      <c r="JDC422" s="4"/>
      <c r="JDD422" s="4"/>
      <c r="JDE422" s="4"/>
      <c r="JDF422" s="4"/>
      <c r="JDG422" s="4"/>
      <c r="JDH422" s="4"/>
      <c r="JDI422" s="4"/>
      <c r="JDJ422" s="4"/>
      <c r="JDK422" s="4"/>
      <c r="JDL422" s="4"/>
      <c r="JDM422" s="4"/>
      <c r="JDN422" s="4"/>
      <c r="JDO422" s="4"/>
      <c r="JDP422" s="4"/>
      <c r="JDQ422" s="4"/>
      <c r="JDR422" s="4"/>
      <c r="JDS422" s="4"/>
      <c r="JDT422" s="4"/>
      <c r="JDU422" s="4"/>
      <c r="JDV422" s="4"/>
      <c r="JDW422" s="4"/>
      <c r="JDX422" s="4"/>
      <c r="JDY422" s="4"/>
      <c r="JDZ422" s="4"/>
      <c r="JEA422" s="4"/>
      <c r="JEB422" s="4"/>
      <c r="JEC422" s="4"/>
      <c r="JED422" s="4"/>
      <c r="JEE422" s="4"/>
      <c r="JEF422" s="4"/>
      <c r="JEG422" s="4"/>
      <c r="JEH422" s="4"/>
      <c r="JEI422" s="4"/>
      <c r="JEJ422" s="4"/>
      <c r="JEK422" s="4"/>
      <c r="JEL422" s="4"/>
      <c r="JEM422" s="4"/>
      <c r="JEN422" s="4"/>
      <c r="JEO422" s="4"/>
      <c r="JEP422" s="4"/>
      <c r="JEQ422" s="4"/>
      <c r="JER422" s="4"/>
      <c r="JES422" s="4"/>
      <c r="JET422" s="4"/>
      <c r="JEU422" s="4"/>
      <c r="JEV422" s="4"/>
      <c r="JEW422" s="4"/>
      <c r="JEX422" s="4"/>
      <c r="JEY422" s="4"/>
      <c r="JEZ422" s="4"/>
      <c r="JFA422" s="4"/>
      <c r="JFB422" s="4"/>
      <c r="JFC422" s="4"/>
      <c r="JFD422" s="4"/>
      <c r="JFE422" s="4"/>
      <c r="JFF422" s="4"/>
      <c r="JFG422" s="4"/>
      <c r="JFH422" s="4"/>
      <c r="JFI422" s="4"/>
      <c r="JFJ422" s="4"/>
      <c r="JFK422" s="4"/>
      <c r="JFL422" s="4"/>
      <c r="JFM422" s="4"/>
      <c r="JFN422" s="4"/>
      <c r="JFO422" s="4"/>
      <c r="JFP422" s="4"/>
      <c r="JFQ422" s="4"/>
      <c r="JFR422" s="4"/>
      <c r="JFS422" s="4"/>
      <c r="JFT422" s="4"/>
      <c r="JFU422" s="4"/>
      <c r="JFV422" s="4"/>
      <c r="JFW422" s="4"/>
      <c r="JFX422" s="4"/>
      <c r="JFY422" s="4"/>
      <c r="JFZ422" s="4"/>
      <c r="JGA422" s="4"/>
      <c r="JGB422" s="4"/>
      <c r="JGC422" s="4"/>
      <c r="JGD422" s="4"/>
      <c r="JGE422" s="4"/>
      <c r="JGF422" s="4"/>
      <c r="JGG422" s="4"/>
      <c r="JGH422" s="4"/>
      <c r="JGI422" s="4"/>
      <c r="JGJ422" s="4"/>
      <c r="JGK422" s="4"/>
      <c r="JGL422" s="4"/>
      <c r="JGM422" s="4"/>
      <c r="JGN422" s="4"/>
      <c r="JGO422" s="4"/>
      <c r="JGP422" s="4"/>
      <c r="JGQ422" s="4"/>
      <c r="JGR422" s="4"/>
      <c r="JGS422" s="4"/>
      <c r="JGT422" s="4"/>
      <c r="JGU422" s="4"/>
      <c r="JGV422" s="4"/>
      <c r="JGW422" s="4"/>
      <c r="JGX422" s="4"/>
      <c r="JGY422" s="4"/>
      <c r="JGZ422" s="4"/>
      <c r="JHA422" s="4"/>
      <c r="JHB422" s="4"/>
      <c r="JHC422" s="4"/>
      <c r="JHD422" s="4"/>
      <c r="JHE422" s="4"/>
      <c r="JHF422" s="4"/>
      <c r="JHG422" s="4"/>
      <c r="JHH422" s="4"/>
      <c r="JHI422" s="4"/>
      <c r="JHJ422" s="4"/>
      <c r="JHK422" s="4"/>
      <c r="JHL422" s="4"/>
      <c r="JHM422" s="4"/>
      <c r="JHN422" s="4"/>
      <c r="JHO422" s="4"/>
      <c r="JHP422" s="4"/>
      <c r="JHQ422" s="4"/>
      <c r="JHR422" s="4"/>
      <c r="JHS422" s="4"/>
      <c r="JHT422" s="4"/>
      <c r="JHU422" s="4"/>
      <c r="JHV422" s="4"/>
      <c r="JHW422" s="4"/>
      <c r="JHX422" s="4"/>
      <c r="JHY422" s="4"/>
      <c r="JHZ422" s="4"/>
      <c r="JIA422" s="4"/>
      <c r="JIB422" s="4"/>
      <c r="JIC422" s="4"/>
      <c r="JID422" s="4"/>
      <c r="JIE422" s="4"/>
      <c r="JIF422" s="4"/>
      <c r="JIG422" s="4"/>
      <c r="JIH422" s="4"/>
      <c r="JII422" s="4"/>
      <c r="JIJ422" s="4"/>
      <c r="JIK422" s="4"/>
      <c r="JIL422" s="4"/>
      <c r="JIM422" s="4"/>
      <c r="JIN422" s="4"/>
      <c r="JIO422" s="4"/>
      <c r="JIP422" s="4"/>
      <c r="JIQ422" s="4"/>
      <c r="JIR422" s="4"/>
      <c r="JIS422" s="4"/>
      <c r="JIT422" s="4"/>
      <c r="JIU422" s="4"/>
      <c r="JIV422" s="4"/>
      <c r="JIW422" s="4"/>
      <c r="JIX422" s="4"/>
      <c r="JIY422" s="4"/>
      <c r="JIZ422" s="4"/>
      <c r="JJA422" s="4"/>
      <c r="JJB422" s="4"/>
      <c r="JJC422" s="4"/>
      <c r="JJD422" s="4"/>
      <c r="JJE422" s="4"/>
      <c r="JJF422" s="4"/>
      <c r="JJG422" s="4"/>
      <c r="JJH422" s="4"/>
      <c r="JJI422" s="4"/>
      <c r="JJJ422" s="4"/>
      <c r="JJK422" s="4"/>
      <c r="JJL422" s="4"/>
      <c r="JJM422" s="4"/>
      <c r="JJN422" s="4"/>
      <c r="JJO422" s="4"/>
      <c r="JJP422" s="4"/>
      <c r="JJQ422" s="4"/>
      <c r="JJR422" s="4"/>
      <c r="JJS422" s="4"/>
      <c r="JJT422" s="4"/>
      <c r="JJU422" s="4"/>
      <c r="JJV422" s="4"/>
      <c r="JJW422" s="4"/>
      <c r="JJX422" s="4"/>
      <c r="JJY422" s="4"/>
      <c r="JJZ422" s="4"/>
      <c r="JKA422" s="4"/>
      <c r="JKB422" s="4"/>
      <c r="JKC422" s="4"/>
      <c r="JKD422" s="4"/>
      <c r="JKE422" s="4"/>
      <c r="JKF422" s="4"/>
      <c r="JKG422" s="4"/>
      <c r="JKH422" s="4"/>
      <c r="JKI422" s="4"/>
      <c r="JKJ422" s="4"/>
      <c r="JKK422" s="4"/>
      <c r="JKL422" s="4"/>
      <c r="JKM422" s="4"/>
      <c r="JKN422" s="4"/>
      <c r="JKO422" s="4"/>
      <c r="JKP422" s="4"/>
      <c r="JKQ422" s="4"/>
      <c r="JKR422" s="4"/>
      <c r="JKS422" s="4"/>
      <c r="JKT422" s="4"/>
      <c r="JKU422" s="4"/>
      <c r="JKV422" s="4"/>
      <c r="JKW422" s="4"/>
      <c r="JKX422" s="4"/>
      <c r="JKY422" s="4"/>
      <c r="JKZ422" s="4"/>
      <c r="JLA422" s="4"/>
      <c r="JLB422" s="4"/>
      <c r="JLC422" s="4"/>
      <c r="JLD422" s="4"/>
      <c r="JLE422" s="4"/>
      <c r="JLF422" s="4"/>
      <c r="JLG422" s="4"/>
      <c r="JLH422" s="4"/>
      <c r="JLI422" s="4"/>
      <c r="JLJ422" s="4"/>
      <c r="JLK422" s="4"/>
      <c r="JLL422" s="4"/>
      <c r="JLM422" s="4"/>
      <c r="JLN422" s="4"/>
      <c r="JLO422" s="4"/>
      <c r="JLP422" s="4"/>
      <c r="JLQ422" s="4"/>
      <c r="JLR422" s="4"/>
      <c r="JLS422" s="4"/>
      <c r="JLT422" s="4"/>
      <c r="JLU422" s="4"/>
      <c r="JLV422" s="4"/>
      <c r="JLW422" s="4"/>
      <c r="JLX422" s="4"/>
      <c r="JLY422" s="4"/>
      <c r="JLZ422" s="4"/>
      <c r="JMA422" s="4"/>
      <c r="JMB422" s="4"/>
      <c r="JMC422" s="4"/>
      <c r="JMD422" s="4"/>
      <c r="JME422" s="4"/>
      <c r="JMF422" s="4"/>
      <c r="JMG422" s="4"/>
      <c r="JMH422" s="4"/>
      <c r="JMI422" s="4"/>
      <c r="JMJ422" s="4"/>
      <c r="JMK422" s="4"/>
      <c r="JML422" s="4"/>
      <c r="JMM422" s="4"/>
      <c r="JMN422" s="4"/>
      <c r="JMO422" s="4"/>
      <c r="JMP422" s="4"/>
      <c r="JMQ422" s="4"/>
      <c r="JMR422" s="4"/>
      <c r="JMS422" s="4"/>
      <c r="JMT422" s="4"/>
      <c r="JMU422" s="4"/>
      <c r="JMV422" s="4"/>
      <c r="JMW422" s="4"/>
      <c r="JMX422" s="4"/>
      <c r="JMY422" s="4"/>
      <c r="JMZ422" s="4"/>
      <c r="JNA422" s="4"/>
      <c r="JNB422" s="4"/>
      <c r="JNC422" s="4"/>
      <c r="JND422" s="4"/>
      <c r="JNE422" s="4"/>
      <c r="JNF422" s="4"/>
      <c r="JNG422" s="4"/>
      <c r="JNH422" s="4"/>
      <c r="JNI422" s="4"/>
      <c r="JNJ422" s="4"/>
      <c r="JNK422" s="4"/>
      <c r="JNL422" s="4"/>
      <c r="JNM422" s="4"/>
      <c r="JNN422" s="4"/>
      <c r="JNO422" s="4"/>
      <c r="JNP422" s="4"/>
      <c r="JNQ422" s="4"/>
      <c r="JNR422" s="4"/>
      <c r="JNS422" s="4"/>
      <c r="JNT422" s="4"/>
      <c r="JNU422" s="4"/>
      <c r="JNV422" s="4"/>
      <c r="JNW422" s="4"/>
      <c r="JNX422" s="4"/>
      <c r="JNY422" s="4"/>
      <c r="JNZ422" s="4"/>
      <c r="JOA422" s="4"/>
      <c r="JOB422" s="4"/>
      <c r="JOC422" s="4"/>
      <c r="JOD422" s="4"/>
      <c r="JOE422" s="4"/>
      <c r="JOF422" s="4"/>
      <c r="JOG422" s="4"/>
      <c r="JOH422" s="4"/>
      <c r="JOI422" s="4"/>
      <c r="JOJ422" s="4"/>
      <c r="JOK422" s="4"/>
      <c r="JOL422" s="4"/>
      <c r="JOM422" s="4"/>
      <c r="JON422" s="4"/>
      <c r="JOO422" s="4"/>
      <c r="JOP422" s="4"/>
      <c r="JOQ422" s="4"/>
      <c r="JOR422" s="4"/>
      <c r="JOS422" s="4"/>
      <c r="JOT422" s="4"/>
      <c r="JOU422" s="4"/>
      <c r="JOV422" s="4"/>
      <c r="JOW422" s="4"/>
      <c r="JOX422" s="4"/>
      <c r="JOY422" s="4"/>
      <c r="JOZ422" s="4"/>
      <c r="JPA422" s="4"/>
      <c r="JPB422" s="4"/>
      <c r="JPC422" s="4"/>
      <c r="JPD422" s="4"/>
      <c r="JPE422" s="4"/>
      <c r="JPF422" s="4"/>
      <c r="JPG422" s="4"/>
      <c r="JPH422" s="4"/>
      <c r="JPI422" s="4"/>
      <c r="JPJ422" s="4"/>
      <c r="JPK422" s="4"/>
      <c r="JPL422" s="4"/>
      <c r="JPM422" s="4"/>
      <c r="JPN422" s="4"/>
      <c r="JPO422" s="4"/>
      <c r="JPP422" s="4"/>
      <c r="JPQ422" s="4"/>
      <c r="JPR422" s="4"/>
      <c r="JPS422" s="4"/>
      <c r="JPT422" s="4"/>
      <c r="JPU422" s="4"/>
      <c r="JPV422" s="4"/>
      <c r="JPW422" s="4"/>
      <c r="JPX422" s="4"/>
      <c r="JPY422" s="4"/>
      <c r="JPZ422" s="4"/>
      <c r="JQA422" s="4"/>
      <c r="JQB422" s="4"/>
      <c r="JQC422" s="4"/>
      <c r="JQD422" s="4"/>
      <c r="JQE422" s="4"/>
      <c r="JQF422" s="4"/>
      <c r="JQG422" s="4"/>
      <c r="JQH422" s="4"/>
      <c r="JQI422" s="4"/>
      <c r="JQJ422" s="4"/>
      <c r="JQK422" s="4"/>
      <c r="JQL422" s="4"/>
      <c r="JQM422" s="4"/>
      <c r="JQN422" s="4"/>
      <c r="JQO422" s="4"/>
      <c r="JQP422" s="4"/>
      <c r="JQQ422" s="4"/>
      <c r="JQR422" s="4"/>
      <c r="JQS422" s="4"/>
      <c r="JQT422" s="4"/>
      <c r="JQU422" s="4"/>
      <c r="JQV422" s="4"/>
      <c r="JQW422" s="4"/>
      <c r="JQX422" s="4"/>
      <c r="JQY422" s="4"/>
      <c r="JQZ422" s="4"/>
      <c r="JRA422" s="4"/>
      <c r="JRB422" s="4"/>
      <c r="JRC422" s="4"/>
      <c r="JRD422" s="4"/>
      <c r="JRE422" s="4"/>
      <c r="JRF422" s="4"/>
      <c r="JRG422" s="4"/>
      <c r="JRH422" s="4"/>
      <c r="JRI422" s="4"/>
      <c r="JRJ422" s="4"/>
      <c r="JRK422" s="4"/>
      <c r="JRL422" s="4"/>
      <c r="JRM422" s="4"/>
      <c r="JRN422" s="4"/>
      <c r="JRO422" s="4"/>
      <c r="JRP422" s="4"/>
      <c r="JRQ422" s="4"/>
      <c r="JRR422" s="4"/>
      <c r="JRS422" s="4"/>
      <c r="JRT422" s="4"/>
      <c r="JRU422" s="4"/>
      <c r="JRV422" s="4"/>
      <c r="JRW422" s="4"/>
      <c r="JRX422" s="4"/>
      <c r="JRY422" s="4"/>
      <c r="JRZ422" s="4"/>
      <c r="JSA422" s="4"/>
      <c r="JSB422" s="4"/>
      <c r="JSC422" s="4"/>
      <c r="JSD422" s="4"/>
      <c r="JSE422" s="4"/>
      <c r="JSF422" s="4"/>
      <c r="JSG422" s="4"/>
      <c r="JSH422" s="4"/>
      <c r="JSI422" s="4"/>
      <c r="JSJ422" s="4"/>
      <c r="JSK422" s="4"/>
      <c r="JSL422" s="4"/>
      <c r="JSM422" s="4"/>
      <c r="JSN422" s="4"/>
      <c r="JSO422" s="4"/>
      <c r="JSP422" s="4"/>
      <c r="JSQ422" s="4"/>
      <c r="JSR422" s="4"/>
      <c r="JSS422" s="4"/>
      <c r="JST422" s="4"/>
      <c r="JSU422" s="4"/>
      <c r="JSV422" s="4"/>
      <c r="JSW422" s="4"/>
      <c r="JSX422" s="4"/>
      <c r="JSY422" s="4"/>
      <c r="JSZ422" s="4"/>
      <c r="JTA422" s="4"/>
      <c r="JTB422" s="4"/>
      <c r="JTC422" s="4"/>
      <c r="JTD422" s="4"/>
      <c r="JTE422" s="4"/>
      <c r="JTF422" s="4"/>
      <c r="JTG422" s="4"/>
      <c r="JTH422" s="4"/>
      <c r="JTI422" s="4"/>
      <c r="JTJ422" s="4"/>
      <c r="JTK422" s="4"/>
      <c r="JTL422" s="4"/>
      <c r="JTM422" s="4"/>
      <c r="JTN422" s="4"/>
      <c r="JTO422" s="4"/>
      <c r="JTP422" s="4"/>
      <c r="JTQ422" s="4"/>
      <c r="JTR422" s="4"/>
      <c r="JTS422" s="4"/>
      <c r="JTT422" s="4"/>
      <c r="JTU422" s="4"/>
      <c r="JTV422" s="4"/>
      <c r="JTW422" s="4"/>
      <c r="JTX422" s="4"/>
      <c r="JTY422" s="4"/>
      <c r="JTZ422" s="4"/>
      <c r="JUA422" s="4"/>
      <c r="JUB422" s="4"/>
      <c r="JUC422" s="4"/>
      <c r="JUD422" s="4"/>
      <c r="JUE422" s="4"/>
      <c r="JUF422" s="4"/>
      <c r="JUG422" s="4"/>
      <c r="JUH422" s="4"/>
      <c r="JUI422" s="4"/>
      <c r="JUJ422" s="4"/>
      <c r="JUK422" s="4"/>
      <c r="JUL422" s="4"/>
      <c r="JUM422" s="4"/>
      <c r="JUN422" s="4"/>
      <c r="JUO422" s="4"/>
      <c r="JUP422" s="4"/>
      <c r="JUQ422" s="4"/>
      <c r="JUR422" s="4"/>
      <c r="JUS422" s="4"/>
      <c r="JUT422" s="4"/>
      <c r="JUU422" s="4"/>
      <c r="JUV422" s="4"/>
      <c r="JUW422" s="4"/>
      <c r="JUX422" s="4"/>
      <c r="JUY422" s="4"/>
      <c r="JUZ422" s="4"/>
      <c r="JVA422" s="4"/>
      <c r="JVB422" s="4"/>
      <c r="JVC422" s="4"/>
      <c r="JVD422" s="4"/>
      <c r="JVE422" s="4"/>
      <c r="JVF422" s="4"/>
      <c r="JVG422" s="4"/>
      <c r="JVH422" s="4"/>
      <c r="JVI422" s="4"/>
      <c r="JVJ422" s="4"/>
      <c r="JVK422" s="4"/>
      <c r="JVL422" s="4"/>
      <c r="JVM422" s="4"/>
      <c r="JVN422" s="4"/>
      <c r="JVO422" s="4"/>
      <c r="JVP422" s="4"/>
      <c r="JVQ422" s="4"/>
      <c r="JVR422" s="4"/>
      <c r="JVS422" s="4"/>
      <c r="JVT422" s="4"/>
      <c r="JVU422" s="4"/>
      <c r="JVV422" s="4"/>
      <c r="JVW422" s="4"/>
      <c r="JVX422" s="4"/>
      <c r="JVY422" s="4"/>
      <c r="JVZ422" s="4"/>
      <c r="JWA422" s="4"/>
      <c r="JWB422" s="4"/>
      <c r="JWC422" s="4"/>
      <c r="JWD422" s="4"/>
      <c r="JWE422" s="4"/>
      <c r="JWF422" s="4"/>
      <c r="JWG422" s="4"/>
      <c r="JWH422" s="4"/>
      <c r="JWI422" s="4"/>
      <c r="JWJ422" s="4"/>
      <c r="JWK422" s="4"/>
      <c r="JWL422" s="4"/>
      <c r="JWM422" s="4"/>
      <c r="JWN422" s="4"/>
      <c r="JWO422" s="4"/>
      <c r="JWP422" s="4"/>
      <c r="JWQ422" s="4"/>
      <c r="JWR422" s="4"/>
      <c r="JWS422" s="4"/>
      <c r="JWT422" s="4"/>
      <c r="JWU422" s="4"/>
      <c r="JWV422" s="4"/>
      <c r="JWW422" s="4"/>
      <c r="JWX422" s="4"/>
      <c r="JWY422" s="4"/>
      <c r="JWZ422" s="4"/>
      <c r="JXA422" s="4"/>
      <c r="JXB422" s="4"/>
      <c r="JXC422" s="4"/>
      <c r="JXD422" s="4"/>
      <c r="JXE422" s="4"/>
      <c r="JXF422" s="4"/>
      <c r="JXG422" s="4"/>
      <c r="JXH422" s="4"/>
      <c r="JXI422" s="4"/>
      <c r="JXJ422" s="4"/>
      <c r="JXK422" s="4"/>
      <c r="JXL422" s="4"/>
      <c r="JXM422" s="4"/>
      <c r="JXN422" s="4"/>
      <c r="JXO422" s="4"/>
      <c r="JXP422" s="4"/>
      <c r="JXQ422" s="4"/>
      <c r="JXR422" s="4"/>
      <c r="JXS422" s="4"/>
      <c r="JXT422" s="4"/>
      <c r="JXU422" s="4"/>
      <c r="JXV422" s="4"/>
      <c r="JXW422" s="4"/>
      <c r="JXX422" s="4"/>
      <c r="JXY422" s="4"/>
      <c r="JXZ422" s="4"/>
      <c r="JYA422" s="4"/>
      <c r="JYB422" s="4"/>
      <c r="JYC422" s="4"/>
      <c r="JYD422" s="4"/>
      <c r="JYE422" s="4"/>
      <c r="JYF422" s="4"/>
      <c r="JYG422" s="4"/>
      <c r="JYH422" s="4"/>
      <c r="JYI422" s="4"/>
      <c r="JYJ422" s="4"/>
      <c r="JYK422" s="4"/>
      <c r="JYL422" s="4"/>
      <c r="JYM422" s="4"/>
      <c r="JYN422" s="4"/>
      <c r="JYO422" s="4"/>
      <c r="JYP422" s="4"/>
      <c r="JYQ422" s="4"/>
      <c r="JYR422" s="4"/>
      <c r="JYS422" s="4"/>
      <c r="JYT422" s="4"/>
      <c r="JYU422" s="4"/>
      <c r="JYV422" s="4"/>
      <c r="JYW422" s="4"/>
      <c r="JYX422" s="4"/>
      <c r="JYY422" s="4"/>
      <c r="JYZ422" s="4"/>
      <c r="JZA422" s="4"/>
      <c r="JZB422" s="4"/>
      <c r="JZC422" s="4"/>
      <c r="JZD422" s="4"/>
      <c r="JZE422" s="4"/>
      <c r="JZF422" s="4"/>
      <c r="JZG422" s="4"/>
      <c r="JZH422" s="4"/>
      <c r="JZI422" s="4"/>
      <c r="JZJ422" s="4"/>
      <c r="JZK422" s="4"/>
      <c r="JZL422" s="4"/>
      <c r="JZM422" s="4"/>
      <c r="JZN422" s="4"/>
      <c r="JZO422" s="4"/>
      <c r="JZP422" s="4"/>
      <c r="JZQ422" s="4"/>
      <c r="JZR422" s="4"/>
      <c r="JZS422" s="4"/>
      <c r="JZT422" s="4"/>
      <c r="JZU422" s="4"/>
      <c r="JZV422" s="4"/>
      <c r="JZW422" s="4"/>
      <c r="JZX422" s="4"/>
      <c r="JZY422" s="4"/>
      <c r="JZZ422" s="4"/>
      <c r="KAA422" s="4"/>
      <c r="KAB422" s="4"/>
      <c r="KAC422" s="4"/>
      <c r="KAD422" s="4"/>
      <c r="KAE422" s="4"/>
      <c r="KAF422" s="4"/>
      <c r="KAG422" s="4"/>
      <c r="KAH422" s="4"/>
      <c r="KAI422" s="4"/>
      <c r="KAJ422" s="4"/>
      <c r="KAK422" s="4"/>
      <c r="KAL422" s="4"/>
      <c r="KAM422" s="4"/>
      <c r="KAN422" s="4"/>
      <c r="KAO422" s="4"/>
      <c r="KAP422" s="4"/>
      <c r="KAQ422" s="4"/>
      <c r="KAR422" s="4"/>
      <c r="KAS422" s="4"/>
      <c r="KAT422" s="4"/>
      <c r="KAU422" s="4"/>
      <c r="KAV422" s="4"/>
      <c r="KAW422" s="4"/>
      <c r="KAX422" s="4"/>
      <c r="KAY422" s="4"/>
      <c r="KAZ422" s="4"/>
      <c r="KBA422" s="4"/>
      <c r="KBB422" s="4"/>
      <c r="KBC422" s="4"/>
      <c r="KBD422" s="4"/>
      <c r="KBE422" s="4"/>
      <c r="KBF422" s="4"/>
      <c r="KBG422" s="4"/>
      <c r="KBH422" s="4"/>
      <c r="KBI422" s="4"/>
      <c r="KBJ422" s="4"/>
      <c r="KBK422" s="4"/>
      <c r="KBL422" s="4"/>
      <c r="KBM422" s="4"/>
      <c r="KBN422" s="4"/>
      <c r="KBO422" s="4"/>
      <c r="KBP422" s="4"/>
      <c r="KBQ422" s="4"/>
      <c r="KBR422" s="4"/>
      <c r="KBS422" s="4"/>
      <c r="KBT422" s="4"/>
      <c r="KBU422" s="4"/>
      <c r="KBV422" s="4"/>
      <c r="KBW422" s="4"/>
      <c r="KBX422" s="4"/>
      <c r="KBY422" s="4"/>
      <c r="KBZ422" s="4"/>
      <c r="KCA422" s="4"/>
      <c r="KCB422" s="4"/>
      <c r="KCC422" s="4"/>
      <c r="KCD422" s="4"/>
      <c r="KCE422" s="4"/>
      <c r="KCF422" s="4"/>
      <c r="KCG422" s="4"/>
      <c r="KCH422" s="4"/>
      <c r="KCI422" s="4"/>
      <c r="KCJ422" s="4"/>
      <c r="KCK422" s="4"/>
      <c r="KCL422" s="4"/>
      <c r="KCM422" s="4"/>
      <c r="KCN422" s="4"/>
      <c r="KCO422" s="4"/>
      <c r="KCP422" s="4"/>
      <c r="KCQ422" s="4"/>
      <c r="KCR422" s="4"/>
      <c r="KCS422" s="4"/>
      <c r="KCT422" s="4"/>
      <c r="KCU422" s="4"/>
      <c r="KCV422" s="4"/>
      <c r="KCW422" s="4"/>
      <c r="KCX422" s="4"/>
      <c r="KCY422" s="4"/>
      <c r="KCZ422" s="4"/>
      <c r="KDA422" s="4"/>
      <c r="KDB422" s="4"/>
      <c r="KDC422" s="4"/>
      <c r="KDD422" s="4"/>
      <c r="KDE422" s="4"/>
      <c r="KDF422" s="4"/>
      <c r="KDG422" s="4"/>
      <c r="KDH422" s="4"/>
      <c r="KDI422" s="4"/>
      <c r="KDJ422" s="4"/>
      <c r="KDK422" s="4"/>
      <c r="KDL422" s="4"/>
      <c r="KDM422" s="4"/>
      <c r="KDN422" s="4"/>
      <c r="KDO422" s="4"/>
      <c r="KDP422" s="4"/>
      <c r="KDQ422" s="4"/>
      <c r="KDR422" s="4"/>
      <c r="KDS422" s="4"/>
      <c r="KDT422" s="4"/>
      <c r="KDU422" s="4"/>
      <c r="KDV422" s="4"/>
      <c r="KDW422" s="4"/>
      <c r="KDX422" s="4"/>
      <c r="KDY422" s="4"/>
      <c r="KDZ422" s="4"/>
      <c r="KEA422" s="4"/>
      <c r="KEB422" s="4"/>
      <c r="KEC422" s="4"/>
      <c r="KED422" s="4"/>
      <c r="KEE422" s="4"/>
      <c r="KEF422" s="4"/>
      <c r="KEG422" s="4"/>
      <c r="KEH422" s="4"/>
      <c r="KEI422" s="4"/>
      <c r="KEJ422" s="4"/>
      <c r="KEK422" s="4"/>
      <c r="KEL422" s="4"/>
      <c r="KEM422" s="4"/>
      <c r="KEN422" s="4"/>
      <c r="KEO422" s="4"/>
      <c r="KEP422" s="4"/>
      <c r="KEQ422" s="4"/>
      <c r="KER422" s="4"/>
      <c r="KES422" s="4"/>
      <c r="KET422" s="4"/>
      <c r="KEU422" s="4"/>
      <c r="KEV422" s="4"/>
      <c r="KEW422" s="4"/>
      <c r="KEX422" s="4"/>
      <c r="KEY422" s="4"/>
      <c r="KEZ422" s="4"/>
      <c r="KFA422" s="4"/>
      <c r="KFB422" s="4"/>
      <c r="KFC422" s="4"/>
      <c r="KFD422" s="4"/>
      <c r="KFE422" s="4"/>
      <c r="KFF422" s="4"/>
      <c r="KFG422" s="4"/>
      <c r="KFH422" s="4"/>
      <c r="KFI422" s="4"/>
      <c r="KFJ422" s="4"/>
      <c r="KFK422" s="4"/>
      <c r="KFL422" s="4"/>
      <c r="KFM422" s="4"/>
      <c r="KFN422" s="4"/>
      <c r="KFO422" s="4"/>
      <c r="KFP422" s="4"/>
      <c r="KFQ422" s="4"/>
      <c r="KFR422" s="4"/>
      <c r="KFS422" s="4"/>
      <c r="KFT422" s="4"/>
      <c r="KFU422" s="4"/>
      <c r="KFV422" s="4"/>
      <c r="KFW422" s="4"/>
      <c r="KFX422" s="4"/>
      <c r="KFY422" s="4"/>
      <c r="KFZ422" s="4"/>
      <c r="KGA422" s="4"/>
      <c r="KGB422" s="4"/>
      <c r="KGC422" s="4"/>
      <c r="KGD422" s="4"/>
      <c r="KGE422" s="4"/>
      <c r="KGF422" s="4"/>
      <c r="KGG422" s="4"/>
      <c r="KGH422" s="4"/>
      <c r="KGI422" s="4"/>
      <c r="KGJ422" s="4"/>
      <c r="KGK422" s="4"/>
      <c r="KGL422" s="4"/>
      <c r="KGM422" s="4"/>
      <c r="KGN422" s="4"/>
      <c r="KGO422" s="4"/>
      <c r="KGP422" s="4"/>
      <c r="KGQ422" s="4"/>
      <c r="KGR422" s="4"/>
      <c r="KGS422" s="4"/>
      <c r="KGT422" s="4"/>
      <c r="KGU422" s="4"/>
      <c r="KGV422" s="4"/>
      <c r="KGW422" s="4"/>
      <c r="KGX422" s="4"/>
      <c r="KGY422" s="4"/>
      <c r="KGZ422" s="4"/>
      <c r="KHA422" s="4"/>
      <c r="KHB422" s="4"/>
      <c r="KHC422" s="4"/>
      <c r="KHD422" s="4"/>
      <c r="KHE422" s="4"/>
      <c r="KHF422" s="4"/>
      <c r="KHG422" s="4"/>
      <c r="KHH422" s="4"/>
      <c r="KHI422" s="4"/>
      <c r="KHJ422" s="4"/>
      <c r="KHK422" s="4"/>
      <c r="KHL422" s="4"/>
      <c r="KHM422" s="4"/>
      <c r="KHN422" s="4"/>
      <c r="KHO422" s="4"/>
      <c r="KHP422" s="4"/>
      <c r="KHQ422" s="4"/>
      <c r="KHR422" s="4"/>
      <c r="KHS422" s="4"/>
      <c r="KHT422" s="4"/>
      <c r="KHU422" s="4"/>
      <c r="KHV422" s="4"/>
      <c r="KHW422" s="4"/>
      <c r="KHX422" s="4"/>
      <c r="KHY422" s="4"/>
      <c r="KHZ422" s="4"/>
      <c r="KIA422" s="4"/>
      <c r="KIB422" s="4"/>
      <c r="KIC422" s="4"/>
      <c r="KID422" s="4"/>
      <c r="KIE422" s="4"/>
      <c r="KIF422" s="4"/>
      <c r="KIG422" s="4"/>
      <c r="KIH422" s="4"/>
      <c r="KII422" s="4"/>
      <c r="KIJ422" s="4"/>
      <c r="KIK422" s="4"/>
      <c r="KIL422" s="4"/>
      <c r="KIM422" s="4"/>
      <c r="KIN422" s="4"/>
      <c r="KIO422" s="4"/>
      <c r="KIP422" s="4"/>
      <c r="KIQ422" s="4"/>
      <c r="KIR422" s="4"/>
      <c r="KIS422" s="4"/>
      <c r="KIT422" s="4"/>
      <c r="KIU422" s="4"/>
      <c r="KIV422" s="4"/>
      <c r="KIW422" s="4"/>
      <c r="KIX422" s="4"/>
      <c r="KIY422" s="4"/>
      <c r="KIZ422" s="4"/>
      <c r="KJA422" s="4"/>
      <c r="KJB422" s="4"/>
      <c r="KJC422" s="4"/>
      <c r="KJD422" s="4"/>
      <c r="KJE422" s="4"/>
      <c r="KJF422" s="4"/>
      <c r="KJG422" s="4"/>
      <c r="KJH422" s="4"/>
      <c r="KJI422" s="4"/>
      <c r="KJJ422" s="4"/>
      <c r="KJK422" s="4"/>
      <c r="KJL422" s="4"/>
      <c r="KJM422" s="4"/>
      <c r="KJN422" s="4"/>
      <c r="KJO422" s="4"/>
      <c r="KJP422" s="4"/>
      <c r="KJQ422" s="4"/>
      <c r="KJR422" s="4"/>
      <c r="KJS422" s="4"/>
      <c r="KJT422" s="4"/>
      <c r="KJU422" s="4"/>
      <c r="KJV422" s="4"/>
      <c r="KJW422" s="4"/>
      <c r="KJX422" s="4"/>
      <c r="KJY422" s="4"/>
      <c r="KJZ422" s="4"/>
      <c r="KKA422" s="4"/>
      <c r="KKB422" s="4"/>
      <c r="KKC422" s="4"/>
      <c r="KKD422" s="4"/>
      <c r="KKE422" s="4"/>
      <c r="KKF422" s="4"/>
      <c r="KKG422" s="4"/>
      <c r="KKH422" s="4"/>
      <c r="KKI422" s="4"/>
      <c r="KKJ422" s="4"/>
      <c r="KKK422" s="4"/>
      <c r="KKL422" s="4"/>
      <c r="KKM422" s="4"/>
      <c r="KKN422" s="4"/>
      <c r="KKO422" s="4"/>
      <c r="KKP422" s="4"/>
      <c r="KKQ422" s="4"/>
      <c r="KKR422" s="4"/>
      <c r="KKS422" s="4"/>
      <c r="KKT422" s="4"/>
      <c r="KKU422" s="4"/>
      <c r="KKV422" s="4"/>
      <c r="KKW422" s="4"/>
      <c r="KKX422" s="4"/>
      <c r="KKY422" s="4"/>
      <c r="KKZ422" s="4"/>
      <c r="KLA422" s="4"/>
      <c r="KLB422" s="4"/>
      <c r="KLC422" s="4"/>
      <c r="KLD422" s="4"/>
      <c r="KLE422" s="4"/>
      <c r="KLF422" s="4"/>
      <c r="KLG422" s="4"/>
      <c r="KLH422" s="4"/>
      <c r="KLI422" s="4"/>
      <c r="KLJ422" s="4"/>
      <c r="KLK422" s="4"/>
      <c r="KLL422" s="4"/>
      <c r="KLM422" s="4"/>
      <c r="KLN422" s="4"/>
      <c r="KLO422" s="4"/>
      <c r="KLP422" s="4"/>
      <c r="KLQ422" s="4"/>
      <c r="KLR422" s="4"/>
      <c r="KLS422" s="4"/>
      <c r="KLT422" s="4"/>
      <c r="KLU422" s="4"/>
      <c r="KLV422" s="4"/>
      <c r="KLW422" s="4"/>
      <c r="KLX422" s="4"/>
      <c r="KLY422" s="4"/>
      <c r="KLZ422" s="4"/>
      <c r="KMA422" s="4"/>
      <c r="KMB422" s="4"/>
      <c r="KMC422" s="4"/>
      <c r="KMD422" s="4"/>
      <c r="KME422" s="4"/>
      <c r="KMF422" s="4"/>
      <c r="KMG422" s="4"/>
      <c r="KMH422" s="4"/>
      <c r="KMI422" s="4"/>
      <c r="KMJ422" s="4"/>
      <c r="KMK422" s="4"/>
      <c r="KML422" s="4"/>
      <c r="KMM422" s="4"/>
      <c r="KMN422" s="4"/>
      <c r="KMO422" s="4"/>
      <c r="KMP422" s="4"/>
      <c r="KMQ422" s="4"/>
      <c r="KMR422" s="4"/>
      <c r="KMS422" s="4"/>
      <c r="KMT422" s="4"/>
      <c r="KMU422" s="4"/>
      <c r="KMV422" s="4"/>
      <c r="KMW422" s="4"/>
      <c r="KMX422" s="4"/>
      <c r="KMY422" s="4"/>
      <c r="KMZ422" s="4"/>
      <c r="KNA422" s="4"/>
      <c r="KNB422" s="4"/>
      <c r="KNC422" s="4"/>
      <c r="KND422" s="4"/>
      <c r="KNE422" s="4"/>
      <c r="KNF422" s="4"/>
      <c r="KNG422" s="4"/>
      <c r="KNH422" s="4"/>
      <c r="KNI422" s="4"/>
      <c r="KNJ422" s="4"/>
      <c r="KNK422" s="4"/>
      <c r="KNL422" s="4"/>
      <c r="KNM422" s="4"/>
      <c r="KNN422" s="4"/>
      <c r="KNO422" s="4"/>
      <c r="KNP422" s="4"/>
      <c r="KNQ422" s="4"/>
      <c r="KNR422" s="4"/>
      <c r="KNS422" s="4"/>
      <c r="KNT422" s="4"/>
      <c r="KNU422" s="4"/>
      <c r="KNV422" s="4"/>
      <c r="KNW422" s="4"/>
      <c r="KNX422" s="4"/>
      <c r="KNY422" s="4"/>
      <c r="KNZ422" s="4"/>
      <c r="KOA422" s="4"/>
      <c r="KOB422" s="4"/>
      <c r="KOC422" s="4"/>
      <c r="KOD422" s="4"/>
      <c r="KOE422" s="4"/>
      <c r="KOF422" s="4"/>
      <c r="KOG422" s="4"/>
      <c r="KOH422" s="4"/>
      <c r="KOI422" s="4"/>
      <c r="KOJ422" s="4"/>
      <c r="KOK422" s="4"/>
      <c r="KOL422" s="4"/>
      <c r="KOM422" s="4"/>
      <c r="KON422" s="4"/>
      <c r="KOO422" s="4"/>
      <c r="KOP422" s="4"/>
      <c r="KOQ422" s="4"/>
      <c r="KOR422" s="4"/>
      <c r="KOS422" s="4"/>
      <c r="KOT422" s="4"/>
      <c r="KOU422" s="4"/>
      <c r="KOV422" s="4"/>
      <c r="KOW422" s="4"/>
      <c r="KOX422" s="4"/>
      <c r="KOY422" s="4"/>
      <c r="KOZ422" s="4"/>
      <c r="KPA422" s="4"/>
      <c r="KPB422" s="4"/>
      <c r="KPC422" s="4"/>
      <c r="KPD422" s="4"/>
      <c r="KPE422" s="4"/>
      <c r="KPF422" s="4"/>
      <c r="KPG422" s="4"/>
      <c r="KPH422" s="4"/>
      <c r="KPI422" s="4"/>
      <c r="KPJ422" s="4"/>
      <c r="KPK422" s="4"/>
      <c r="KPL422" s="4"/>
      <c r="KPM422" s="4"/>
      <c r="KPN422" s="4"/>
      <c r="KPO422" s="4"/>
      <c r="KPP422" s="4"/>
      <c r="KPQ422" s="4"/>
      <c r="KPR422" s="4"/>
      <c r="KPS422" s="4"/>
      <c r="KPT422" s="4"/>
      <c r="KPU422" s="4"/>
      <c r="KPV422" s="4"/>
      <c r="KPW422" s="4"/>
      <c r="KPX422" s="4"/>
      <c r="KPY422" s="4"/>
      <c r="KPZ422" s="4"/>
      <c r="KQA422" s="4"/>
      <c r="KQB422" s="4"/>
      <c r="KQC422" s="4"/>
      <c r="KQD422" s="4"/>
      <c r="KQE422" s="4"/>
      <c r="KQF422" s="4"/>
      <c r="KQG422" s="4"/>
      <c r="KQH422" s="4"/>
      <c r="KQI422" s="4"/>
      <c r="KQJ422" s="4"/>
      <c r="KQK422" s="4"/>
      <c r="KQL422" s="4"/>
      <c r="KQM422" s="4"/>
      <c r="KQN422" s="4"/>
      <c r="KQO422" s="4"/>
      <c r="KQP422" s="4"/>
      <c r="KQQ422" s="4"/>
      <c r="KQR422" s="4"/>
      <c r="KQS422" s="4"/>
      <c r="KQT422" s="4"/>
      <c r="KQU422" s="4"/>
      <c r="KQV422" s="4"/>
      <c r="KQW422" s="4"/>
      <c r="KQX422" s="4"/>
      <c r="KQY422" s="4"/>
      <c r="KQZ422" s="4"/>
      <c r="KRA422" s="4"/>
      <c r="KRB422" s="4"/>
      <c r="KRC422" s="4"/>
      <c r="KRD422" s="4"/>
      <c r="KRE422" s="4"/>
      <c r="KRF422" s="4"/>
      <c r="KRG422" s="4"/>
      <c r="KRH422" s="4"/>
      <c r="KRI422" s="4"/>
      <c r="KRJ422" s="4"/>
      <c r="KRK422" s="4"/>
      <c r="KRL422" s="4"/>
      <c r="KRM422" s="4"/>
      <c r="KRN422" s="4"/>
      <c r="KRO422" s="4"/>
      <c r="KRP422" s="4"/>
      <c r="KRQ422" s="4"/>
      <c r="KRR422" s="4"/>
      <c r="KRS422" s="4"/>
      <c r="KRT422" s="4"/>
      <c r="KRU422" s="4"/>
      <c r="KRV422" s="4"/>
      <c r="KRW422" s="4"/>
      <c r="KRX422" s="4"/>
      <c r="KRY422" s="4"/>
      <c r="KRZ422" s="4"/>
      <c r="KSA422" s="4"/>
      <c r="KSB422" s="4"/>
      <c r="KSC422" s="4"/>
      <c r="KSD422" s="4"/>
      <c r="KSE422" s="4"/>
      <c r="KSF422" s="4"/>
      <c r="KSG422" s="4"/>
      <c r="KSH422" s="4"/>
      <c r="KSI422" s="4"/>
      <c r="KSJ422" s="4"/>
      <c r="KSK422" s="4"/>
      <c r="KSL422" s="4"/>
      <c r="KSM422" s="4"/>
      <c r="KSN422" s="4"/>
      <c r="KSO422" s="4"/>
      <c r="KSP422" s="4"/>
      <c r="KSQ422" s="4"/>
      <c r="KSR422" s="4"/>
      <c r="KSS422" s="4"/>
      <c r="KST422" s="4"/>
      <c r="KSU422" s="4"/>
      <c r="KSV422" s="4"/>
      <c r="KSW422" s="4"/>
      <c r="KSX422" s="4"/>
      <c r="KSY422" s="4"/>
      <c r="KSZ422" s="4"/>
      <c r="KTA422" s="4"/>
      <c r="KTB422" s="4"/>
      <c r="KTC422" s="4"/>
      <c r="KTD422" s="4"/>
      <c r="KTE422" s="4"/>
      <c r="KTF422" s="4"/>
      <c r="KTG422" s="4"/>
      <c r="KTH422" s="4"/>
      <c r="KTI422" s="4"/>
      <c r="KTJ422" s="4"/>
      <c r="KTK422" s="4"/>
      <c r="KTL422" s="4"/>
      <c r="KTM422" s="4"/>
      <c r="KTN422" s="4"/>
      <c r="KTO422" s="4"/>
      <c r="KTP422" s="4"/>
      <c r="KTQ422" s="4"/>
      <c r="KTR422" s="4"/>
      <c r="KTS422" s="4"/>
      <c r="KTT422" s="4"/>
      <c r="KTU422" s="4"/>
      <c r="KTV422" s="4"/>
      <c r="KTW422" s="4"/>
      <c r="KTX422" s="4"/>
      <c r="KTY422" s="4"/>
      <c r="KTZ422" s="4"/>
      <c r="KUA422" s="4"/>
      <c r="KUB422" s="4"/>
      <c r="KUC422" s="4"/>
      <c r="KUD422" s="4"/>
      <c r="KUE422" s="4"/>
      <c r="KUF422" s="4"/>
      <c r="KUG422" s="4"/>
      <c r="KUH422" s="4"/>
      <c r="KUI422" s="4"/>
      <c r="KUJ422" s="4"/>
      <c r="KUK422" s="4"/>
      <c r="KUL422" s="4"/>
      <c r="KUM422" s="4"/>
      <c r="KUN422" s="4"/>
      <c r="KUO422" s="4"/>
      <c r="KUP422" s="4"/>
      <c r="KUQ422" s="4"/>
      <c r="KUR422" s="4"/>
      <c r="KUS422" s="4"/>
      <c r="KUT422" s="4"/>
      <c r="KUU422" s="4"/>
      <c r="KUV422" s="4"/>
      <c r="KUW422" s="4"/>
      <c r="KUX422" s="4"/>
      <c r="KUY422" s="4"/>
      <c r="KUZ422" s="4"/>
      <c r="KVA422" s="4"/>
      <c r="KVB422" s="4"/>
      <c r="KVC422" s="4"/>
      <c r="KVD422" s="4"/>
      <c r="KVE422" s="4"/>
      <c r="KVF422" s="4"/>
      <c r="KVG422" s="4"/>
      <c r="KVH422" s="4"/>
      <c r="KVI422" s="4"/>
      <c r="KVJ422" s="4"/>
      <c r="KVK422" s="4"/>
      <c r="KVL422" s="4"/>
      <c r="KVM422" s="4"/>
      <c r="KVN422" s="4"/>
      <c r="KVO422" s="4"/>
      <c r="KVP422" s="4"/>
      <c r="KVQ422" s="4"/>
      <c r="KVR422" s="4"/>
      <c r="KVS422" s="4"/>
      <c r="KVT422" s="4"/>
      <c r="KVU422" s="4"/>
      <c r="KVV422" s="4"/>
      <c r="KVW422" s="4"/>
      <c r="KVX422" s="4"/>
      <c r="KVY422" s="4"/>
      <c r="KVZ422" s="4"/>
      <c r="KWA422" s="4"/>
      <c r="KWB422" s="4"/>
      <c r="KWC422" s="4"/>
      <c r="KWD422" s="4"/>
      <c r="KWE422" s="4"/>
      <c r="KWF422" s="4"/>
      <c r="KWG422" s="4"/>
      <c r="KWH422" s="4"/>
      <c r="KWI422" s="4"/>
      <c r="KWJ422" s="4"/>
      <c r="KWK422" s="4"/>
      <c r="KWL422" s="4"/>
      <c r="KWM422" s="4"/>
      <c r="KWN422" s="4"/>
      <c r="KWO422" s="4"/>
      <c r="KWP422" s="4"/>
      <c r="KWQ422" s="4"/>
      <c r="KWR422" s="4"/>
      <c r="KWS422" s="4"/>
      <c r="KWT422" s="4"/>
      <c r="KWU422" s="4"/>
      <c r="KWV422" s="4"/>
      <c r="KWW422" s="4"/>
      <c r="KWX422" s="4"/>
      <c r="KWY422" s="4"/>
      <c r="KWZ422" s="4"/>
      <c r="KXA422" s="4"/>
      <c r="KXB422" s="4"/>
      <c r="KXC422" s="4"/>
      <c r="KXD422" s="4"/>
      <c r="KXE422" s="4"/>
      <c r="KXF422" s="4"/>
      <c r="KXG422" s="4"/>
      <c r="KXH422" s="4"/>
      <c r="KXI422" s="4"/>
      <c r="KXJ422" s="4"/>
      <c r="KXK422" s="4"/>
      <c r="KXL422" s="4"/>
      <c r="KXM422" s="4"/>
      <c r="KXN422" s="4"/>
      <c r="KXO422" s="4"/>
      <c r="KXP422" s="4"/>
      <c r="KXQ422" s="4"/>
      <c r="KXR422" s="4"/>
      <c r="KXS422" s="4"/>
      <c r="KXT422" s="4"/>
      <c r="KXU422" s="4"/>
      <c r="KXV422" s="4"/>
      <c r="KXW422" s="4"/>
      <c r="KXX422" s="4"/>
      <c r="KXY422" s="4"/>
      <c r="KXZ422" s="4"/>
      <c r="KYA422" s="4"/>
      <c r="KYB422" s="4"/>
      <c r="KYC422" s="4"/>
      <c r="KYD422" s="4"/>
      <c r="KYE422" s="4"/>
      <c r="KYF422" s="4"/>
      <c r="KYG422" s="4"/>
      <c r="KYH422" s="4"/>
      <c r="KYI422" s="4"/>
      <c r="KYJ422" s="4"/>
      <c r="KYK422" s="4"/>
      <c r="KYL422" s="4"/>
      <c r="KYM422" s="4"/>
      <c r="KYN422" s="4"/>
      <c r="KYO422" s="4"/>
      <c r="KYP422" s="4"/>
      <c r="KYQ422" s="4"/>
      <c r="KYR422" s="4"/>
      <c r="KYS422" s="4"/>
      <c r="KYT422" s="4"/>
      <c r="KYU422" s="4"/>
      <c r="KYV422" s="4"/>
      <c r="KYW422" s="4"/>
      <c r="KYX422" s="4"/>
      <c r="KYY422" s="4"/>
      <c r="KYZ422" s="4"/>
      <c r="KZA422" s="4"/>
      <c r="KZB422" s="4"/>
      <c r="KZC422" s="4"/>
      <c r="KZD422" s="4"/>
      <c r="KZE422" s="4"/>
      <c r="KZF422" s="4"/>
      <c r="KZG422" s="4"/>
      <c r="KZH422" s="4"/>
      <c r="KZI422" s="4"/>
      <c r="KZJ422" s="4"/>
      <c r="KZK422" s="4"/>
      <c r="KZL422" s="4"/>
      <c r="KZM422" s="4"/>
      <c r="KZN422" s="4"/>
      <c r="KZO422" s="4"/>
      <c r="KZP422" s="4"/>
      <c r="KZQ422" s="4"/>
      <c r="KZR422" s="4"/>
      <c r="KZS422" s="4"/>
      <c r="KZT422" s="4"/>
      <c r="KZU422" s="4"/>
      <c r="KZV422" s="4"/>
      <c r="KZW422" s="4"/>
      <c r="KZX422" s="4"/>
      <c r="KZY422" s="4"/>
      <c r="KZZ422" s="4"/>
      <c r="LAA422" s="4"/>
      <c r="LAB422" s="4"/>
      <c r="LAC422" s="4"/>
      <c r="LAD422" s="4"/>
      <c r="LAE422" s="4"/>
      <c r="LAF422" s="4"/>
      <c r="LAG422" s="4"/>
      <c r="LAH422" s="4"/>
      <c r="LAI422" s="4"/>
      <c r="LAJ422" s="4"/>
      <c r="LAK422" s="4"/>
      <c r="LAL422" s="4"/>
      <c r="LAM422" s="4"/>
      <c r="LAN422" s="4"/>
      <c r="LAO422" s="4"/>
      <c r="LAP422" s="4"/>
      <c r="LAQ422" s="4"/>
      <c r="LAR422" s="4"/>
      <c r="LAS422" s="4"/>
      <c r="LAT422" s="4"/>
      <c r="LAU422" s="4"/>
      <c r="LAV422" s="4"/>
      <c r="LAW422" s="4"/>
      <c r="LAX422" s="4"/>
      <c r="LAY422" s="4"/>
      <c r="LAZ422" s="4"/>
      <c r="LBA422" s="4"/>
      <c r="LBB422" s="4"/>
      <c r="LBC422" s="4"/>
      <c r="LBD422" s="4"/>
      <c r="LBE422" s="4"/>
      <c r="LBF422" s="4"/>
      <c r="LBG422" s="4"/>
      <c r="LBH422" s="4"/>
      <c r="LBI422" s="4"/>
      <c r="LBJ422" s="4"/>
      <c r="LBK422" s="4"/>
      <c r="LBL422" s="4"/>
      <c r="LBM422" s="4"/>
      <c r="LBN422" s="4"/>
      <c r="LBO422" s="4"/>
      <c r="LBP422" s="4"/>
      <c r="LBQ422" s="4"/>
      <c r="LBR422" s="4"/>
      <c r="LBS422" s="4"/>
      <c r="LBT422" s="4"/>
      <c r="LBU422" s="4"/>
      <c r="LBV422" s="4"/>
      <c r="LBW422" s="4"/>
      <c r="LBX422" s="4"/>
      <c r="LBY422" s="4"/>
      <c r="LBZ422" s="4"/>
      <c r="LCA422" s="4"/>
      <c r="LCB422" s="4"/>
      <c r="LCC422" s="4"/>
      <c r="LCD422" s="4"/>
      <c r="LCE422" s="4"/>
      <c r="LCF422" s="4"/>
      <c r="LCG422" s="4"/>
      <c r="LCH422" s="4"/>
      <c r="LCI422" s="4"/>
      <c r="LCJ422" s="4"/>
      <c r="LCK422" s="4"/>
      <c r="LCL422" s="4"/>
      <c r="LCM422" s="4"/>
      <c r="LCN422" s="4"/>
      <c r="LCO422" s="4"/>
      <c r="LCP422" s="4"/>
      <c r="LCQ422" s="4"/>
      <c r="LCR422" s="4"/>
      <c r="LCS422" s="4"/>
      <c r="LCT422" s="4"/>
      <c r="LCU422" s="4"/>
      <c r="LCV422" s="4"/>
      <c r="LCW422" s="4"/>
      <c r="LCX422" s="4"/>
      <c r="LCY422" s="4"/>
      <c r="LCZ422" s="4"/>
      <c r="LDA422" s="4"/>
      <c r="LDB422" s="4"/>
      <c r="LDC422" s="4"/>
      <c r="LDD422" s="4"/>
      <c r="LDE422" s="4"/>
      <c r="LDF422" s="4"/>
      <c r="LDG422" s="4"/>
      <c r="LDH422" s="4"/>
      <c r="LDI422" s="4"/>
      <c r="LDJ422" s="4"/>
      <c r="LDK422" s="4"/>
      <c r="LDL422" s="4"/>
      <c r="LDM422" s="4"/>
      <c r="LDN422" s="4"/>
      <c r="LDO422" s="4"/>
      <c r="LDP422" s="4"/>
      <c r="LDQ422" s="4"/>
      <c r="LDR422" s="4"/>
      <c r="LDS422" s="4"/>
      <c r="LDT422" s="4"/>
      <c r="LDU422" s="4"/>
      <c r="LDV422" s="4"/>
      <c r="LDW422" s="4"/>
      <c r="LDX422" s="4"/>
      <c r="LDY422" s="4"/>
      <c r="LDZ422" s="4"/>
      <c r="LEA422" s="4"/>
      <c r="LEB422" s="4"/>
      <c r="LEC422" s="4"/>
      <c r="LED422" s="4"/>
      <c r="LEE422" s="4"/>
      <c r="LEF422" s="4"/>
      <c r="LEG422" s="4"/>
      <c r="LEH422" s="4"/>
      <c r="LEI422" s="4"/>
      <c r="LEJ422" s="4"/>
      <c r="LEK422" s="4"/>
      <c r="LEL422" s="4"/>
      <c r="LEM422" s="4"/>
      <c r="LEN422" s="4"/>
      <c r="LEO422" s="4"/>
      <c r="LEP422" s="4"/>
      <c r="LEQ422" s="4"/>
      <c r="LER422" s="4"/>
      <c r="LES422" s="4"/>
      <c r="LET422" s="4"/>
      <c r="LEU422" s="4"/>
      <c r="LEV422" s="4"/>
      <c r="LEW422" s="4"/>
      <c r="LEX422" s="4"/>
      <c r="LEY422" s="4"/>
      <c r="LEZ422" s="4"/>
      <c r="LFA422" s="4"/>
      <c r="LFB422" s="4"/>
      <c r="LFC422" s="4"/>
      <c r="LFD422" s="4"/>
      <c r="LFE422" s="4"/>
      <c r="LFF422" s="4"/>
      <c r="LFG422" s="4"/>
      <c r="LFH422" s="4"/>
      <c r="LFI422" s="4"/>
      <c r="LFJ422" s="4"/>
      <c r="LFK422" s="4"/>
      <c r="LFL422" s="4"/>
      <c r="LFM422" s="4"/>
      <c r="LFN422" s="4"/>
      <c r="LFO422" s="4"/>
      <c r="LFP422" s="4"/>
      <c r="LFQ422" s="4"/>
      <c r="LFR422" s="4"/>
      <c r="LFS422" s="4"/>
      <c r="LFT422" s="4"/>
      <c r="LFU422" s="4"/>
      <c r="LFV422" s="4"/>
      <c r="LFW422" s="4"/>
      <c r="LFX422" s="4"/>
      <c r="LFY422" s="4"/>
      <c r="LFZ422" s="4"/>
      <c r="LGA422" s="4"/>
      <c r="LGB422" s="4"/>
      <c r="LGC422" s="4"/>
      <c r="LGD422" s="4"/>
      <c r="LGE422" s="4"/>
      <c r="LGF422" s="4"/>
      <c r="LGG422" s="4"/>
      <c r="LGH422" s="4"/>
      <c r="LGI422" s="4"/>
      <c r="LGJ422" s="4"/>
      <c r="LGK422" s="4"/>
      <c r="LGL422" s="4"/>
      <c r="LGM422" s="4"/>
      <c r="LGN422" s="4"/>
      <c r="LGO422" s="4"/>
      <c r="LGP422" s="4"/>
      <c r="LGQ422" s="4"/>
      <c r="LGR422" s="4"/>
      <c r="LGS422" s="4"/>
      <c r="LGT422" s="4"/>
      <c r="LGU422" s="4"/>
      <c r="LGV422" s="4"/>
      <c r="LGW422" s="4"/>
      <c r="LGX422" s="4"/>
      <c r="LGY422" s="4"/>
      <c r="LGZ422" s="4"/>
      <c r="LHA422" s="4"/>
      <c r="LHB422" s="4"/>
      <c r="LHC422" s="4"/>
      <c r="LHD422" s="4"/>
      <c r="LHE422" s="4"/>
      <c r="LHF422" s="4"/>
      <c r="LHG422" s="4"/>
      <c r="LHH422" s="4"/>
      <c r="LHI422" s="4"/>
      <c r="LHJ422" s="4"/>
      <c r="LHK422" s="4"/>
      <c r="LHL422" s="4"/>
      <c r="LHM422" s="4"/>
      <c r="LHN422" s="4"/>
      <c r="LHO422" s="4"/>
      <c r="LHP422" s="4"/>
      <c r="LHQ422" s="4"/>
      <c r="LHR422" s="4"/>
      <c r="LHS422" s="4"/>
      <c r="LHT422" s="4"/>
      <c r="LHU422" s="4"/>
      <c r="LHV422" s="4"/>
      <c r="LHW422" s="4"/>
      <c r="LHX422" s="4"/>
      <c r="LHY422" s="4"/>
      <c r="LHZ422" s="4"/>
      <c r="LIA422" s="4"/>
      <c r="LIB422" s="4"/>
      <c r="LIC422" s="4"/>
      <c r="LID422" s="4"/>
      <c r="LIE422" s="4"/>
      <c r="LIF422" s="4"/>
      <c r="LIG422" s="4"/>
      <c r="LIH422" s="4"/>
      <c r="LII422" s="4"/>
      <c r="LIJ422" s="4"/>
      <c r="LIK422" s="4"/>
      <c r="LIL422" s="4"/>
      <c r="LIM422" s="4"/>
      <c r="LIN422" s="4"/>
      <c r="LIO422" s="4"/>
      <c r="LIP422" s="4"/>
      <c r="LIQ422" s="4"/>
      <c r="LIR422" s="4"/>
      <c r="LIS422" s="4"/>
      <c r="LIT422" s="4"/>
      <c r="LIU422" s="4"/>
      <c r="LIV422" s="4"/>
      <c r="LIW422" s="4"/>
      <c r="LIX422" s="4"/>
      <c r="LIY422" s="4"/>
      <c r="LIZ422" s="4"/>
      <c r="LJA422" s="4"/>
      <c r="LJB422" s="4"/>
      <c r="LJC422" s="4"/>
      <c r="LJD422" s="4"/>
      <c r="LJE422" s="4"/>
      <c r="LJF422" s="4"/>
      <c r="LJG422" s="4"/>
      <c r="LJH422" s="4"/>
      <c r="LJI422" s="4"/>
      <c r="LJJ422" s="4"/>
      <c r="LJK422" s="4"/>
      <c r="LJL422" s="4"/>
      <c r="LJM422" s="4"/>
      <c r="LJN422" s="4"/>
      <c r="LJO422" s="4"/>
      <c r="LJP422" s="4"/>
      <c r="LJQ422" s="4"/>
      <c r="LJR422" s="4"/>
      <c r="LJS422" s="4"/>
      <c r="LJT422" s="4"/>
      <c r="LJU422" s="4"/>
      <c r="LJV422" s="4"/>
      <c r="LJW422" s="4"/>
      <c r="LJX422" s="4"/>
      <c r="LJY422" s="4"/>
      <c r="LJZ422" s="4"/>
      <c r="LKA422" s="4"/>
      <c r="LKB422" s="4"/>
      <c r="LKC422" s="4"/>
      <c r="LKD422" s="4"/>
      <c r="LKE422" s="4"/>
      <c r="LKF422" s="4"/>
      <c r="LKG422" s="4"/>
      <c r="LKH422" s="4"/>
      <c r="LKI422" s="4"/>
      <c r="LKJ422" s="4"/>
      <c r="LKK422" s="4"/>
      <c r="LKL422" s="4"/>
      <c r="LKM422" s="4"/>
      <c r="LKN422" s="4"/>
      <c r="LKO422" s="4"/>
      <c r="LKP422" s="4"/>
      <c r="LKQ422" s="4"/>
      <c r="LKR422" s="4"/>
      <c r="LKS422" s="4"/>
      <c r="LKT422" s="4"/>
      <c r="LKU422" s="4"/>
      <c r="LKV422" s="4"/>
      <c r="LKW422" s="4"/>
      <c r="LKX422" s="4"/>
      <c r="LKY422" s="4"/>
      <c r="LKZ422" s="4"/>
      <c r="LLA422" s="4"/>
      <c r="LLB422" s="4"/>
      <c r="LLC422" s="4"/>
      <c r="LLD422" s="4"/>
      <c r="LLE422" s="4"/>
      <c r="LLF422" s="4"/>
      <c r="LLG422" s="4"/>
      <c r="LLH422" s="4"/>
      <c r="LLI422" s="4"/>
      <c r="LLJ422" s="4"/>
      <c r="LLK422" s="4"/>
      <c r="LLL422" s="4"/>
      <c r="LLM422" s="4"/>
      <c r="LLN422" s="4"/>
      <c r="LLO422" s="4"/>
      <c r="LLP422" s="4"/>
      <c r="LLQ422" s="4"/>
      <c r="LLR422" s="4"/>
      <c r="LLS422" s="4"/>
      <c r="LLT422" s="4"/>
      <c r="LLU422" s="4"/>
      <c r="LLV422" s="4"/>
      <c r="LLW422" s="4"/>
      <c r="LLX422" s="4"/>
      <c r="LLY422" s="4"/>
      <c r="LLZ422" s="4"/>
      <c r="LMA422" s="4"/>
      <c r="LMB422" s="4"/>
      <c r="LMC422" s="4"/>
      <c r="LMD422" s="4"/>
      <c r="LME422" s="4"/>
      <c r="LMF422" s="4"/>
      <c r="LMG422" s="4"/>
      <c r="LMH422" s="4"/>
      <c r="LMI422" s="4"/>
      <c r="LMJ422" s="4"/>
      <c r="LMK422" s="4"/>
      <c r="LML422" s="4"/>
      <c r="LMM422" s="4"/>
      <c r="LMN422" s="4"/>
      <c r="LMO422" s="4"/>
      <c r="LMP422" s="4"/>
      <c r="LMQ422" s="4"/>
      <c r="LMR422" s="4"/>
      <c r="LMS422" s="4"/>
      <c r="LMT422" s="4"/>
      <c r="LMU422" s="4"/>
      <c r="LMV422" s="4"/>
      <c r="LMW422" s="4"/>
      <c r="LMX422" s="4"/>
      <c r="LMY422" s="4"/>
      <c r="LMZ422" s="4"/>
      <c r="LNA422" s="4"/>
      <c r="LNB422" s="4"/>
      <c r="LNC422" s="4"/>
      <c r="LND422" s="4"/>
      <c r="LNE422" s="4"/>
      <c r="LNF422" s="4"/>
      <c r="LNG422" s="4"/>
      <c r="LNH422" s="4"/>
      <c r="LNI422" s="4"/>
      <c r="LNJ422" s="4"/>
      <c r="LNK422" s="4"/>
      <c r="LNL422" s="4"/>
      <c r="LNM422" s="4"/>
      <c r="LNN422" s="4"/>
      <c r="LNO422" s="4"/>
      <c r="LNP422" s="4"/>
      <c r="LNQ422" s="4"/>
      <c r="LNR422" s="4"/>
      <c r="LNS422" s="4"/>
      <c r="LNT422" s="4"/>
      <c r="LNU422" s="4"/>
      <c r="LNV422" s="4"/>
      <c r="LNW422" s="4"/>
      <c r="LNX422" s="4"/>
      <c r="LNY422" s="4"/>
      <c r="LNZ422" s="4"/>
      <c r="LOA422" s="4"/>
      <c r="LOB422" s="4"/>
      <c r="LOC422" s="4"/>
      <c r="LOD422" s="4"/>
      <c r="LOE422" s="4"/>
      <c r="LOF422" s="4"/>
      <c r="LOG422" s="4"/>
      <c r="LOH422" s="4"/>
      <c r="LOI422" s="4"/>
      <c r="LOJ422" s="4"/>
      <c r="LOK422" s="4"/>
      <c r="LOL422" s="4"/>
      <c r="LOM422" s="4"/>
      <c r="LON422" s="4"/>
      <c r="LOO422" s="4"/>
      <c r="LOP422" s="4"/>
      <c r="LOQ422" s="4"/>
      <c r="LOR422" s="4"/>
      <c r="LOS422" s="4"/>
      <c r="LOT422" s="4"/>
      <c r="LOU422" s="4"/>
      <c r="LOV422" s="4"/>
      <c r="LOW422" s="4"/>
      <c r="LOX422" s="4"/>
      <c r="LOY422" s="4"/>
      <c r="LOZ422" s="4"/>
      <c r="LPA422" s="4"/>
      <c r="LPB422" s="4"/>
      <c r="LPC422" s="4"/>
      <c r="LPD422" s="4"/>
      <c r="LPE422" s="4"/>
      <c r="LPF422" s="4"/>
      <c r="LPG422" s="4"/>
      <c r="LPH422" s="4"/>
      <c r="LPI422" s="4"/>
      <c r="LPJ422" s="4"/>
      <c r="LPK422" s="4"/>
      <c r="LPL422" s="4"/>
      <c r="LPM422" s="4"/>
      <c r="LPN422" s="4"/>
      <c r="LPO422" s="4"/>
      <c r="LPP422" s="4"/>
      <c r="LPQ422" s="4"/>
      <c r="LPR422" s="4"/>
      <c r="LPS422" s="4"/>
      <c r="LPT422" s="4"/>
      <c r="LPU422" s="4"/>
      <c r="LPV422" s="4"/>
      <c r="LPW422" s="4"/>
      <c r="LPX422" s="4"/>
      <c r="LPY422" s="4"/>
      <c r="LPZ422" s="4"/>
      <c r="LQA422" s="4"/>
      <c r="LQB422" s="4"/>
      <c r="LQC422" s="4"/>
      <c r="LQD422" s="4"/>
      <c r="LQE422" s="4"/>
      <c r="LQF422" s="4"/>
      <c r="LQG422" s="4"/>
      <c r="LQH422" s="4"/>
      <c r="LQI422" s="4"/>
      <c r="LQJ422" s="4"/>
      <c r="LQK422" s="4"/>
      <c r="LQL422" s="4"/>
      <c r="LQM422" s="4"/>
      <c r="LQN422" s="4"/>
      <c r="LQO422" s="4"/>
      <c r="LQP422" s="4"/>
      <c r="LQQ422" s="4"/>
      <c r="LQR422" s="4"/>
      <c r="LQS422" s="4"/>
      <c r="LQT422" s="4"/>
      <c r="LQU422" s="4"/>
      <c r="LQV422" s="4"/>
      <c r="LQW422" s="4"/>
      <c r="LQX422" s="4"/>
      <c r="LQY422" s="4"/>
      <c r="LQZ422" s="4"/>
      <c r="LRA422" s="4"/>
      <c r="LRB422" s="4"/>
      <c r="LRC422" s="4"/>
      <c r="LRD422" s="4"/>
      <c r="LRE422" s="4"/>
      <c r="LRF422" s="4"/>
      <c r="LRG422" s="4"/>
      <c r="LRH422" s="4"/>
      <c r="LRI422" s="4"/>
      <c r="LRJ422" s="4"/>
      <c r="LRK422" s="4"/>
      <c r="LRL422" s="4"/>
      <c r="LRM422" s="4"/>
      <c r="LRN422" s="4"/>
      <c r="LRO422" s="4"/>
      <c r="LRP422" s="4"/>
      <c r="LRQ422" s="4"/>
      <c r="LRR422" s="4"/>
      <c r="LRS422" s="4"/>
      <c r="LRT422" s="4"/>
      <c r="LRU422" s="4"/>
      <c r="LRV422" s="4"/>
      <c r="LRW422" s="4"/>
      <c r="LRX422" s="4"/>
      <c r="LRY422" s="4"/>
      <c r="LRZ422" s="4"/>
      <c r="LSA422" s="4"/>
      <c r="LSB422" s="4"/>
      <c r="LSC422" s="4"/>
      <c r="LSD422" s="4"/>
      <c r="LSE422" s="4"/>
      <c r="LSF422" s="4"/>
      <c r="LSG422" s="4"/>
      <c r="LSH422" s="4"/>
      <c r="LSI422" s="4"/>
      <c r="LSJ422" s="4"/>
      <c r="LSK422" s="4"/>
      <c r="LSL422" s="4"/>
      <c r="LSM422" s="4"/>
      <c r="LSN422" s="4"/>
      <c r="LSO422" s="4"/>
      <c r="LSP422" s="4"/>
      <c r="LSQ422" s="4"/>
      <c r="LSR422" s="4"/>
      <c r="LSS422" s="4"/>
      <c r="LST422" s="4"/>
      <c r="LSU422" s="4"/>
      <c r="LSV422" s="4"/>
      <c r="LSW422" s="4"/>
      <c r="LSX422" s="4"/>
      <c r="LSY422" s="4"/>
      <c r="LSZ422" s="4"/>
      <c r="LTA422" s="4"/>
      <c r="LTB422" s="4"/>
      <c r="LTC422" s="4"/>
      <c r="LTD422" s="4"/>
      <c r="LTE422" s="4"/>
      <c r="LTF422" s="4"/>
      <c r="LTG422" s="4"/>
      <c r="LTH422" s="4"/>
      <c r="LTI422" s="4"/>
      <c r="LTJ422" s="4"/>
      <c r="LTK422" s="4"/>
      <c r="LTL422" s="4"/>
      <c r="LTM422" s="4"/>
      <c r="LTN422" s="4"/>
      <c r="LTO422" s="4"/>
      <c r="LTP422" s="4"/>
      <c r="LTQ422" s="4"/>
      <c r="LTR422" s="4"/>
      <c r="LTS422" s="4"/>
      <c r="LTT422" s="4"/>
      <c r="LTU422" s="4"/>
      <c r="LTV422" s="4"/>
      <c r="LTW422" s="4"/>
      <c r="LTX422" s="4"/>
      <c r="LTY422" s="4"/>
      <c r="LTZ422" s="4"/>
      <c r="LUA422" s="4"/>
      <c r="LUB422" s="4"/>
      <c r="LUC422" s="4"/>
      <c r="LUD422" s="4"/>
      <c r="LUE422" s="4"/>
      <c r="LUF422" s="4"/>
      <c r="LUG422" s="4"/>
      <c r="LUH422" s="4"/>
      <c r="LUI422" s="4"/>
      <c r="LUJ422" s="4"/>
      <c r="LUK422" s="4"/>
      <c r="LUL422" s="4"/>
      <c r="LUM422" s="4"/>
      <c r="LUN422" s="4"/>
      <c r="LUO422" s="4"/>
      <c r="LUP422" s="4"/>
      <c r="LUQ422" s="4"/>
      <c r="LUR422" s="4"/>
      <c r="LUS422" s="4"/>
      <c r="LUT422" s="4"/>
      <c r="LUU422" s="4"/>
      <c r="LUV422" s="4"/>
      <c r="LUW422" s="4"/>
      <c r="LUX422" s="4"/>
      <c r="LUY422" s="4"/>
      <c r="LUZ422" s="4"/>
      <c r="LVA422" s="4"/>
      <c r="LVB422" s="4"/>
      <c r="LVC422" s="4"/>
      <c r="LVD422" s="4"/>
      <c r="LVE422" s="4"/>
      <c r="LVF422" s="4"/>
      <c r="LVG422" s="4"/>
      <c r="LVH422" s="4"/>
      <c r="LVI422" s="4"/>
      <c r="LVJ422" s="4"/>
      <c r="LVK422" s="4"/>
      <c r="LVL422" s="4"/>
      <c r="LVM422" s="4"/>
      <c r="LVN422" s="4"/>
      <c r="LVO422" s="4"/>
      <c r="LVP422" s="4"/>
      <c r="LVQ422" s="4"/>
      <c r="LVR422" s="4"/>
      <c r="LVS422" s="4"/>
      <c r="LVT422" s="4"/>
      <c r="LVU422" s="4"/>
      <c r="LVV422" s="4"/>
      <c r="LVW422" s="4"/>
      <c r="LVX422" s="4"/>
      <c r="LVY422" s="4"/>
      <c r="LVZ422" s="4"/>
      <c r="LWA422" s="4"/>
      <c r="LWB422" s="4"/>
      <c r="LWC422" s="4"/>
      <c r="LWD422" s="4"/>
      <c r="LWE422" s="4"/>
      <c r="LWF422" s="4"/>
      <c r="LWG422" s="4"/>
      <c r="LWH422" s="4"/>
      <c r="LWI422" s="4"/>
      <c r="LWJ422" s="4"/>
      <c r="LWK422" s="4"/>
      <c r="LWL422" s="4"/>
      <c r="LWM422" s="4"/>
      <c r="LWN422" s="4"/>
      <c r="LWO422" s="4"/>
      <c r="LWP422" s="4"/>
      <c r="LWQ422" s="4"/>
      <c r="LWR422" s="4"/>
      <c r="LWS422" s="4"/>
      <c r="LWT422" s="4"/>
      <c r="LWU422" s="4"/>
      <c r="LWV422" s="4"/>
      <c r="LWW422" s="4"/>
      <c r="LWX422" s="4"/>
      <c r="LWY422" s="4"/>
      <c r="LWZ422" s="4"/>
      <c r="LXA422" s="4"/>
      <c r="LXB422" s="4"/>
      <c r="LXC422" s="4"/>
      <c r="LXD422" s="4"/>
      <c r="LXE422" s="4"/>
      <c r="LXF422" s="4"/>
      <c r="LXG422" s="4"/>
      <c r="LXH422" s="4"/>
      <c r="LXI422" s="4"/>
      <c r="LXJ422" s="4"/>
      <c r="LXK422" s="4"/>
      <c r="LXL422" s="4"/>
      <c r="LXM422" s="4"/>
      <c r="LXN422" s="4"/>
      <c r="LXO422" s="4"/>
      <c r="LXP422" s="4"/>
      <c r="LXQ422" s="4"/>
      <c r="LXR422" s="4"/>
      <c r="LXS422" s="4"/>
      <c r="LXT422" s="4"/>
      <c r="LXU422" s="4"/>
      <c r="LXV422" s="4"/>
      <c r="LXW422" s="4"/>
      <c r="LXX422" s="4"/>
      <c r="LXY422" s="4"/>
      <c r="LXZ422" s="4"/>
      <c r="LYA422" s="4"/>
      <c r="LYB422" s="4"/>
      <c r="LYC422" s="4"/>
      <c r="LYD422" s="4"/>
      <c r="LYE422" s="4"/>
      <c r="LYF422" s="4"/>
      <c r="LYG422" s="4"/>
      <c r="LYH422" s="4"/>
      <c r="LYI422" s="4"/>
      <c r="LYJ422" s="4"/>
      <c r="LYK422" s="4"/>
      <c r="LYL422" s="4"/>
      <c r="LYM422" s="4"/>
      <c r="LYN422" s="4"/>
      <c r="LYO422" s="4"/>
      <c r="LYP422" s="4"/>
      <c r="LYQ422" s="4"/>
      <c r="LYR422" s="4"/>
      <c r="LYS422" s="4"/>
      <c r="LYT422" s="4"/>
      <c r="LYU422" s="4"/>
      <c r="LYV422" s="4"/>
      <c r="LYW422" s="4"/>
      <c r="LYX422" s="4"/>
      <c r="LYY422" s="4"/>
      <c r="LYZ422" s="4"/>
      <c r="LZA422" s="4"/>
      <c r="LZB422" s="4"/>
      <c r="LZC422" s="4"/>
      <c r="LZD422" s="4"/>
      <c r="LZE422" s="4"/>
      <c r="LZF422" s="4"/>
      <c r="LZG422" s="4"/>
      <c r="LZH422" s="4"/>
      <c r="LZI422" s="4"/>
      <c r="LZJ422" s="4"/>
      <c r="LZK422" s="4"/>
      <c r="LZL422" s="4"/>
      <c r="LZM422" s="4"/>
      <c r="LZN422" s="4"/>
      <c r="LZO422" s="4"/>
      <c r="LZP422" s="4"/>
      <c r="LZQ422" s="4"/>
      <c r="LZR422" s="4"/>
      <c r="LZS422" s="4"/>
      <c r="LZT422" s="4"/>
      <c r="LZU422" s="4"/>
      <c r="LZV422" s="4"/>
      <c r="LZW422" s="4"/>
      <c r="LZX422" s="4"/>
      <c r="LZY422" s="4"/>
      <c r="LZZ422" s="4"/>
      <c r="MAA422" s="4"/>
      <c r="MAB422" s="4"/>
      <c r="MAC422" s="4"/>
      <c r="MAD422" s="4"/>
      <c r="MAE422" s="4"/>
      <c r="MAF422" s="4"/>
      <c r="MAG422" s="4"/>
      <c r="MAH422" s="4"/>
      <c r="MAI422" s="4"/>
      <c r="MAJ422" s="4"/>
      <c r="MAK422" s="4"/>
      <c r="MAL422" s="4"/>
      <c r="MAM422" s="4"/>
      <c r="MAN422" s="4"/>
      <c r="MAO422" s="4"/>
      <c r="MAP422" s="4"/>
      <c r="MAQ422" s="4"/>
      <c r="MAR422" s="4"/>
      <c r="MAS422" s="4"/>
      <c r="MAT422" s="4"/>
      <c r="MAU422" s="4"/>
      <c r="MAV422" s="4"/>
      <c r="MAW422" s="4"/>
      <c r="MAX422" s="4"/>
      <c r="MAY422" s="4"/>
      <c r="MAZ422" s="4"/>
      <c r="MBA422" s="4"/>
      <c r="MBB422" s="4"/>
      <c r="MBC422" s="4"/>
      <c r="MBD422" s="4"/>
      <c r="MBE422" s="4"/>
      <c r="MBF422" s="4"/>
      <c r="MBG422" s="4"/>
      <c r="MBH422" s="4"/>
      <c r="MBI422" s="4"/>
      <c r="MBJ422" s="4"/>
      <c r="MBK422" s="4"/>
      <c r="MBL422" s="4"/>
      <c r="MBM422" s="4"/>
      <c r="MBN422" s="4"/>
      <c r="MBO422" s="4"/>
      <c r="MBP422" s="4"/>
      <c r="MBQ422" s="4"/>
      <c r="MBR422" s="4"/>
      <c r="MBS422" s="4"/>
      <c r="MBT422" s="4"/>
      <c r="MBU422" s="4"/>
      <c r="MBV422" s="4"/>
      <c r="MBW422" s="4"/>
      <c r="MBX422" s="4"/>
      <c r="MBY422" s="4"/>
      <c r="MBZ422" s="4"/>
      <c r="MCA422" s="4"/>
      <c r="MCB422" s="4"/>
      <c r="MCC422" s="4"/>
      <c r="MCD422" s="4"/>
      <c r="MCE422" s="4"/>
      <c r="MCF422" s="4"/>
      <c r="MCG422" s="4"/>
      <c r="MCH422" s="4"/>
      <c r="MCI422" s="4"/>
      <c r="MCJ422" s="4"/>
      <c r="MCK422" s="4"/>
      <c r="MCL422" s="4"/>
      <c r="MCM422" s="4"/>
      <c r="MCN422" s="4"/>
      <c r="MCO422" s="4"/>
      <c r="MCP422" s="4"/>
      <c r="MCQ422" s="4"/>
      <c r="MCR422" s="4"/>
      <c r="MCS422" s="4"/>
      <c r="MCT422" s="4"/>
      <c r="MCU422" s="4"/>
      <c r="MCV422" s="4"/>
      <c r="MCW422" s="4"/>
      <c r="MCX422" s="4"/>
      <c r="MCY422" s="4"/>
      <c r="MCZ422" s="4"/>
      <c r="MDA422" s="4"/>
      <c r="MDB422" s="4"/>
      <c r="MDC422" s="4"/>
      <c r="MDD422" s="4"/>
      <c r="MDE422" s="4"/>
      <c r="MDF422" s="4"/>
      <c r="MDG422" s="4"/>
      <c r="MDH422" s="4"/>
      <c r="MDI422" s="4"/>
      <c r="MDJ422" s="4"/>
      <c r="MDK422" s="4"/>
      <c r="MDL422" s="4"/>
      <c r="MDM422" s="4"/>
      <c r="MDN422" s="4"/>
      <c r="MDO422" s="4"/>
      <c r="MDP422" s="4"/>
      <c r="MDQ422" s="4"/>
      <c r="MDR422" s="4"/>
      <c r="MDS422" s="4"/>
      <c r="MDT422" s="4"/>
      <c r="MDU422" s="4"/>
      <c r="MDV422" s="4"/>
      <c r="MDW422" s="4"/>
      <c r="MDX422" s="4"/>
      <c r="MDY422" s="4"/>
      <c r="MDZ422" s="4"/>
      <c r="MEA422" s="4"/>
      <c r="MEB422" s="4"/>
      <c r="MEC422" s="4"/>
      <c r="MED422" s="4"/>
      <c r="MEE422" s="4"/>
      <c r="MEF422" s="4"/>
      <c r="MEG422" s="4"/>
      <c r="MEH422" s="4"/>
      <c r="MEI422" s="4"/>
      <c r="MEJ422" s="4"/>
      <c r="MEK422" s="4"/>
      <c r="MEL422" s="4"/>
      <c r="MEM422" s="4"/>
      <c r="MEN422" s="4"/>
      <c r="MEO422" s="4"/>
      <c r="MEP422" s="4"/>
      <c r="MEQ422" s="4"/>
      <c r="MER422" s="4"/>
      <c r="MES422" s="4"/>
      <c r="MET422" s="4"/>
      <c r="MEU422" s="4"/>
      <c r="MEV422" s="4"/>
      <c r="MEW422" s="4"/>
      <c r="MEX422" s="4"/>
      <c r="MEY422" s="4"/>
      <c r="MEZ422" s="4"/>
      <c r="MFA422" s="4"/>
      <c r="MFB422" s="4"/>
      <c r="MFC422" s="4"/>
      <c r="MFD422" s="4"/>
      <c r="MFE422" s="4"/>
      <c r="MFF422" s="4"/>
      <c r="MFG422" s="4"/>
      <c r="MFH422" s="4"/>
      <c r="MFI422" s="4"/>
      <c r="MFJ422" s="4"/>
      <c r="MFK422" s="4"/>
      <c r="MFL422" s="4"/>
      <c r="MFM422" s="4"/>
      <c r="MFN422" s="4"/>
      <c r="MFO422" s="4"/>
      <c r="MFP422" s="4"/>
      <c r="MFQ422" s="4"/>
      <c r="MFR422" s="4"/>
      <c r="MFS422" s="4"/>
      <c r="MFT422" s="4"/>
      <c r="MFU422" s="4"/>
      <c r="MFV422" s="4"/>
      <c r="MFW422" s="4"/>
      <c r="MFX422" s="4"/>
      <c r="MFY422" s="4"/>
      <c r="MFZ422" s="4"/>
      <c r="MGA422" s="4"/>
      <c r="MGB422" s="4"/>
      <c r="MGC422" s="4"/>
      <c r="MGD422" s="4"/>
      <c r="MGE422" s="4"/>
      <c r="MGF422" s="4"/>
      <c r="MGG422" s="4"/>
      <c r="MGH422" s="4"/>
      <c r="MGI422" s="4"/>
      <c r="MGJ422" s="4"/>
      <c r="MGK422" s="4"/>
      <c r="MGL422" s="4"/>
      <c r="MGM422" s="4"/>
      <c r="MGN422" s="4"/>
      <c r="MGO422" s="4"/>
      <c r="MGP422" s="4"/>
      <c r="MGQ422" s="4"/>
      <c r="MGR422" s="4"/>
      <c r="MGS422" s="4"/>
      <c r="MGT422" s="4"/>
      <c r="MGU422" s="4"/>
      <c r="MGV422" s="4"/>
      <c r="MGW422" s="4"/>
      <c r="MGX422" s="4"/>
      <c r="MGY422" s="4"/>
      <c r="MGZ422" s="4"/>
      <c r="MHA422" s="4"/>
      <c r="MHB422" s="4"/>
      <c r="MHC422" s="4"/>
      <c r="MHD422" s="4"/>
      <c r="MHE422" s="4"/>
      <c r="MHF422" s="4"/>
      <c r="MHG422" s="4"/>
      <c r="MHH422" s="4"/>
      <c r="MHI422" s="4"/>
      <c r="MHJ422" s="4"/>
      <c r="MHK422" s="4"/>
      <c r="MHL422" s="4"/>
      <c r="MHM422" s="4"/>
      <c r="MHN422" s="4"/>
      <c r="MHO422" s="4"/>
      <c r="MHP422" s="4"/>
      <c r="MHQ422" s="4"/>
      <c r="MHR422" s="4"/>
      <c r="MHS422" s="4"/>
      <c r="MHT422" s="4"/>
      <c r="MHU422" s="4"/>
      <c r="MHV422" s="4"/>
      <c r="MHW422" s="4"/>
      <c r="MHX422" s="4"/>
      <c r="MHY422" s="4"/>
      <c r="MHZ422" s="4"/>
      <c r="MIA422" s="4"/>
      <c r="MIB422" s="4"/>
      <c r="MIC422" s="4"/>
      <c r="MID422" s="4"/>
      <c r="MIE422" s="4"/>
      <c r="MIF422" s="4"/>
      <c r="MIG422" s="4"/>
      <c r="MIH422" s="4"/>
      <c r="MII422" s="4"/>
      <c r="MIJ422" s="4"/>
      <c r="MIK422" s="4"/>
      <c r="MIL422" s="4"/>
      <c r="MIM422" s="4"/>
      <c r="MIN422" s="4"/>
      <c r="MIO422" s="4"/>
      <c r="MIP422" s="4"/>
      <c r="MIQ422" s="4"/>
      <c r="MIR422" s="4"/>
      <c r="MIS422" s="4"/>
      <c r="MIT422" s="4"/>
      <c r="MIU422" s="4"/>
      <c r="MIV422" s="4"/>
      <c r="MIW422" s="4"/>
      <c r="MIX422" s="4"/>
      <c r="MIY422" s="4"/>
      <c r="MIZ422" s="4"/>
      <c r="MJA422" s="4"/>
      <c r="MJB422" s="4"/>
      <c r="MJC422" s="4"/>
      <c r="MJD422" s="4"/>
      <c r="MJE422" s="4"/>
      <c r="MJF422" s="4"/>
      <c r="MJG422" s="4"/>
      <c r="MJH422" s="4"/>
      <c r="MJI422" s="4"/>
      <c r="MJJ422" s="4"/>
      <c r="MJK422" s="4"/>
      <c r="MJL422" s="4"/>
      <c r="MJM422" s="4"/>
      <c r="MJN422" s="4"/>
      <c r="MJO422" s="4"/>
      <c r="MJP422" s="4"/>
      <c r="MJQ422" s="4"/>
      <c r="MJR422" s="4"/>
      <c r="MJS422" s="4"/>
      <c r="MJT422" s="4"/>
      <c r="MJU422" s="4"/>
      <c r="MJV422" s="4"/>
      <c r="MJW422" s="4"/>
      <c r="MJX422" s="4"/>
      <c r="MJY422" s="4"/>
      <c r="MJZ422" s="4"/>
      <c r="MKA422" s="4"/>
      <c r="MKB422" s="4"/>
      <c r="MKC422" s="4"/>
      <c r="MKD422" s="4"/>
      <c r="MKE422" s="4"/>
      <c r="MKF422" s="4"/>
      <c r="MKG422" s="4"/>
      <c r="MKH422" s="4"/>
      <c r="MKI422" s="4"/>
      <c r="MKJ422" s="4"/>
      <c r="MKK422" s="4"/>
      <c r="MKL422" s="4"/>
      <c r="MKM422" s="4"/>
      <c r="MKN422" s="4"/>
      <c r="MKO422" s="4"/>
      <c r="MKP422" s="4"/>
      <c r="MKQ422" s="4"/>
      <c r="MKR422" s="4"/>
      <c r="MKS422" s="4"/>
      <c r="MKT422" s="4"/>
      <c r="MKU422" s="4"/>
      <c r="MKV422" s="4"/>
      <c r="MKW422" s="4"/>
      <c r="MKX422" s="4"/>
      <c r="MKY422" s="4"/>
      <c r="MKZ422" s="4"/>
      <c r="MLA422" s="4"/>
      <c r="MLB422" s="4"/>
      <c r="MLC422" s="4"/>
      <c r="MLD422" s="4"/>
      <c r="MLE422" s="4"/>
      <c r="MLF422" s="4"/>
      <c r="MLG422" s="4"/>
      <c r="MLH422" s="4"/>
      <c r="MLI422" s="4"/>
      <c r="MLJ422" s="4"/>
      <c r="MLK422" s="4"/>
      <c r="MLL422" s="4"/>
      <c r="MLM422" s="4"/>
      <c r="MLN422" s="4"/>
      <c r="MLO422" s="4"/>
      <c r="MLP422" s="4"/>
      <c r="MLQ422" s="4"/>
      <c r="MLR422" s="4"/>
      <c r="MLS422" s="4"/>
      <c r="MLT422" s="4"/>
      <c r="MLU422" s="4"/>
      <c r="MLV422" s="4"/>
      <c r="MLW422" s="4"/>
      <c r="MLX422" s="4"/>
      <c r="MLY422" s="4"/>
      <c r="MLZ422" s="4"/>
      <c r="MMA422" s="4"/>
      <c r="MMB422" s="4"/>
      <c r="MMC422" s="4"/>
      <c r="MMD422" s="4"/>
      <c r="MME422" s="4"/>
      <c r="MMF422" s="4"/>
      <c r="MMG422" s="4"/>
      <c r="MMH422" s="4"/>
      <c r="MMI422" s="4"/>
      <c r="MMJ422" s="4"/>
      <c r="MMK422" s="4"/>
      <c r="MML422" s="4"/>
      <c r="MMM422" s="4"/>
      <c r="MMN422" s="4"/>
      <c r="MMO422" s="4"/>
      <c r="MMP422" s="4"/>
      <c r="MMQ422" s="4"/>
      <c r="MMR422" s="4"/>
      <c r="MMS422" s="4"/>
      <c r="MMT422" s="4"/>
      <c r="MMU422" s="4"/>
      <c r="MMV422" s="4"/>
      <c r="MMW422" s="4"/>
      <c r="MMX422" s="4"/>
      <c r="MMY422" s="4"/>
      <c r="MMZ422" s="4"/>
      <c r="MNA422" s="4"/>
      <c r="MNB422" s="4"/>
      <c r="MNC422" s="4"/>
      <c r="MND422" s="4"/>
      <c r="MNE422" s="4"/>
      <c r="MNF422" s="4"/>
      <c r="MNG422" s="4"/>
      <c r="MNH422" s="4"/>
      <c r="MNI422" s="4"/>
      <c r="MNJ422" s="4"/>
      <c r="MNK422" s="4"/>
      <c r="MNL422" s="4"/>
      <c r="MNM422" s="4"/>
      <c r="MNN422" s="4"/>
      <c r="MNO422" s="4"/>
      <c r="MNP422" s="4"/>
      <c r="MNQ422" s="4"/>
      <c r="MNR422" s="4"/>
      <c r="MNS422" s="4"/>
      <c r="MNT422" s="4"/>
      <c r="MNU422" s="4"/>
      <c r="MNV422" s="4"/>
      <c r="MNW422" s="4"/>
      <c r="MNX422" s="4"/>
      <c r="MNY422" s="4"/>
      <c r="MNZ422" s="4"/>
      <c r="MOA422" s="4"/>
      <c r="MOB422" s="4"/>
      <c r="MOC422" s="4"/>
      <c r="MOD422" s="4"/>
      <c r="MOE422" s="4"/>
      <c r="MOF422" s="4"/>
      <c r="MOG422" s="4"/>
      <c r="MOH422" s="4"/>
      <c r="MOI422" s="4"/>
      <c r="MOJ422" s="4"/>
      <c r="MOK422" s="4"/>
      <c r="MOL422" s="4"/>
      <c r="MOM422" s="4"/>
      <c r="MON422" s="4"/>
      <c r="MOO422" s="4"/>
      <c r="MOP422" s="4"/>
      <c r="MOQ422" s="4"/>
      <c r="MOR422" s="4"/>
      <c r="MOS422" s="4"/>
      <c r="MOT422" s="4"/>
      <c r="MOU422" s="4"/>
      <c r="MOV422" s="4"/>
      <c r="MOW422" s="4"/>
      <c r="MOX422" s="4"/>
      <c r="MOY422" s="4"/>
      <c r="MOZ422" s="4"/>
      <c r="MPA422" s="4"/>
      <c r="MPB422" s="4"/>
      <c r="MPC422" s="4"/>
      <c r="MPD422" s="4"/>
      <c r="MPE422" s="4"/>
      <c r="MPF422" s="4"/>
      <c r="MPG422" s="4"/>
      <c r="MPH422" s="4"/>
      <c r="MPI422" s="4"/>
      <c r="MPJ422" s="4"/>
      <c r="MPK422" s="4"/>
      <c r="MPL422" s="4"/>
      <c r="MPM422" s="4"/>
      <c r="MPN422" s="4"/>
      <c r="MPO422" s="4"/>
      <c r="MPP422" s="4"/>
      <c r="MPQ422" s="4"/>
      <c r="MPR422" s="4"/>
      <c r="MPS422" s="4"/>
      <c r="MPT422" s="4"/>
      <c r="MPU422" s="4"/>
      <c r="MPV422" s="4"/>
      <c r="MPW422" s="4"/>
      <c r="MPX422" s="4"/>
      <c r="MPY422" s="4"/>
      <c r="MPZ422" s="4"/>
      <c r="MQA422" s="4"/>
      <c r="MQB422" s="4"/>
      <c r="MQC422" s="4"/>
      <c r="MQD422" s="4"/>
      <c r="MQE422" s="4"/>
      <c r="MQF422" s="4"/>
      <c r="MQG422" s="4"/>
      <c r="MQH422" s="4"/>
      <c r="MQI422" s="4"/>
      <c r="MQJ422" s="4"/>
      <c r="MQK422" s="4"/>
      <c r="MQL422" s="4"/>
      <c r="MQM422" s="4"/>
      <c r="MQN422" s="4"/>
      <c r="MQO422" s="4"/>
      <c r="MQP422" s="4"/>
      <c r="MQQ422" s="4"/>
      <c r="MQR422" s="4"/>
      <c r="MQS422" s="4"/>
      <c r="MQT422" s="4"/>
      <c r="MQU422" s="4"/>
      <c r="MQV422" s="4"/>
      <c r="MQW422" s="4"/>
      <c r="MQX422" s="4"/>
      <c r="MQY422" s="4"/>
      <c r="MQZ422" s="4"/>
      <c r="MRA422" s="4"/>
      <c r="MRB422" s="4"/>
      <c r="MRC422" s="4"/>
      <c r="MRD422" s="4"/>
      <c r="MRE422" s="4"/>
      <c r="MRF422" s="4"/>
      <c r="MRG422" s="4"/>
      <c r="MRH422" s="4"/>
      <c r="MRI422" s="4"/>
      <c r="MRJ422" s="4"/>
      <c r="MRK422" s="4"/>
      <c r="MRL422" s="4"/>
      <c r="MRM422" s="4"/>
      <c r="MRN422" s="4"/>
      <c r="MRO422" s="4"/>
      <c r="MRP422" s="4"/>
      <c r="MRQ422" s="4"/>
      <c r="MRR422" s="4"/>
      <c r="MRS422" s="4"/>
      <c r="MRT422" s="4"/>
      <c r="MRU422" s="4"/>
      <c r="MRV422" s="4"/>
      <c r="MRW422" s="4"/>
      <c r="MRX422" s="4"/>
      <c r="MRY422" s="4"/>
      <c r="MRZ422" s="4"/>
      <c r="MSA422" s="4"/>
      <c r="MSB422" s="4"/>
      <c r="MSC422" s="4"/>
      <c r="MSD422" s="4"/>
      <c r="MSE422" s="4"/>
      <c r="MSF422" s="4"/>
      <c r="MSG422" s="4"/>
      <c r="MSH422" s="4"/>
      <c r="MSI422" s="4"/>
      <c r="MSJ422" s="4"/>
      <c r="MSK422" s="4"/>
      <c r="MSL422" s="4"/>
      <c r="MSM422" s="4"/>
      <c r="MSN422" s="4"/>
      <c r="MSO422" s="4"/>
      <c r="MSP422" s="4"/>
      <c r="MSQ422" s="4"/>
      <c r="MSR422" s="4"/>
      <c r="MSS422" s="4"/>
      <c r="MST422" s="4"/>
      <c r="MSU422" s="4"/>
      <c r="MSV422" s="4"/>
      <c r="MSW422" s="4"/>
      <c r="MSX422" s="4"/>
      <c r="MSY422" s="4"/>
      <c r="MSZ422" s="4"/>
      <c r="MTA422" s="4"/>
      <c r="MTB422" s="4"/>
      <c r="MTC422" s="4"/>
      <c r="MTD422" s="4"/>
      <c r="MTE422" s="4"/>
      <c r="MTF422" s="4"/>
      <c r="MTG422" s="4"/>
      <c r="MTH422" s="4"/>
      <c r="MTI422" s="4"/>
      <c r="MTJ422" s="4"/>
      <c r="MTK422" s="4"/>
      <c r="MTL422" s="4"/>
      <c r="MTM422" s="4"/>
      <c r="MTN422" s="4"/>
      <c r="MTO422" s="4"/>
      <c r="MTP422" s="4"/>
      <c r="MTQ422" s="4"/>
      <c r="MTR422" s="4"/>
      <c r="MTS422" s="4"/>
      <c r="MTT422" s="4"/>
      <c r="MTU422" s="4"/>
      <c r="MTV422" s="4"/>
      <c r="MTW422" s="4"/>
      <c r="MTX422" s="4"/>
      <c r="MTY422" s="4"/>
      <c r="MTZ422" s="4"/>
      <c r="MUA422" s="4"/>
      <c r="MUB422" s="4"/>
      <c r="MUC422" s="4"/>
      <c r="MUD422" s="4"/>
      <c r="MUE422" s="4"/>
      <c r="MUF422" s="4"/>
      <c r="MUG422" s="4"/>
      <c r="MUH422" s="4"/>
      <c r="MUI422" s="4"/>
      <c r="MUJ422" s="4"/>
      <c r="MUK422" s="4"/>
      <c r="MUL422" s="4"/>
      <c r="MUM422" s="4"/>
      <c r="MUN422" s="4"/>
      <c r="MUO422" s="4"/>
      <c r="MUP422" s="4"/>
      <c r="MUQ422" s="4"/>
      <c r="MUR422" s="4"/>
      <c r="MUS422" s="4"/>
      <c r="MUT422" s="4"/>
      <c r="MUU422" s="4"/>
      <c r="MUV422" s="4"/>
      <c r="MUW422" s="4"/>
      <c r="MUX422" s="4"/>
      <c r="MUY422" s="4"/>
      <c r="MUZ422" s="4"/>
      <c r="MVA422" s="4"/>
      <c r="MVB422" s="4"/>
      <c r="MVC422" s="4"/>
      <c r="MVD422" s="4"/>
      <c r="MVE422" s="4"/>
      <c r="MVF422" s="4"/>
      <c r="MVG422" s="4"/>
      <c r="MVH422" s="4"/>
      <c r="MVI422" s="4"/>
      <c r="MVJ422" s="4"/>
      <c r="MVK422" s="4"/>
      <c r="MVL422" s="4"/>
      <c r="MVM422" s="4"/>
      <c r="MVN422" s="4"/>
      <c r="MVO422" s="4"/>
      <c r="MVP422" s="4"/>
      <c r="MVQ422" s="4"/>
      <c r="MVR422" s="4"/>
      <c r="MVS422" s="4"/>
      <c r="MVT422" s="4"/>
      <c r="MVU422" s="4"/>
      <c r="MVV422" s="4"/>
      <c r="MVW422" s="4"/>
      <c r="MVX422" s="4"/>
      <c r="MVY422" s="4"/>
      <c r="MVZ422" s="4"/>
      <c r="MWA422" s="4"/>
      <c r="MWB422" s="4"/>
      <c r="MWC422" s="4"/>
      <c r="MWD422" s="4"/>
      <c r="MWE422" s="4"/>
      <c r="MWF422" s="4"/>
      <c r="MWG422" s="4"/>
      <c r="MWH422" s="4"/>
      <c r="MWI422" s="4"/>
      <c r="MWJ422" s="4"/>
      <c r="MWK422" s="4"/>
      <c r="MWL422" s="4"/>
      <c r="MWM422" s="4"/>
      <c r="MWN422" s="4"/>
      <c r="MWO422" s="4"/>
      <c r="MWP422" s="4"/>
      <c r="MWQ422" s="4"/>
      <c r="MWR422" s="4"/>
      <c r="MWS422" s="4"/>
      <c r="MWT422" s="4"/>
      <c r="MWU422" s="4"/>
      <c r="MWV422" s="4"/>
      <c r="MWW422" s="4"/>
      <c r="MWX422" s="4"/>
      <c r="MWY422" s="4"/>
      <c r="MWZ422" s="4"/>
      <c r="MXA422" s="4"/>
      <c r="MXB422" s="4"/>
      <c r="MXC422" s="4"/>
      <c r="MXD422" s="4"/>
      <c r="MXE422" s="4"/>
      <c r="MXF422" s="4"/>
      <c r="MXG422" s="4"/>
      <c r="MXH422" s="4"/>
      <c r="MXI422" s="4"/>
      <c r="MXJ422" s="4"/>
      <c r="MXK422" s="4"/>
      <c r="MXL422" s="4"/>
      <c r="MXM422" s="4"/>
      <c r="MXN422" s="4"/>
      <c r="MXO422" s="4"/>
      <c r="MXP422" s="4"/>
      <c r="MXQ422" s="4"/>
      <c r="MXR422" s="4"/>
      <c r="MXS422" s="4"/>
      <c r="MXT422" s="4"/>
      <c r="MXU422" s="4"/>
      <c r="MXV422" s="4"/>
      <c r="MXW422" s="4"/>
      <c r="MXX422" s="4"/>
      <c r="MXY422" s="4"/>
      <c r="MXZ422" s="4"/>
      <c r="MYA422" s="4"/>
      <c r="MYB422" s="4"/>
      <c r="MYC422" s="4"/>
      <c r="MYD422" s="4"/>
      <c r="MYE422" s="4"/>
      <c r="MYF422" s="4"/>
      <c r="MYG422" s="4"/>
      <c r="MYH422" s="4"/>
      <c r="MYI422" s="4"/>
      <c r="MYJ422" s="4"/>
      <c r="MYK422" s="4"/>
      <c r="MYL422" s="4"/>
      <c r="MYM422" s="4"/>
      <c r="MYN422" s="4"/>
      <c r="MYO422" s="4"/>
      <c r="MYP422" s="4"/>
      <c r="MYQ422" s="4"/>
      <c r="MYR422" s="4"/>
      <c r="MYS422" s="4"/>
      <c r="MYT422" s="4"/>
      <c r="MYU422" s="4"/>
      <c r="MYV422" s="4"/>
      <c r="MYW422" s="4"/>
      <c r="MYX422" s="4"/>
      <c r="MYY422" s="4"/>
      <c r="MYZ422" s="4"/>
      <c r="MZA422" s="4"/>
      <c r="MZB422" s="4"/>
      <c r="MZC422" s="4"/>
      <c r="MZD422" s="4"/>
      <c r="MZE422" s="4"/>
      <c r="MZF422" s="4"/>
      <c r="MZG422" s="4"/>
      <c r="MZH422" s="4"/>
      <c r="MZI422" s="4"/>
      <c r="MZJ422" s="4"/>
      <c r="MZK422" s="4"/>
      <c r="MZL422" s="4"/>
      <c r="MZM422" s="4"/>
      <c r="MZN422" s="4"/>
      <c r="MZO422" s="4"/>
      <c r="MZP422" s="4"/>
      <c r="MZQ422" s="4"/>
      <c r="MZR422" s="4"/>
      <c r="MZS422" s="4"/>
      <c r="MZT422" s="4"/>
      <c r="MZU422" s="4"/>
      <c r="MZV422" s="4"/>
      <c r="MZW422" s="4"/>
      <c r="MZX422" s="4"/>
      <c r="MZY422" s="4"/>
      <c r="MZZ422" s="4"/>
      <c r="NAA422" s="4"/>
      <c r="NAB422" s="4"/>
      <c r="NAC422" s="4"/>
      <c r="NAD422" s="4"/>
      <c r="NAE422" s="4"/>
      <c r="NAF422" s="4"/>
      <c r="NAG422" s="4"/>
      <c r="NAH422" s="4"/>
      <c r="NAI422" s="4"/>
      <c r="NAJ422" s="4"/>
      <c r="NAK422" s="4"/>
      <c r="NAL422" s="4"/>
      <c r="NAM422" s="4"/>
      <c r="NAN422" s="4"/>
      <c r="NAO422" s="4"/>
      <c r="NAP422" s="4"/>
      <c r="NAQ422" s="4"/>
      <c r="NAR422" s="4"/>
      <c r="NAS422" s="4"/>
      <c r="NAT422" s="4"/>
      <c r="NAU422" s="4"/>
      <c r="NAV422" s="4"/>
      <c r="NAW422" s="4"/>
      <c r="NAX422" s="4"/>
      <c r="NAY422" s="4"/>
      <c r="NAZ422" s="4"/>
      <c r="NBA422" s="4"/>
      <c r="NBB422" s="4"/>
      <c r="NBC422" s="4"/>
      <c r="NBD422" s="4"/>
      <c r="NBE422" s="4"/>
      <c r="NBF422" s="4"/>
      <c r="NBG422" s="4"/>
      <c r="NBH422" s="4"/>
      <c r="NBI422" s="4"/>
      <c r="NBJ422" s="4"/>
      <c r="NBK422" s="4"/>
      <c r="NBL422" s="4"/>
      <c r="NBM422" s="4"/>
      <c r="NBN422" s="4"/>
      <c r="NBO422" s="4"/>
      <c r="NBP422" s="4"/>
      <c r="NBQ422" s="4"/>
      <c r="NBR422" s="4"/>
      <c r="NBS422" s="4"/>
      <c r="NBT422" s="4"/>
      <c r="NBU422" s="4"/>
      <c r="NBV422" s="4"/>
      <c r="NBW422" s="4"/>
      <c r="NBX422" s="4"/>
      <c r="NBY422" s="4"/>
      <c r="NBZ422" s="4"/>
      <c r="NCA422" s="4"/>
      <c r="NCB422" s="4"/>
      <c r="NCC422" s="4"/>
      <c r="NCD422" s="4"/>
      <c r="NCE422" s="4"/>
      <c r="NCF422" s="4"/>
      <c r="NCG422" s="4"/>
      <c r="NCH422" s="4"/>
      <c r="NCI422" s="4"/>
      <c r="NCJ422" s="4"/>
      <c r="NCK422" s="4"/>
      <c r="NCL422" s="4"/>
      <c r="NCM422" s="4"/>
      <c r="NCN422" s="4"/>
      <c r="NCO422" s="4"/>
      <c r="NCP422" s="4"/>
      <c r="NCQ422" s="4"/>
      <c r="NCR422" s="4"/>
      <c r="NCS422" s="4"/>
      <c r="NCT422" s="4"/>
      <c r="NCU422" s="4"/>
      <c r="NCV422" s="4"/>
      <c r="NCW422" s="4"/>
      <c r="NCX422" s="4"/>
      <c r="NCY422" s="4"/>
      <c r="NCZ422" s="4"/>
      <c r="NDA422" s="4"/>
      <c r="NDB422" s="4"/>
      <c r="NDC422" s="4"/>
      <c r="NDD422" s="4"/>
      <c r="NDE422" s="4"/>
      <c r="NDF422" s="4"/>
      <c r="NDG422" s="4"/>
      <c r="NDH422" s="4"/>
      <c r="NDI422" s="4"/>
      <c r="NDJ422" s="4"/>
      <c r="NDK422" s="4"/>
      <c r="NDL422" s="4"/>
      <c r="NDM422" s="4"/>
      <c r="NDN422" s="4"/>
      <c r="NDO422" s="4"/>
      <c r="NDP422" s="4"/>
      <c r="NDQ422" s="4"/>
      <c r="NDR422" s="4"/>
      <c r="NDS422" s="4"/>
      <c r="NDT422" s="4"/>
      <c r="NDU422" s="4"/>
      <c r="NDV422" s="4"/>
      <c r="NDW422" s="4"/>
      <c r="NDX422" s="4"/>
      <c r="NDY422" s="4"/>
      <c r="NDZ422" s="4"/>
      <c r="NEA422" s="4"/>
      <c r="NEB422" s="4"/>
      <c r="NEC422" s="4"/>
      <c r="NED422" s="4"/>
      <c r="NEE422" s="4"/>
      <c r="NEF422" s="4"/>
      <c r="NEG422" s="4"/>
      <c r="NEH422" s="4"/>
      <c r="NEI422" s="4"/>
      <c r="NEJ422" s="4"/>
      <c r="NEK422" s="4"/>
      <c r="NEL422" s="4"/>
      <c r="NEM422" s="4"/>
      <c r="NEN422" s="4"/>
      <c r="NEO422" s="4"/>
      <c r="NEP422" s="4"/>
      <c r="NEQ422" s="4"/>
      <c r="NER422" s="4"/>
      <c r="NES422" s="4"/>
      <c r="NET422" s="4"/>
      <c r="NEU422" s="4"/>
      <c r="NEV422" s="4"/>
      <c r="NEW422" s="4"/>
      <c r="NEX422" s="4"/>
      <c r="NEY422" s="4"/>
      <c r="NEZ422" s="4"/>
      <c r="NFA422" s="4"/>
      <c r="NFB422" s="4"/>
      <c r="NFC422" s="4"/>
      <c r="NFD422" s="4"/>
      <c r="NFE422" s="4"/>
      <c r="NFF422" s="4"/>
      <c r="NFG422" s="4"/>
      <c r="NFH422" s="4"/>
      <c r="NFI422" s="4"/>
      <c r="NFJ422" s="4"/>
      <c r="NFK422" s="4"/>
      <c r="NFL422" s="4"/>
      <c r="NFM422" s="4"/>
      <c r="NFN422" s="4"/>
      <c r="NFO422" s="4"/>
      <c r="NFP422" s="4"/>
      <c r="NFQ422" s="4"/>
      <c r="NFR422" s="4"/>
      <c r="NFS422" s="4"/>
      <c r="NFT422" s="4"/>
      <c r="NFU422" s="4"/>
      <c r="NFV422" s="4"/>
      <c r="NFW422" s="4"/>
      <c r="NFX422" s="4"/>
      <c r="NFY422" s="4"/>
      <c r="NFZ422" s="4"/>
      <c r="NGA422" s="4"/>
      <c r="NGB422" s="4"/>
      <c r="NGC422" s="4"/>
      <c r="NGD422" s="4"/>
      <c r="NGE422" s="4"/>
      <c r="NGF422" s="4"/>
      <c r="NGG422" s="4"/>
      <c r="NGH422" s="4"/>
      <c r="NGI422" s="4"/>
      <c r="NGJ422" s="4"/>
      <c r="NGK422" s="4"/>
      <c r="NGL422" s="4"/>
      <c r="NGM422" s="4"/>
      <c r="NGN422" s="4"/>
      <c r="NGO422" s="4"/>
      <c r="NGP422" s="4"/>
      <c r="NGQ422" s="4"/>
      <c r="NGR422" s="4"/>
      <c r="NGS422" s="4"/>
      <c r="NGT422" s="4"/>
      <c r="NGU422" s="4"/>
      <c r="NGV422" s="4"/>
      <c r="NGW422" s="4"/>
      <c r="NGX422" s="4"/>
      <c r="NGY422" s="4"/>
      <c r="NGZ422" s="4"/>
      <c r="NHA422" s="4"/>
      <c r="NHB422" s="4"/>
      <c r="NHC422" s="4"/>
      <c r="NHD422" s="4"/>
      <c r="NHE422" s="4"/>
      <c r="NHF422" s="4"/>
      <c r="NHG422" s="4"/>
      <c r="NHH422" s="4"/>
      <c r="NHI422" s="4"/>
      <c r="NHJ422" s="4"/>
      <c r="NHK422" s="4"/>
      <c r="NHL422" s="4"/>
      <c r="NHM422" s="4"/>
      <c r="NHN422" s="4"/>
      <c r="NHO422" s="4"/>
      <c r="NHP422" s="4"/>
      <c r="NHQ422" s="4"/>
      <c r="NHR422" s="4"/>
      <c r="NHS422" s="4"/>
      <c r="NHT422" s="4"/>
      <c r="NHU422" s="4"/>
      <c r="NHV422" s="4"/>
      <c r="NHW422" s="4"/>
      <c r="NHX422" s="4"/>
      <c r="NHY422" s="4"/>
      <c r="NHZ422" s="4"/>
      <c r="NIA422" s="4"/>
      <c r="NIB422" s="4"/>
      <c r="NIC422" s="4"/>
      <c r="NID422" s="4"/>
      <c r="NIE422" s="4"/>
      <c r="NIF422" s="4"/>
      <c r="NIG422" s="4"/>
      <c r="NIH422" s="4"/>
      <c r="NII422" s="4"/>
      <c r="NIJ422" s="4"/>
      <c r="NIK422" s="4"/>
      <c r="NIL422" s="4"/>
      <c r="NIM422" s="4"/>
      <c r="NIN422" s="4"/>
      <c r="NIO422" s="4"/>
      <c r="NIP422" s="4"/>
      <c r="NIQ422" s="4"/>
      <c r="NIR422" s="4"/>
      <c r="NIS422" s="4"/>
      <c r="NIT422" s="4"/>
      <c r="NIU422" s="4"/>
      <c r="NIV422" s="4"/>
      <c r="NIW422" s="4"/>
      <c r="NIX422" s="4"/>
      <c r="NIY422" s="4"/>
      <c r="NIZ422" s="4"/>
      <c r="NJA422" s="4"/>
      <c r="NJB422" s="4"/>
      <c r="NJC422" s="4"/>
      <c r="NJD422" s="4"/>
      <c r="NJE422" s="4"/>
      <c r="NJF422" s="4"/>
      <c r="NJG422" s="4"/>
      <c r="NJH422" s="4"/>
      <c r="NJI422" s="4"/>
      <c r="NJJ422" s="4"/>
      <c r="NJK422" s="4"/>
      <c r="NJL422" s="4"/>
      <c r="NJM422" s="4"/>
      <c r="NJN422" s="4"/>
      <c r="NJO422" s="4"/>
      <c r="NJP422" s="4"/>
      <c r="NJQ422" s="4"/>
      <c r="NJR422" s="4"/>
      <c r="NJS422" s="4"/>
      <c r="NJT422" s="4"/>
      <c r="NJU422" s="4"/>
      <c r="NJV422" s="4"/>
      <c r="NJW422" s="4"/>
      <c r="NJX422" s="4"/>
      <c r="NJY422" s="4"/>
      <c r="NJZ422" s="4"/>
      <c r="NKA422" s="4"/>
      <c r="NKB422" s="4"/>
      <c r="NKC422" s="4"/>
      <c r="NKD422" s="4"/>
      <c r="NKE422" s="4"/>
      <c r="NKF422" s="4"/>
      <c r="NKG422" s="4"/>
      <c r="NKH422" s="4"/>
      <c r="NKI422" s="4"/>
      <c r="NKJ422" s="4"/>
      <c r="NKK422" s="4"/>
      <c r="NKL422" s="4"/>
      <c r="NKM422" s="4"/>
      <c r="NKN422" s="4"/>
      <c r="NKO422" s="4"/>
      <c r="NKP422" s="4"/>
      <c r="NKQ422" s="4"/>
      <c r="NKR422" s="4"/>
      <c r="NKS422" s="4"/>
      <c r="NKT422" s="4"/>
      <c r="NKU422" s="4"/>
      <c r="NKV422" s="4"/>
      <c r="NKW422" s="4"/>
      <c r="NKX422" s="4"/>
      <c r="NKY422" s="4"/>
      <c r="NKZ422" s="4"/>
      <c r="NLA422" s="4"/>
      <c r="NLB422" s="4"/>
      <c r="NLC422" s="4"/>
      <c r="NLD422" s="4"/>
      <c r="NLE422" s="4"/>
      <c r="NLF422" s="4"/>
      <c r="NLG422" s="4"/>
      <c r="NLH422" s="4"/>
      <c r="NLI422" s="4"/>
      <c r="NLJ422" s="4"/>
      <c r="NLK422" s="4"/>
      <c r="NLL422" s="4"/>
      <c r="NLM422" s="4"/>
      <c r="NLN422" s="4"/>
      <c r="NLO422" s="4"/>
      <c r="NLP422" s="4"/>
      <c r="NLQ422" s="4"/>
      <c r="NLR422" s="4"/>
      <c r="NLS422" s="4"/>
      <c r="NLT422" s="4"/>
      <c r="NLU422" s="4"/>
      <c r="NLV422" s="4"/>
      <c r="NLW422" s="4"/>
      <c r="NLX422" s="4"/>
      <c r="NLY422" s="4"/>
      <c r="NLZ422" s="4"/>
      <c r="NMA422" s="4"/>
      <c r="NMB422" s="4"/>
      <c r="NMC422" s="4"/>
      <c r="NMD422" s="4"/>
      <c r="NME422" s="4"/>
      <c r="NMF422" s="4"/>
      <c r="NMG422" s="4"/>
      <c r="NMH422" s="4"/>
      <c r="NMI422" s="4"/>
      <c r="NMJ422" s="4"/>
      <c r="NMK422" s="4"/>
      <c r="NML422" s="4"/>
      <c r="NMM422" s="4"/>
      <c r="NMN422" s="4"/>
      <c r="NMO422" s="4"/>
      <c r="NMP422" s="4"/>
      <c r="NMQ422" s="4"/>
      <c r="NMR422" s="4"/>
      <c r="NMS422" s="4"/>
      <c r="NMT422" s="4"/>
      <c r="NMU422" s="4"/>
      <c r="NMV422" s="4"/>
      <c r="NMW422" s="4"/>
      <c r="NMX422" s="4"/>
      <c r="NMY422" s="4"/>
      <c r="NMZ422" s="4"/>
      <c r="NNA422" s="4"/>
      <c r="NNB422" s="4"/>
      <c r="NNC422" s="4"/>
      <c r="NND422" s="4"/>
      <c r="NNE422" s="4"/>
      <c r="NNF422" s="4"/>
      <c r="NNG422" s="4"/>
      <c r="NNH422" s="4"/>
      <c r="NNI422" s="4"/>
      <c r="NNJ422" s="4"/>
      <c r="NNK422" s="4"/>
      <c r="NNL422" s="4"/>
      <c r="NNM422" s="4"/>
      <c r="NNN422" s="4"/>
      <c r="NNO422" s="4"/>
      <c r="NNP422" s="4"/>
      <c r="NNQ422" s="4"/>
      <c r="NNR422" s="4"/>
      <c r="NNS422" s="4"/>
      <c r="NNT422" s="4"/>
      <c r="NNU422" s="4"/>
      <c r="NNV422" s="4"/>
      <c r="NNW422" s="4"/>
      <c r="NNX422" s="4"/>
      <c r="NNY422" s="4"/>
      <c r="NNZ422" s="4"/>
      <c r="NOA422" s="4"/>
      <c r="NOB422" s="4"/>
      <c r="NOC422" s="4"/>
      <c r="NOD422" s="4"/>
      <c r="NOE422" s="4"/>
      <c r="NOF422" s="4"/>
      <c r="NOG422" s="4"/>
      <c r="NOH422" s="4"/>
      <c r="NOI422" s="4"/>
      <c r="NOJ422" s="4"/>
      <c r="NOK422" s="4"/>
      <c r="NOL422" s="4"/>
      <c r="NOM422" s="4"/>
      <c r="NON422" s="4"/>
      <c r="NOO422" s="4"/>
      <c r="NOP422" s="4"/>
      <c r="NOQ422" s="4"/>
      <c r="NOR422" s="4"/>
      <c r="NOS422" s="4"/>
      <c r="NOT422" s="4"/>
      <c r="NOU422" s="4"/>
      <c r="NOV422" s="4"/>
      <c r="NOW422" s="4"/>
      <c r="NOX422" s="4"/>
      <c r="NOY422" s="4"/>
      <c r="NOZ422" s="4"/>
      <c r="NPA422" s="4"/>
      <c r="NPB422" s="4"/>
      <c r="NPC422" s="4"/>
      <c r="NPD422" s="4"/>
      <c r="NPE422" s="4"/>
      <c r="NPF422" s="4"/>
      <c r="NPG422" s="4"/>
      <c r="NPH422" s="4"/>
      <c r="NPI422" s="4"/>
      <c r="NPJ422" s="4"/>
      <c r="NPK422" s="4"/>
      <c r="NPL422" s="4"/>
      <c r="NPM422" s="4"/>
      <c r="NPN422" s="4"/>
      <c r="NPO422" s="4"/>
      <c r="NPP422" s="4"/>
      <c r="NPQ422" s="4"/>
      <c r="NPR422" s="4"/>
      <c r="NPS422" s="4"/>
      <c r="NPT422" s="4"/>
      <c r="NPU422" s="4"/>
      <c r="NPV422" s="4"/>
      <c r="NPW422" s="4"/>
      <c r="NPX422" s="4"/>
      <c r="NPY422" s="4"/>
      <c r="NPZ422" s="4"/>
      <c r="NQA422" s="4"/>
      <c r="NQB422" s="4"/>
      <c r="NQC422" s="4"/>
      <c r="NQD422" s="4"/>
      <c r="NQE422" s="4"/>
      <c r="NQF422" s="4"/>
      <c r="NQG422" s="4"/>
      <c r="NQH422" s="4"/>
      <c r="NQI422" s="4"/>
      <c r="NQJ422" s="4"/>
      <c r="NQK422" s="4"/>
      <c r="NQL422" s="4"/>
      <c r="NQM422" s="4"/>
      <c r="NQN422" s="4"/>
      <c r="NQO422" s="4"/>
      <c r="NQP422" s="4"/>
      <c r="NQQ422" s="4"/>
      <c r="NQR422" s="4"/>
      <c r="NQS422" s="4"/>
      <c r="NQT422" s="4"/>
      <c r="NQU422" s="4"/>
      <c r="NQV422" s="4"/>
      <c r="NQW422" s="4"/>
      <c r="NQX422" s="4"/>
      <c r="NQY422" s="4"/>
      <c r="NQZ422" s="4"/>
      <c r="NRA422" s="4"/>
      <c r="NRB422" s="4"/>
      <c r="NRC422" s="4"/>
      <c r="NRD422" s="4"/>
      <c r="NRE422" s="4"/>
      <c r="NRF422" s="4"/>
      <c r="NRG422" s="4"/>
      <c r="NRH422" s="4"/>
      <c r="NRI422" s="4"/>
      <c r="NRJ422" s="4"/>
      <c r="NRK422" s="4"/>
      <c r="NRL422" s="4"/>
      <c r="NRM422" s="4"/>
      <c r="NRN422" s="4"/>
      <c r="NRO422" s="4"/>
      <c r="NRP422" s="4"/>
      <c r="NRQ422" s="4"/>
      <c r="NRR422" s="4"/>
      <c r="NRS422" s="4"/>
      <c r="NRT422" s="4"/>
      <c r="NRU422" s="4"/>
      <c r="NRV422" s="4"/>
      <c r="NRW422" s="4"/>
      <c r="NRX422" s="4"/>
      <c r="NRY422" s="4"/>
      <c r="NRZ422" s="4"/>
      <c r="NSA422" s="4"/>
      <c r="NSB422" s="4"/>
      <c r="NSC422" s="4"/>
      <c r="NSD422" s="4"/>
      <c r="NSE422" s="4"/>
      <c r="NSF422" s="4"/>
      <c r="NSG422" s="4"/>
      <c r="NSH422" s="4"/>
      <c r="NSI422" s="4"/>
      <c r="NSJ422" s="4"/>
      <c r="NSK422" s="4"/>
      <c r="NSL422" s="4"/>
      <c r="NSM422" s="4"/>
      <c r="NSN422" s="4"/>
      <c r="NSO422" s="4"/>
      <c r="NSP422" s="4"/>
      <c r="NSQ422" s="4"/>
      <c r="NSR422" s="4"/>
      <c r="NSS422" s="4"/>
      <c r="NST422" s="4"/>
      <c r="NSU422" s="4"/>
      <c r="NSV422" s="4"/>
      <c r="NSW422" s="4"/>
      <c r="NSX422" s="4"/>
      <c r="NSY422" s="4"/>
      <c r="NSZ422" s="4"/>
      <c r="NTA422" s="4"/>
      <c r="NTB422" s="4"/>
      <c r="NTC422" s="4"/>
      <c r="NTD422" s="4"/>
      <c r="NTE422" s="4"/>
      <c r="NTF422" s="4"/>
      <c r="NTG422" s="4"/>
      <c r="NTH422" s="4"/>
      <c r="NTI422" s="4"/>
      <c r="NTJ422" s="4"/>
      <c r="NTK422" s="4"/>
      <c r="NTL422" s="4"/>
      <c r="NTM422" s="4"/>
      <c r="NTN422" s="4"/>
      <c r="NTO422" s="4"/>
      <c r="NTP422" s="4"/>
      <c r="NTQ422" s="4"/>
      <c r="NTR422" s="4"/>
      <c r="NTS422" s="4"/>
      <c r="NTT422" s="4"/>
      <c r="NTU422" s="4"/>
      <c r="NTV422" s="4"/>
      <c r="NTW422" s="4"/>
      <c r="NTX422" s="4"/>
      <c r="NTY422" s="4"/>
      <c r="NTZ422" s="4"/>
      <c r="NUA422" s="4"/>
      <c r="NUB422" s="4"/>
      <c r="NUC422" s="4"/>
      <c r="NUD422" s="4"/>
      <c r="NUE422" s="4"/>
      <c r="NUF422" s="4"/>
      <c r="NUG422" s="4"/>
      <c r="NUH422" s="4"/>
      <c r="NUI422" s="4"/>
      <c r="NUJ422" s="4"/>
      <c r="NUK422" s="4"/>
      <c r="NUL422" s="4"/>
      <c r="NUM422" s="4"/>
      <c r="NUN422" s="4"/>
      <c r="NUO422" s="4"/>
      <c r="NUP422" s="4"/>
      <c r="NUQ422" s="4"/>
      <c r="NUR422" s="4"/>
      <c r="NUS422" s="4"/>
      <c r="NUT422" s="4"/>
      <c r="NUU422" s="4"/>
      <c r="NUV422" s="4"/>
      <c r="NUW422" s="4"/>
      <c r="NUX422" s="4"/>
      <c r="NUY422" s="4"/>
      <c r="NUZ422" s="4"/>
      <c r="NVA422" s="4"/>
      <c r="NVB422" s="4"/>
      <c r="NVC422" s="4"/>
      <c r="NVD422" s="4"/>
      <c r="NVE422" s="4"/>
      <c r="NVF422" s="4"/>
      <c r="NVG422" s="4"/>
      <c r="NVH422" s="4"/>
      <c r="NVI422" s="4"/>
      <c r="NVJ422" s="4"/>
      <c r="NVK422" s="4"/>
      <c r="NVL422" s="4"/>
      <c r="NVM422" s="4"/>
      <c r="NVN422" s="4"/>
      <c r="NVO422" s="4"/>
      <c r="NVP422" s="4"/>
      <c r="NVQ422" s="4"/>
      <c r="NVR422" s="4"/>
      <c r="NVS422" s="4"/>
      <c r="NVT422" s="4"/>
      <c r="NVU422" s="4"/>
      <c r="NVV422" s="4"/>
      <c r="NVW422" s="4"/>
      <c r="NVX422" s="4"/>
      <c r="NVY422" s="4"/>
      <c r="NVZ422" s="4"/>
      <c r="NWA422" s="4"/>
      <c r="NWB422" s="4"/>
      <c r="NWC422" s="4"/>
      <c r="NWD422" s="4"/>
      <c r="NWE422" s="4"/>
      <c r="NWF422" s="4"/>
      <c r="NWG422" s="4"/>
      <c r="NWH422" s="4"/>
      <c r="NWI422" s="4"/>
      <c r="NWJ422" s="4"/>
      <c r="NWK422" s="4"/>
      <c r="NWL422" s="4"/>
      <c r="NWM422" s="4"/>
      <c r="NWN422" s="4"/>
      <c r="NWO422" s="4"/>
      <c r="NWP422" s="4"/>
      <c r="NWQ422" s="4"/>
      <c r="NWR422" s="4"/>
      <c r="NWS422" s="4"/>
      <c r="NWT422" s="4"/>
      <c r="NWU422" s="4"/>
      <c r="NWV422" s="4"/>
      <c r="NWW422" s="4"/>
      <c r="NWX422" s="4"/>
      <c r="NWY422" s="4"/>
      <c r="NWZ422" s="4"/>
      <c r="NXA422" s="4"/>
      <c r="NXB422" s="4"/>
      <c r="NXC422" s="4"/>
      <c r="NXD422" s="4"/>
      <c r="NXE422" s="4"/>
      <c r="NXF422" s="4"/>
      <c r="NXG422" s="4"/>
      <c r="NXH422" s="4"/>
      <c r="NXI422" s="4"/>
      <c r="NXJ422" s="4"/>
      <c r="NXK422" s="4"/>
      <c r="NXL422" s="4"/>
      <c r="NXM422" s="4"/>
      <c r="NXN422" s="4"/>
      <c r="NXO422" s="4"/>
      <c r="NXP422" s="4"/>
      <c r="NXQ422" s="4"/>
      <c r="NXR422" s="4"/>
      <c r="NXS422" s="4"/>
      <c r="NXT422" s="4"/>
      <c r="NXU422" s="4"/>
      <c r="NXV422" s="4"/>
      <c r="NXW422" s="4"/>
      <c r="NXX422" s="4"/>
      <c r="NXY422" s="4"/>
      <c r="NXZ422" s="4"/>
      <c r="NYA422" s="4"/>
      <c r="NYB422" s="4"/>
      <c r="NYC422" s="4"/>
      <c r="NYD422" s="4"/>
      <c r="NYE422" s="4"/>
      <c r="NYF422" s="4"/>
      <c r="NYG422" s="4"/>
      <c r="NYH422" s="4"/>
      <c r="NYI422" s="4"/>
      <c r="NYJ422" s="4"/>
      <c r="NYK422" s="4"/>
      <c r="NYL422" s="4"/>
      <c r="NYM422" s="4"/>
      <c r="NYN422" s="4"/>
      <c r="NYO422" s="4"/>
      <c r="NYP422" s="4"/>
      <c r="NYQ422" s="4"/>
      <c r="NYR422" s="4"/>
      <c r="NYS422" s="4"/>
      <c r="NYT422" s="4"/>
      <c r="NYU422" s="4"/>
      <c r="NYV422" s="4"/>
      <c r="NYW422" s="4"/>
      <c r="NYX422" s="4"/>
      <c r="NYY422" s="4"/>
      <c r="NYZ422" s="4"/>
      <c r="NZA422" s="4"/>
      <c r="NZB422" s="4"/>
      <c r="NZC422" s="4"/>
      <c r="NZD422" s="4"/>
      <c r="NZE422" s="4"/>
      <c r="NZF422" s="4"/>
      <c r="NZG422" s="4"/>
      <c r="NZH422" s="4"/>
      <c r="NZI422" s="4"/>
      <c r="NZJ422" s="4"/>
      <c r="NZK422" s="4"/>
      <c r="NZL422" s="4"/>
      <c r="NZM422" s="4"/>
      <c r="NZN422" s="4"/>
      <c r="NZO422" s="4"/>
      <c r="NZP422" s="4"/>
      <c r="NZQ422" s="4"/>
      <c r="NZR422" s="4"/>
      <c r="NZS422" s="4"/>
      <c r="NZT422" s="4"/>
      <c r="NZU422" s="4"/>
      <c r="NZV422" s="4"/>
      <c r="NZW422" s="4"/>
      <c r="NZX422" s="4"/>
      <c r="NZY422" s="4"/>
      <c r="NZZ422" s="4"/>
      <c r="OAA422" s="4"/>
      <c r="OAB422" s="4"/>
      <c r="OAC422" s="4"/>
      <c r="OAD422" s="4"/>
      <c r="OAE422" s="4"/>
      <c r="OAF422" s="4"/>
      <c r="OAG422" s="4"/>
      <c r="OAH422" s="4"/>
      <c r="OAI422" s="4"/>
      <c r="OAJ422" s="4"/>
      <c r="OAK422" s="4"/>
      <c r="OAL422" s="4"/>
      <c r="OAM422" s="4"/>
      <c r="OAN422" s="4"/>
      <c r="OAO422" s="4"/>
      <c r="OAP422" s="4"/>
      <c r="OAQ422" s="4"/>
      <c r="OAR422" s="4"/>
      <c r="OAS422" s="4"/>
      <c r="OAT422" s="4"/>
      <c r="OAU422" s="4"/>
      <c r="OAV422" s="4"/>
      <c r="OAW422" s="4"/>
      <c r="OAX422" s="4"/>
      <c r="OAY422" s="4"/>
      <c r="OAZ422" s="4"/>
      <c r="OBA422" s="4"/>
      <c r="OBB422" s="4"/>
      <c r="OBC422" s="4"/>
      <c r="OBD422" s="4"/>
      <c r="OBE422" s="4"/>
      <c r="OBF422" s="4"/>
      <c r="OBG422" s="4"/>
      <c r="OBH422" s="4"/>
      <c r="OBI422" s="4"/>
      <c r="OBJ422" s="4"/>
      <c r="OBK422" s="4"/>
      <c r="OBL422" s="4"/>
      <c r="OBM422" s="4"/>
      <c r="OBN422" s="4"/>
      <c r="OBO422" s="4"/>
      <c r="OBP422" s="4"/>
      <c r="OBQ422" s="4"/>
      <c r="OBR422" s="4"/>
      <c r="OBS422" s="4"/>
      <c r="OBT422" s="4"/>
      <c r="OBU422" s="4"/>
      <c r="OBV422" s="4"/>
      <c r="OBW422" s="4"/>
      <c r="OBX422" s="4"/>
      <c r="OBY422" s="4"/>
      <c r="OBZ422" s="4"/>
      <c r="OCA422" s="4"/>
      <c r="OCB422" s="4"/>
      <c r="OCC422" s="4"/>
      <c r="OCD422" s="4"/>
      <c r="OCE422" s="4"/>
      <c r="OCF422" s="4"/>
      <c r="OCG422" s="4"/>
      <c r="OCH422" s="4"/>
      <c r="OCI422" s="4"/>
      <c r="OCJ422" s="4"/>
      <c r="OCK422" s="4"/>
      <c r="OCL422" s="4"/>
      <c r="OCM422" s="4"/>
      <c r="OCN422" s="4"/>
      <c r="OCO422" s="4"/>
      <c r="OCP422" s="4"/>
      <c r="OCQ422" s="4"/>
      <c r="OCR422" s="4"/>
      <c r="OCS422" s="4"/>
      <c r="OCT422" s="4"/>
      <c r="OCU422" s="4"/>
      <c r="OCV422" s="4"/>
      <c r="OCW422" s="4"/>
      <c r="OCX422" s="4"/>
      <c r="OCY422" s="4"/>
      <c r="OCZ422" s="4"/>
      <c r="ODA422" s="4"/>
      <c r="ODB422" s="4"/>
      <c r="ODC422" s="4"/>
      <c r="ODD422" s="4"/>
      <c r="ODE422" s="4"/>
      <c r="ODF422" s="4"/>
      <c r="ODG422" s="4"/>
      <c r="ODH422" s="4"/>
      <c r="ODI422" s="4"/>
      <c r="ODJ422" s="4"/>
      <c r="ODK422" s="4"/>
      <c r="ODL422" s="4"/>
      <c r="ODM422" s="4"/>
      <c r="ODN422" s="4"/>
      <c r="ODO422" s="4"/>
      <c r="ODP422" s="4"/>
      <c r="ODQ422" s="4"/>
      <c r="ODR422" s="4"/>
      <c r="ODS422" s="4"/>
      <c r="ODT422" s="4"/>
      <c r="ODU422" s="4"/>
      <c r="ODV422" s="4"/>
      <c r="ODW422" s="4"/>
      <c r="ODX422" s="4"/>
      <c r="ODY422" s="4"/>
      <c r="ODZ422" s="4"/>
      <c r="OEA422" s="4"/>
      <c r="OEB422" s="4"/>
      <c r="OEC422" s="4"/>
      <c r="OED422" s="4"/>
      <c r="OEE422" s="4"/>
      <c r="OEF422" s="4"/>
      <c r="OEG422" s="4"/>
      <c r="OEH422" s="4"/>
      <c r="OEI422" s="4"/>
      <c r="OEJ422" s="4"/>
      <c r="OEK422" s="4"/>
      <c r="OEL422" s="4"/>
      <c r="OEM422" s="4"/>
      <c r="OEN422" s="4"/>
      <c r="OEO422" s="4"/>
      <c r="OEP422" s="4"/>
      <c r="OEQ422" s="4"/>
      <c r="OER422" s="4"/>
      <c r="OES422" s="4"/>
      <c r="OET422" s="4"/>
      <c r="OEU422" s="4"/>
      <c r="OEV422" s="4"/>
      <c r="OEW422" s="4"/>
      <c r="OEX422" s="4"/>
      <c r="OEY422" s="4"/>
      <c r="OEZ422" s="4"/>
      <c r="OFA422" s="4"/>
      <c r="OFB422" s="4"/>
      <c r="OFC422" s="4"/>
      <c r="OFD422" s="4"/>
      <c r="OFE422" s="4"/>
      <c r="OFF422" s="4"/>
      <c r="OFG422" s="4"/>
      <c r="OFH422" s="4"/>
      <c r="OFI422" s="4"/>
      <c r="OFJ422" s="4"/>
      <c r="OFK422" s="4"/>
      <c r="OFL422" s="4"/>
      <c r="OFM422" s="4"/>
      <c r="OFN422" s="4"/>
      <c r="OFO422" s="4"/>
      <c r="OFP422" s="4"/>
      <c r="OFQ422" s="4"/>
      <c r="OFR422" s="4"/>
      <c r="OFS422" s="4"/>
      <c r="OFT422" s="4"/>
      <c r="OFU422" s="4"/>
      <c r="OFV422" s="4"/>
      <c r="OFW422" s="4"/>
      <c r="OFX422" s="4"/>
      <c r="OFY422" s="4"/>
      <c r="OFZ422" s="4"/>
      <c r="OGA422" s="4"/>
      <c r="OGB422" s="4"/>
      <c r="OGC422" s="4"/>
      <c r="OGD422" s="4"/>
      <c r="OGE422" s="4"/>
      <c r="OGF422" s="4"/>
      <c r="OGG422" s="4"/>
      <c r="OGH422" s="4"/>
      <c r="OGI422" s="4"/>
      <c r="OGJ422" s="4"/>
      <c r="OGK422" s="4"/>
      <c r="OGL422" s="4"/>
      <c r="OGM422" s="4"/>
      <c r="OGN422" s="4"/>
      <c r="OGO422" s="4"/>
      <c r="OGP422" s="4"/>
      <c r="OGQ422" s="4"/>
      <c r="OGR422" s="4"/>
      <c r="OGS422" s="4"/>
      <c r="OGT422" s="4"/>
      <c r="OGU422" s="4"/>
      <c r="OGV422" s="4"/>
      <c r="OGW422" s="4"/>
      <c r="OGX422" s="4"/>
      <c r="OGY422" s="4"/>
      <c r="OGZ422" s="4"/>
      <c r="OHA422" s="4"/>
      <c r="OHB422" s="4"/>
      <c r="OHC422" s="4"/>
      <c r="OHD422" s="4"/>
      <c r="OHE422" s="4"/>
      <c r="OHF422" s="4"/>
      <c r="OHG422" s="4"/>
      <c r="OHH422" s="4"/>
      <c r="OHI422" s="4"/>
      <c r="OHJ422" s="4"/>
      <c r="OHK422" s="4"/>
      <c r="OHL422" s="4"/>
      <c r="OHM422" s="4"/>
      <c r="OHN422" s="4"/>
      <c r="OHO422" s="4"/>
      <c r="OHP422" s="4"/>
      <c r="OHQ422" s="4"/>
      <c r="OHR422" s="4"/>
      <c r="OHS422" s="4"/>
      <c r="OHT422" s="4"/>
      <c r="OHU422" s="4"/>
      <c r="OHV422" s="4"/>
      <c r="OHW422" s="4"/>
      <c r="OHX422" s="4"/>
      <c r="OHY422" s="4"/>
      <c r="OHZ422" s="4"/>
      <c r="OIA422" s="4"/>
      <c r="OIB422" s="4"/>
      <c r="OIC422" s="4"/>
      <c r="OID422" s="4"/>
      <c r="OIE422" s="4"/>
      <c r="OIF422" s="4"/>
      <c r="OIG422" s="4"/>
      <c r="OIH422" s="4"/>
      <c r="OII422" s="4"/>
      <c r="OIJ422" s="4"/>
      <c r="OIK422" s="4"/>
      <c r="OIL422" s="4"/>
      <c r="OIM422" s="4"/>
      <c r="OIN422" s="4"/>
      <c r="OIO422" s="4"/>
      <c r="OIP422" s="4"/>
      <c r="OIQ422" s="4"/>
      <c r="OIR422" s="4"/>
      <c r="OIS422" s="4"/>
      <c r="OIT422" s="4"/>
      <c r="OIU422" s="4"/>
      <c r="OIV422" s="4"/>
      <c r="OIW422" s="4"/>
      <c r="OIX422" s="4"/>
      <c r="OIY422" s="4"/>
      <c r="OIZ422" s="4"/>
      <c r="OJA422" s="4"/>
      <c r="OJB422" s="4"/>
      <c r="OJC422" s="4"/>
      <c r="OJD422" s="4"/>
      <c r="OJE422" s="4"/>
      <c r="OJF422" s="4"/>
      <c r="OJG422" s="4"/>
      <c r="OJH422" s="4"/>
      <c r="OJI422" s="4"/>
      <c r="OJJ422" s="4"/>
      <c r="OJK422" s="4"/>
      <c r="OJL422" s="4"/>
      <c r="OJM422" s="4"/>
      <c r="OJN422" s="4"/>
      <c r="OJO422" s="4"/>
      <c r="OJP422" s="4"/>
      <c r="OJQ422" s="4"/>
      <c r="OJR422" s="4"/>
      <c r="OJS422" s="4"/>
      <c r="OJT422" s="4"/>
      <c r="OJU422" s="4"/>
      <c r="OJV422" s="4"/>
      <c r="OJW422" s="4"/>
      <c r="OJX422" s="4"/>
      <c r="OJY422" s="4"/>
      <c r="OJZ422" s="4"/>
      <c r="OKA422" s="4"/>
      <c r="OKB422" s="4"/>
      <c r="OKC422" s="4"/>
      <c r="OKD422" s="4"/>
      <c r="OKE422" s="4"/>
      <c r="OKF422" s="4"/>
      <c r="OKG422" s="4"/>
      <c r="OKH422" s="4"/>
      <c r="OKI422" s="4"/>
      <c r="OKJ422" s="4"/>
      <c r="OKK422" s="4"/>
      <c r="OKL422" s="4"/>
      <c r="OKM422" s="4"/>
      <c r="OKN422" s="4"/>
      <c r="OKO422" s="4"/>
      <c r="OKP422" s="4"/>
      <c r="OKQ422" s="4"/>
      <c r="OKR422" s="4"/>
      <c r="OKS422" s="4"/>
      <c r="OKT422" s="4"/>
      <c r="OKU422" s="4"/>
      <c r="OKV422" s="4"/>
      <c r="OKW422" s="4"/>
      <c r="OKX422" s="4"/>
      <c r="OKY422" s="4"/>
      <c r="OKZ422" s="4"/>
      <c r="OLA422" s="4"/>
      <c r="OLB422" s="4"/>
      <c r="OLC422" s="4"/>
      <c r="OLD422" s="4"/>
      <c r="OLE422" s="4"/>
      <c r="OLF422" s="4"/>
      <c r="OLG422" s="4"/>
      <c r="OLH422" s="4"/>
      <c r="OLI422" s="4"/>
      <c r="OLJ422" s="4"/>
      <c r="OLK422" s="4"/>
      <c r="OLL422" s="4"/>
      <c r="OLM422" s="4"/>
      <c r="OLN422" s="4"/>
      <c r="OLO422" s="4"/>
      <c r="OLP422" s="4"/>
      <c r="OLQ422" s="4"/>
      <c r="OLR422" s="4"/>
      <c r="OLS422" s="4"/>
      <c r="OLT422" s="4"/>
      <c r="OLU422" s="4"/>
      <c r="OLV422" s="4"/>
      <c r="OLW422" s="4"/>
      <c r="OLX422" s="4"/>
      <c r="OLY422" s="4"/>
      <c r="OLZ422" s="4"/>
      <c r="OMA422" s="4"/>
      <c r="OMB422" s="4"/>
      <c r="OMC422" s="4"/>
      <c r="OMD422" s="4"/>
      <c r="OME422" s="4"/>
      <c r="OMF422" s="4"/>
      <c r="OMG422" s="4"/>
      <c r="OMH422" s="4"/>
      <c r="OMI422" s="4"/>
      <c r="OMJ422" s="4"/>
      <c r="OMK422" s="4"/>
      <c r="OML422" s="4"/>
      <c r="OMM422" s="4"/>
      <c r="OMN422" s="4"/>
      <c r="OMO422" s="4"/>
      <c r="OMP422" s="4"/>
      <c r="OMQ422" s="4"/>
      <c r="OMR422" s="4"/>
      <c r="OMS422" s="4"/>
      <c r="OMT422" s="4"/>
      <c r="OMU422" s="4"/>
      <c r="OMV422" s="4"/>
      <c r="OMW422" s="4"/>
      <c r="OMX422" s="4"/>
      <c r="OMY422" s="4"/>
      <c r="OMZ422" s="4"/>
      <c r="ONA422" s="4"/>
      <c r="ONB422" s="4"/>
      <c r="ONC422" s="4"/>
      <c r="OND422" s="4"/>
      <c r="ONE422" s="4"/>
      <c r="ONF422" s="4"/>
      <c r="ONG422" s="4"/>
      <c r="ONH422" s="4"/>
      <c r="ONI422" s="4"/>
      <c r="ONJ422" s="4"/>
      <c r="ONK422" s="4"/>
      <c r="ONL422" s="4"/>
      <c r="ONM422" s="4"/>
      <c r="ONN422" s="4"/>
      <c r="ONO422" s="4"/>
      <c r="ONP422" s="4"/>
      <c r="ONQ422" s="4"/>
      <c r="ONR422" s="4"/>
      <c r="ONS422" s="4"/>
      <c r="ONT422" s="4"/>
      <c r="ONU422" s="4"/>
      <c r="ONV422" s="4"/>
      <c r="ONW422" s="4"/>
      <c r="ONX422" s="4"/>
      <c r="ONY422" s="4"/>
      <c r="ONZ422" s="4"/>
      <c r="OOA422" s="4"/>
      <c r="OOB422" s="4"/>
      <c r="OOC422" s="4"/>
      <c r="OOD422" s="4"/>
      <c r="OOE422" s="4"/>
      <c r="OOF422" s="4"/>
      <c r="OOG422" s="4"/>
      <c r="OOH422" s="4"/>
      <c r="OOI422" s="4"/>
      <c r="OOJ422" s="4"/>
      <c r="OOK422" s="4"/>
      <c r="OOL422" s="4"/>
      <c r="OOM422" s="4"/>
      <c r="OON422" s="4"/>
      <c r="OOO422" s="4"/>
      <c r="OOP422" s="4"/>
      <c r="OOQ422" s="4"/>
      <c r="OOR422" s="4"/>
      <c r="OOS422" s="4"/>
      <c r="OOT422" s="4"/>
      <c r="OOU422" s="4"/>
      <c r="OOV422" s="4"/>
      <c r="OOW422" s="4"/>
      <c r="OOX422" s="4"/>
      <c r="OOY422" s="4"/>
      <c r="OOZ422" s="4"/>
      <c r="OPA422" s="4"/>
      <c r="OPB422" s="4"/>
      <c r="OPC422" s="4"/>
      <c r="OPD422" s="4"/>
      <c r="OPE422" s="4"/>
      <c r="OPF422" s="4"/>
      <c r="OPG422" s="4"/>
      <c r="OPH422" s="4"/>
      <c r="OPI422" s="4"/>
      <c r="OPJ422" s="4"/>
      <c r="OPK422" s="4"/>
      <c r="OPL422" s="4"/>
      <c r="OPM422" s="4"/>
      <c r="OPN422" s="4"/>
      <c r="OPO422" s="4"/>
      <c r="OPP422" s="4"/>
      <c r="OPQ422" s="4"/>
      <c r="OPR422" s="4"/>
      <c r="OPS422" s="4"/>
      <c r="OPT422" s="4"/>
      <c r="OPU422" s="4"/>
      <c r="OPV422" s="4"/>
      <c r="OPW422" s="4"/>
      <c r="OPX422" s="4"/>
      <c r="OPY422" s="4"/>
      <c r="OPZ422" s="4"/>
      <c r="OQA422" s="4"/>
      <c r="OQB422" s="4"/>
      <c r="OQC422" s="4"/>
      <c r="OQD422" s="4"/>
      <c r="OQE422" s="4"/>
      <c r="OQF422" s="4"/>
      <c r="OQG422" s="4"/>
      <c r="OQH422" s="4"/>
      <c r="OQI422" s="4"/>
      <c r="OQJ422" s="4"/>
      <c r="OQK422" s="4"/>
      <c r="OQL422" s="4"/>
      <c r="OQM422" s="4"/>
      <c r="OQN422" s="4"/>
      <c r="OQO422" s="4"/>
      <c r="OQP422" s="4"/>
      <c r="OQQ422" s="4"/>
      <c r="OQR422" s="4"/>
      <c r="OQS422" s="4"/>
      <c r="OQT422" s="4"/>
      <c r="OQU422" s="4"/>
      <c r="OQV422" s="4"/>
      <c r="OQW422" s="4"/>
      <c r="OQX422" s="4"/>
      <c r="OQY422" s="4"/>
      <c r="OQZ422" s="4"/>
      <c r="ORA422" s="4"/>
      <c r="ORB422" s="4"/>
      <c r="ORC422" s="4"/>
      <c r="ORD422" s="4"/>
      <c r="ORE422" s="4"/>
      <c r="ORF422" s="4"/>
      <c r="ORG422" s="4"/>
      <c r="ORH422" s="4"/>
      <c r="ORI422" s="4"/>
      <c r="ORJ422" s="4"/>
      <c r="ORK422" s="4"/>
      <c r="ORL422" s="4"/>
      <c r="ORM422" s="4"/>
      <c r="ORN422" s="4"/>
      <c r="ORO422" s="4"/>
      <c r="ORP422" s="4"/>
      <c r="ORQ422" s="4"/>
      <c r="ORR422" s="4"/>
      <c r="ORS422" s="4"/>
      <c r="ORT422" s="4"/>
      <c r="ORU422" s="4"/>
      <c r="ORV422" s="4"/>
      <c r="ORW422" s="4"/>
      <c r="ORX422" s="4"/>
      <c r="ORY422" s="4"/>
      <c r="ORZ422" s="4"/>
      <c r="OSA422" s="4"/>
      <c r="OSB422" s="4"/>
      <c r="OSC422" s="4"/>
      <c r="OSD422" s="4"/>
      <c r="OSE422" s="4"/>
      <c r="OSF422" s="4"/>
      <c r="OSG422" s="4"/>
      <c r="OSH422" s="4"/>
      <c r="OSI422" s="4"/>
      <c r="OSJ422" s="4"/>
      <c r="OSK422" s="4"/>
      <c r="OSL422" s="4"/>
      <c r="OSM422" s="4"/>
      <c r="OSN422" s="4"/>
      <c r="OSO422" s="4"/>
      <c r="OSP422" s="4"/>
      <c r="OSQ422" s="4"/>
      <c r="OSR422" s="4"/>
      <c r="OSS422" s="4"/>
      <c r="OST422" s="4"/>
      <c r="OSU422" s="4"/>
      <c r="OSV422" s="4"/>
      <c r="OSW422" s="4"/>
      <c r="OSX422" s="4"/>
      <c r="OSY422" s="4"/>
      <c r="OSZ422" s="4"/>
      <c r="OTA422" s="4"/>
      <c r="OTB422" s="4"/>
      <c r="OTC422" s="4"/>
      <c r="OTD422" s="4"/>
      <c r="OTE422" s="4"/>
      <c r="OTF422" s="4"/>
      <c r="OTG422" s="4"/>
      <c r="OTH422" s="4"/>
      <c r="OTI422" s="4"/>
      <c r="OTJ422" s="4"/>
      <c r="OTK422" s="4"/>
      <c r="OTL422" s="4"/>
      <c r="OTM422" s="4"/>
      <c r="OTN422" s="4"/>
      <c r="OTO422" s="4"/>
      <c r="OTP422" s="4"/>
      <c r="OTQ422" s="4"/>
      <c r="OTR422" s="4"/>
      <c r="OTS422" s="4"/>
      <c r="OTT422" s="4"/>
      <c r="OTU422" s="4"/>
      <c r="OTV422" s="4"/>
      <c r="OTW422" s="4"/>
      <c r="OTX422" s="4"/>
      <c r="OTY422" s="4"/>
      <c r="OTZ422" s="4"/>
      <c r="OUA422" s="4"/>
      <c r="OUB422" s="4"/>
      <c r="OUC422" s="4"/>
      <c r="OUD422" s="4"/>
      <c r="OUE422" s="4"/>
      <c r="OUF422" s="4"/>
      <c r="OUG422" s="4"/>
      <c r="OUH422" s="4"/>
      <c r="OUI422" s="4"/>
      <c r="OUJ422" s="4"/>
      <c r="OUK422" s="4"/>
      <c r="OUL422" s="4"/>
      <c r="OUM422" s="4"/>
      <c r="OUN422" s="4"/>
      <c r="OUO422" s="4"/>
      <c r="OUP422" s="4"/>
      <c r="OUQ422" s="4"/>
      <c r="OUR422" s="4"/>
      <c r="OUS422" s="4"/>
      <c r="OUT422" s="4"/>
      <c r="OUU422" s="4"/>
      <c r="OUV422" s="4"/>
      <c r="OUW422" s="4"/>
      <c r="OUX422" s="4"/>
      <c r="OUY422" s="4"/>
      <c r="OUZ422" s="4"/>
      <c r="OVA422" s="4"/>
      <c r="OVB422" s="4"/>
      <c r="OVC422" s="4"/>
      <c r="OVD422" s="4"/>
      <c r="OVE422" s="4"/>
      <c r="OVF422" s="4"/>
      <c r="OVG422" s="4"/>
      <c r="OVH422" s="4"/>
      <c r="OVI422" s="4"/>
      <c r="OVJ422" s="4"/>
      <c r="OVK422" s="4"/>
      <c r="OVL422" s="4"/>
      <c r="OVM422" s="4"/>
      <c r="OVN422" s="4"/>
      <c r="OVO422" s="4"/>
      <c r="OVP422" s="4"/>
      <c r="OVQ422" s="4"/>
      <c r="OVR422" s="4"/>
      <c r="OVS422" s="4"/>
      <c r="OVT422" s="4"/>
      <c r="OVU422" s="4"/>
      <c r="OVV422" s="4"/>
      <c r="OVW422" s="4"/>
      <c r="OVX422" s="4"/>
      <c r="OVY422" s="4"/>
      <c r="OVZ422" s="4"/>
      <c r="OWA422" s="4"/>
      <c r="OWB422" s="4"/>
      <c r="OWC422" s="4"/>
      <c r="OWD422" s="4"/>
      <c r="OWE422" s="4"/>
      <c r="OWF422" s="4"/>
      <c r="OWG422" s="4"/>
      <c r="OWH422" s="4"/>
      <c r="OWI422" s="4"/>
      <c r="OWJ422" s="4"/>
      <c r="OWK422" s="4"/>
      <c r="OWL422" s="4"/>
      <c r="OWM422" s="4"/>
      <c r="OWN422" s="4"/>
      <c r="OWO422" s="4"/>
      <c r="OWP422" s="4"/>
      <c r="OWQ422" s="4"/>
      <c r="OWR422" s="4"/>
      <c r="OWS422" s="4"/>
      <c r="OWT422" s="4"/>
      <c r="OWU422" s="4"/>
      <c r="OWV422" s="4"/>
      <c r="OWW422" s="4"/>
      <c r="OWX422" s="4"/>
      <c r="OWY422" s="4"/>
      <c r="OWZ422" s="4"/>
      <c r="OXA422" s="4"/>
      <c r="OXB422" s="4"/>
      <c r="OXC422" s="4"/>
      <c r="OXD422" s="4"/>
      <c r="OXE422" s="4"/>
      <c r="OXF422" s="4"/>
      <c r="OXG422" s="4"/>
      <c r="OXH422" s="4"/>
      <c r="OXI422" s="4"/>
      <c r="OXJ422" s="4"/>
      <c r="OXK422" s="4"/>
      <c r="OXL422" s="4"/>
      <c r="OXM422" s="4"/>
      <c r="OXN422" s="4"/>
      <c r="OXO422" s="4"/>
      <c r="OXP422" s="4"/>
      <c r="OXQ422" s="4"/>
      <c r="OXR422" s="4"/>
      <c r="OXS422" s="4"/>
      <c r="OXT422" s="4"/>
      <c r="OXU422" s="4"/>
      <c r="OXV422" s="4"/>
      <c r="OXW422" s="4"/>
      <c r="OXX422" s="4"/>
      <c r="OXY422" s="4"/>
      <c r="OXZ422" s="4"/>
      <c r="OYA422" s="4"/>
      <c r="OYB422" s="4"/>
      <c r="OYC422" s="4"/>
      <c r="OYD422" s="4"/>
      <c r="OYE422" s="4"/>
      <c r="OYF422" s="4"/>
      <c r="OYG422" s="4"/>
      <c r="OYH422" s="4"/>
      <c r="OYI422" s="4"/>
      <c r="OYJ422" s="4"/>
      <c r="OYK422" s="4"/>
      <c r="OYL422" s="4"/>
      <c r="OYM422" s="4"/>
      <c r="OYN422" s="4"/>
      <c r="OYO422" s="4"/>
      <c r="OYP422" s="4"/>
      <c r="OYQ422" s="4"/>
      <c r="OYR422" s="4"/>
      <c r="OYS422" s="4"/>
      <c r="OYT422" s="4"/>
      <c r="OYU422" s="4"/>
      <c r="OYV422" s="4"/>
      <c r="OYW422" s="4"/>
      <c r="OYX422" s="4"/>
      <c r="OYY422" s="4"/>
      <c r="OYZ422" s="4"/>
      <c r="OZA422" s="4"/>
      <c r="OZB422" s="4"/>
      <c r="OZC422" s="4"/>
      <c r="OZD422" s="4"/>
      <c r="OZE422" s="4"/>
      <c r="OZF422" s="4"/>
      <c r="OZG422" s="4"/>
      <c r="OZH422" s="4"/>
      <c r="OZI422" s="4"/>
      <c r="OZJ422" s="4"/>
      <c r="OZK422" s="4"/>
      <c r="OZL422" s="4"/>
      <c r="OZM422" s="4"/>
      <c r="OZN422" s="4"/>
      <c r="OZO422" s="4"/>
      <c r="OZP422" s="4"/>
      <c r="OZQ422" s="4"/>
      <c r="OZR422" s="4"/>
      <c r="OZS422" s="4"/>
      <c r="OZT422" s="4"/>
      <c r="OZU422" s="4"/>
      <c r="OZV422" s="4"/>
      <c r="OZW422" s="4"/>
      <c r="OZX422" s="4"/>
      <c r="OZY422" s="4"/>
      <c r="OZZ422" s="4"/>
      <c r="PAA422" s="4"/>
      <c r="PAB422" s="4"/>
      <c r="PAC422" s="4"/>
      <c r="PAD422" s="4"/>
      <c r="PAE422" s="4"/>
      <c r="PAF422" s="4"/>
      <c r="PAG422" s="4"/>
      <c r="PAH422" s="4"/>
      <c r="PAI422" s="4"/>
      <c r="PAJ422" s="4"/>
      <c r="PAK422" s="4"/>
      <c r="PAL422" s="4"/>
      <c r="PAM422" s="4"/>
      <c r="PAN422" s="4"/>
      <c r="PAO422" s="4"/>
      <c r="PAP422" s="4"/>
      <c r="PAQ422" s="4"/>
      <c r="PAR422" s="4"/>
      <c r="PAS422" s="4"/>
      <c r="PAT422" s="4"/>
      <c r="PAU422" s="4"/>
      <c r="PAV422" s="4"/>
      <c r="PAW422" s="4"/>
      <c r="PAX422" s="4"/>
      <c r="PAY422" s="4"/>
      <c r="PAZ422" s="4"/>
      <c r="PBA422" s="4"/>
      <c r="PBB422" s="4"/>
      <c r="PBC422" s="4"/>
      <c r="PBD422" s="4"/>
      <c r="PBE422" s="4"/>
      <c r="PBF422" s="4"/>
      <c r="PBG422" s="4"/>
      <c r="PBH422" s="4"/>
      <c r="PBI422" s="4"/>
      <c r="PBJ422" s="4"/>
      <c r="PBK422" s="4"/>
      <c r="PBL422" s="4"/>
      <c r="PBM422" s="4"/>
      <c r="PBN422" s="4"/>
      <c r="PBO422" s="4"/>
      <c r="PBP422" s="4"/>
      <c r="PBQ422" s="4"/>
      <c r="PBR422" s="4"/>
      <c r="PBS422" s="4"/>
      <c r="PBT422" s="4"/>
      <c r="PBU422" s="4"/>
      <c r="PBV422" s="4"/>
      <c r="PBW422" s="4"/>
      <c r="PBX422" s="4"/>
      <c r="PBY422" s="4"/>
      <c r="PBZ422" s="4"/>
      <c r="PCA422" s="4"/>
      <c r="PCB422" s="4"/>
      <c r="PCC422" s="4"/>
      <c r="PCD422" s="4"/>
      <c r="PCE422" s="4"/>
      <c r="PCF422" s="4"/>
      <c r="PCG422" s="4"/>
      <c r="PCH422" s="4"/>
      <c r="PCI422" s="4"/>
      <c r="PCJ422" s="4"/>
      <c r="PCK422" s="4"/>
      <c r="PCL422" s="4"/>
      <c r="PCM422" s="4"/>
      <c r="PCN422" s="4"/>
      <c r="PCO422" s="4"/>
      <c r="PCP422" s="4"/>
      <c r="PCQ422" s="4"/>
      <c r="PCR422" s="4"/>
      <c r="PCS422" s="4"/>
      <c r="PCT422" s="4"/>
      <c r="PCU422" s="4"/>
      <c r="PCV422" s="4"/>
      <c r="PCW422" s="4"/>
      <c r="PCX422" s="4"/>
      <c r="PCY422" s="4"/>
      <c r="PCZ422" s="4"/>
      <c r="PDA422" s="4"/>
      <c r="PDB422" s="4"/>
      <c r="PDC422" s="4"/>
      <c r="PDD422" s="4"/>
      <c r="PDE422" s="4"/>
      <c r="PDF422" s="4"/>
      <c r="PDG422" s="4"/>
      <c r="PDH422" s="4"/>
      <c r="PDI422" s="4"/>
      <c r="PDJ422" s="4"/>
      <c r="PDK422" s="4"/>
      <c r="PDL422" s="4"/>
      <c r="PDM422" s="4"/>
      <c r="PDN422" s="4"/>
      <c r="PDO422" s="4"/>
      <c r="PDP422" s="4"/>
      <c r="PDQ422" s="4"/>
      <c r="PDR422" s="4"/>
      <c r="PDS422" s="4"/>
      <c r="PDT422" s="4"/>
      <c r="PDU422" s="4"/>
      <c r="PDV422" s="4"/>
      <c r="PDW422" s="4"/>
      <c r="PDX422" s="4"/>
      <c r="PDY422" s="4"/>
      <c r="PDZ422" s="4"/>
      <c r="PEA422" s="4"/>
      <c r="PEB422" s="4"/>
      <c r="PEC422" s="4"/>
      <c r="PED422" s="4"/>
      <c r="PEE422" s="4"/>
      <c r="PEF422" s="4"/>
      <c r="PEG422" s="4"/>
      <c r="PEH422" s="4"/>
      <c r="PEI422" s="4"/>
      <c r="PEJ422" s="4"/>
      <c r="PEK422" s="4"/>
      <c r="PEL422" s="4"/>
      <c r="PEM422" s="4"/>
      <c r="PEN422" s="4"/>
      <c r="PEO422" s="4"/>
      <c r="PEP422" s="4"/>
      <c r="PEQ422" s="4"/>
      <c r="PER422" s="4"/>
      <c r="PES422" s="4"/>
      <c r="PET422" s="4"/>
      <c r="PEU422" s="4"/>
      <c r="PEV422" s="4"/>
      <c r="PEW422" s="4"/>
      <c r="PEX422" s="4"/>
      <c r="PEY422" s="4"/>
      <c r="PEZ422" s="4"/>
      <c r="PFA422" s="4"/>
      <c r="PFB422" s="4"/>
      <c r="PFC422" s="4"/>
      <c r="PFD422" s="4"/>
      <c r="PFE422" s="4"/>
      <c r="PFF422" s="4"/>
      <c r="PFG422" s="4"/>
      <c r="PFH422" s="4"/>
      <c r="PFI422" s="4"/>
      <c r="PFJ422" s="4"/>
      <c r="PFK422" s="4"/>
      <c r="PFL422" s="4"/>
      <c r="PFM422" s="4"/>
      <c r="PFN422" s="4"/>
      <c r="PFO422" s="4"/>
      <c r="PFP422" s="4"/>
      <c r="PFQ422" s="4"/>
      <c r="PFR422" s="4"/>
      <c r="PFS422" s="4"/>
      <c r="PFT422" s="4"/>
      <c r="PFU422" s="4"/>
      <c r="PFV422" s="4"/>
      <c r="PFW422" s="4"/>
      <c r="PFX422" s="4"/>
      <c r="PFY422" s="4"/>
      <c r="PFZ422" s="4"/>
      <c r="PGA422" s="4"/>
      <c r="PGB422" s="4"/>
      <c r="PGC422" s="4"/>
      <c r="PGD422" s="4"/>
      <c r="PGE422" s="4"/>
      <c r="PGF422" s="4"/>
      <c r="PGG422" s="4"/>
      <c r="PGH422" s="4"/>
      <c r="PGI422" s="4"/>
      <c r="PGJ422" s="4"/>
      <c r="PGK422" s="4"/>
      <c r="PGL422" s="4"/>
      <c r="PGM422" s="4"/>
      <c r="PGN422" s="4"/>
      <c r="PGO422" s="4"/>
      <c r="PGP422" s="4"/>
      <c r="PGQ422" s="4"/>
      <c r="PGR422" s="4"/>
      <c r="PGS422" s="4"/>
      <c r="PGT422" s="4"/>
      <c r="PGU422" s="4"/>
      <c r="PGV422" s="4"/>
      <c r="PGW422" s="4"/>
      <c r="PGX422" s="4"/>
      <c r="PGY422" s="4"/>
      <c r="PGZ422" s="4"/>
      <c r="PHA422" s="4"/>
      <c r="PHB422" s="4"/>
      <c r="PHC422" s="4"/>
      <c r="PHD422" s="4"/>
      <c r="PHE422" s="4"/>
      <c r="PHF422" s="4"/>
      <c r="PHG422" s="4"/>
      <c r="PHH422" s="4"/>
      <c r="PHI422" s="4"/>
      <c r="PHJ422" s="4"/>
      <c r="PHK422" s="4"/>
      <c r="PHL422" s="4"/>
      <c r="PHM422" s="4"/>
      <c r="PHN422" s="4"/>
      <c r="PHO422" s="4"/>
      <c r="PHP422" s="4"/>
      <c r="PHQ422" s="4"/>
      <c r="PHR422" s="4"/>
      <c r="PHS422" s="4"/>
      <c r="PHT422" s="4"/>
      <c r="PHU422" s="4"/>
      <c r="PHV422" s="4"/>
      <c r="PHW422" s="4"/>
      <c r="PHX422" s="4"/>
      <c r="PHY422" s="4"/>
      <c r="PHZ422" s="4"/>
      <c r="PIA422" s="4"/>
      <c r="PIB422" s="4"/>
      <c r="PIC422" s="4"/>
      <c r="PID422" s="4"/>
      <c r="PIE422" s="4"/>
      <c r="PIF422" s="4"/>
      <c r="PIG422" s="4"/>
      <c r="PIH422" s="4"/>
      <c r="PII422" s="4"/>
      <c r="PIJ422" s="4"/>
      <c r="PIK422" s="4"/>
      <c r="PIL422" s="4"/>
      <c r="PIM422" s="4"/>
      <c r="PIN422" s="4"/>
      <c r="PIO422" s="4"/>
      <c r="PIP422" s="4"/>
      <c r="PIQ422" s="4"/>
      <c r="PIR422" s="4"/>
      <c r="PIS422" s="4"/>
      <c r="PIT422" s="4"/>
      <c r="PIU422" s="4"/>
      <c r="PIV422" s="4"/>
      <c r="PIW422" s="4"/>
      <c r="PIX422" s="4"/>
      <c r="PIY422" s="4"/>
      <c r="PIZ422" s="4"/>
      <c r="PJA422" s="4"/>
      <c r="PJB422" s="4"/>
      <c r="PJC422" s="4"/>
      <c r="PJD422" s="4"/>
      <c r="PJE422" s="4"/>
      <c r="PJF422" s="4"/>
      <c r="PJG422" s="4"/>
      <c r="PJH422" s="4"/>
      <c r="PJI422" s="4"/>
      <c r="PJJ422" s="4"/>
      <c r="PJK422" s="4"/>
      <c r="PJL422" s="4"/>
      <c r="PJM422" s="4"/>
      <c r="PJN422" s="4"/>
      <c r="PJO422" s="4"/>
      <c r="PJP422" s="4"/>
      <c r="PJQ422" s="4"/>
      <c r="PJR422" s="4"/>
      <c r="PJS422" s="4"/>
      <c r="PJT422" s="4"/>
      <c r="PJU422" s="4"/>
      <c r="PJV422" s="4"/>
      <c r="PJW422" s="4"/>
      <c r="PJX422" s="4"/>
      <c r="PJY422" s="4"/>
      <c r="PJZ422" s="4"/>
      <c r="PKA422" s="4"/>
      <c r="PKB422" s="4"/>
      <c r="PKC422" s="4"/>
      <c r="PKD422" s="4"/>
      <c r="PKE422" s="4"/>
      <c r="PKF422" s="4"/>
      <c r="PKG422" s="4"/>
      <c r="PKH422" s="4"/>
      <c r="PKI422" s="4"/>
      <c r="PKJ422" s="4"/>
      <c r="PKK422" s="4"/>
      <c r="PKL422" s="4"/>
      <c r="PKM422" s="4"/>
      <c r="PKN422" s="4"/>
      <c r="PKO422" s="4"/>
      <c r="PKP422" s="4"/>
      <c r="PKQ422" s="4"/>
      <c r="PKR422" s="4"/>
      <c r="PKS422" s="4"/>
      <c r="PKT422" s="4"/>
      <c r="PKU422" s="4"/>
      <c r="PKV422" s="4"/>
      <c r="PKW422" s="4"/>
      <c r="PKX422" s="4"/>
      <c r="PKY422" s="4"/>
      <c r="PKZ422" s="4"/>
      <c r="PLA422" s="4"/>
      <c r="PLB422" s="4"/>
      <c r="PLC422" s="4"/>
      <c r="PLD422" s="4"/>
      <c r="PLE422" s="4"/>
      <c r="PLF422" s="4"/>
      <c r="PLG422" s="4"/>
      <c r="PLH422" s="4"/>
      <c r="PLI422" s="4"/>
      <c r="PLJ422" s="4"/>
      <c r="PLK422" s="4"/>
      <c r="PLL422" s="4"/>
      <c r="PLM422" s="4"/>
      <c r="PLN422" s="4"/>
      <c r="PLO422" s="4"/>
      <c r="PLP422" s="4"/>
      <c r="PLQ422" s="4"/>
      <c r="PLR422" s="4"/>
      <c r="PLS422" s="4"/>
      <c r="PLT422" s="4"/>
      <c r="PLU422" s="4"/>
      <c r="PLV422" s="4"/>
      <c r="PLW422" s="4"/>
      <c r="PLX422" s="4"/>
      <c r="PLY422" s="4"/>
      <c r="PLZ422" s="4"/>
      <c r="PMA422" s="4"/>
      <c r="PMB422" s="4"/>
      <c r="PMC422" s="4"/>
      <c r="PMD422" s="4"/>
      <c r="PME422" s="4"/>
      <c r="PMF422" s="4"/>
      <c r="PMG422" s="4"/>
      <c r="PMH422" s="4"/>
      <c r="PMI422" s="4"/>
      <c r="PMJ422" s="4"/>
      <c r="PMK422" s="4"/>
      <c r="PML422" s="4"/>
      <c r="PMM422" s="4"/>
      <c r="PMN422" s="4"/>
      <c r="PMO422" s="4"/>
      <c r="PMP422" s="4"/>
      <c r="PMQ422" s="4"/>
      <c r="PMR422" s="4"/>
      <c r="PMS422" s="4"/>
      <c r="PMT422" s="4"/>
      <c r="PMU422" s="4"/>
      <c r="PMV422" s="4"/>
      <c r="PMW422" s="4"/>
      <c r="PMX422" s="4"/>
      <c r="PMY422" s="4"/>
      <c r="PMZ422" s="4"/>
      <c r="PNA422" s="4"/>
      <c r="PNB422" s="4"/>
      <c r="PNC422" s="4"/>
      <c r="PND422" s="4"/>
      <c r="PNE422" s="4"/>
      <c r="PNF422" s="4"/>
      <c r="PNG422" s="4"/>
      <c r="PNH422" s="4"/>
      <c r="PNI422" s="4"/>
      <c r="PNJ422" s="4"/>
      <c r="PNK422" s="4"/>
      <c r="PNL422" s="4"/>
      <c r="PNM422" s="4"/>
      <c r="PNN422" s="4"/>
      <c r="PNO422" s="4"/>
      <c r="PNP422" s="4"/>
      <c r="PNQ422" s="4"/>
      <c r="PNR422" s="4"/>
      <c r="PNS422" s="4"/>
      <c r="PNT422" s="4"/>
      <c r="PNU422" s="4"/>
      <c r="PNV422" s="4"/>
      <c r="PNW422" s="4"/>
      <c r="PNX422" s="4"/>
      <c r="PNY422" s="4"/>
      <c r="PNZ422" s="4"/>
      <c r="POA422" s="4"/>
      <c r="POB422" s="4"/>
      <c r="POC422" s="4"/>
      <c r="POD422" s="4"/>
      <c r="POE422" s="4"/>
      <c r="POF422" s="4"/>
      <c r="POG422" s="4"/>
      <c r="POH422" s="4"/>
      <c r="POI422" s="4"/>
      <c r="POJ422" s="4"/>
      <c r="POK422" s="4"/>
      <c r="POL422" s="4"/>
      <c r="POM422" s="4"/>
      <c r="PON422" s="4"/>
      <c r="POO422" s="4"/>
      <c r="POP422" s="4"/>
      <c r="POQ422" s="4"/>
      <c r="POR422" s="4"/>
      <c r="POS422" s="4"/>
      <c r="POT422" s="4"/>
      <c r="POU422" s="4"/>
      <c r="POV422" s="4"/>
      <c r="POW422" s="4"/>
      <c r="POX422" s="4"/>
      <c r="POY422" s="4"/>
      <c r="POZ422" s="4"/>
      <c r="PPA422" s="4"/>
      <c r="PPB422" s="4"/>
      <c r="PPC422" s="4"/>
      <c r="PPD422" s="4"/>
      <c r="PPE422" s="4"/>
      <c r="PPF422" s="4"/>
      <c r="PPG422" s="4"/>
      <c r="PPH422" s="4"/>
      <c r="PPI422" s="4"/>
      <c r="PPJ422" s="4"/>
      <c r="PPK422" s="4"/>
      <c r="PPL422" s="4"/>
      <c r="PPM422" s="4"/>
      <c r="PPN422" s="4"/>
      <c r="PPO422" s="4"/>
      <c r="PPP422" s="4"/>
      <c r="PPQ422" s="4"/>
      <c r="PPR422" s="4"/>
      <c r="PPS422" s="4"/>
      <c r="PPT422" s="4"/>
      <c r="PPU422" s="4"/>
      <c r="PPV422" s="4"/>
      <c r="PPW422" s="4"/>
      <c r="PPX422" s="4"/>
      <c r="PPY422" s="4"/>
      <c r="PPZ422" s="4"/>
      <c r="PQA422" s="4"/>
      <c r="PQB422" s="4"/>
      <c r="PQC422" s="4"/>
      <c r="PQD422" s="4"/>
      <c r="PQE422" s="4"/>
      <c r="PQF422" s="4"/>
      <c r="PQG422" s="4"/>
      <c r="PQH422" s="4"/>
      <c r="PQI422" s="4"/>
      <c r="PQJ422" s="4"/>
      <c r="PQK422" s="4"/>
      <c r="PQL422" s="4"/>
      <c r="PQM422" s="4"/>
      <c r="PQN422" s="4"/>
      <c r="PQO422" s="4"/>
      <c r="PQP422" s="4"/>
      <c r="PQQ422" s="4"/>
      <c r="PQR422" s="4"/>
      <c r="PQS422" s="4"/>
      <c r="PQT422" s="4"/>
      <c r="PQU422" s="4"/>
      <c r="PQV422" s="4"/>
      <c r="PQW422" s="4"/>
      <c r="PQX422" s="4"/>
      <c r="PQY422" s="4"/>
      <c r="PQZ422" s="4"/>
      <c r="PRA422" s="4"/>
      <c r="PRB422" s="4"/>
      <c r="PRC422" s="4"/>
      <c r="PRD422" s="4"/>
      <c r="PRE422" s="4"/>
      <c r="PRF422" s="4"/>
      <c r="PRG422" s="4"/>
      <c r="PRH422" s="4"/>
      <c r="PRI422" s="4"/>
      <c r="PRJ422" s="4"/>
      <c r="PRK422" s="4"/>
      <c r="PRL422" s="4"/>
      <c r="PRM422" s="4"/>
      <c r="PRN422" s="4"/>
      <c r="PRO422" s="4"/>
      <c r="PRP422" s="4"/>
      <c r="PRQ422" s="4"/>
      <c r="PRR422" s="4"/>
      <c r="PRS422" s="4"/>
      <c r="PRT422" s="4"/>
      <c r="PRU422" s="4"/>
      <c r="PRV422" s="4"/>
      <c r="PRW422" s="4"/>
      <c r="PRX422" s="4"/>
      <c r="PRY422" s="4"/>
      <c r="PRZ422" s="4"/>
      <c r="PSA422" s="4"/>
      <c r="PSB422" s="4"/>
      <c r="PSC422" s="4"/>
      <c r="PSD422" s="4"/>
      <c r="PSE422" s="4"/>
      <c r="PSF422" s="4"/>
      <c r="PSG422" s="4"/>
      <c r="PSH422" s="4"/>
      <c r="PSI422" s="4"/>
      <c r="PSJ422" s="4"/>
      <c r="PSK422" s="4"/>
      <c r="PSL422" s="4"/>
      <c r="PSM422" s="4"/>
      <c r="PSN422" s="4"/>
      <c r="PSO422" s="4"/>
      <c r="PSP422" s="4"/>
      <c r="PSQ422" s="4"/>
      <c r="PSR422" s="4"/>
      <c r="PSS422" s="4"/>
      <c r="PST422" s="4"/>
      <c r="PSU422" s="4"/>
      <c r="PSV422" s="4"/>
      <c r="PSW422" s="4"/>
      <c r="PSX422" s="4"/>
      <c r="PSY422" s="4"/>
      <c r="PSZ422" s="4"/>
      <c r="PTA422" s="4"/>
      <c r="PTB422" s="4"/>
      <c r="PTC422" s="4"/>
      <c r="PTD422" s="4"/>
      <c r="PTE422" s="4"/>
      <c r="PTF422" s="4"/>
      <c r="PTG422" s="4"/>
      <c r="PTH422" s="4"/>
      <c r="PTI422" s="4"/>
      <c r="PTJ422" s="4"/>
      <c r="PTK422" s="4"/>
      <c r="PTL422" s="4"/>
      <c r="PTM422" s="4"/>
      <c r="PTN422" s="4"/>
      <c r="PTO422" s="4"/>
      <c r="PTP422" s="4"/>
      <c r="PTQ422" s="4"/>
      <c r="PTR422" s="4"/>
      <c r="PTS422" s="4"/>
      <c r="PTT422" s="4"/>
      <c r="PTU422" s="4"/>
      <c r="PTV422" s="4"/>
      <c r="PTW422" s="4"/>
      <c r="PTX422" s="4"/>
      <c r="PTY422" s="4"/>
      <c r="PTZ422" s="4"/>
      <c r="PUA422" s="4"/>
      <c r="PUB422" s="4"/>
      <c r="PUC422" s="4"/>
      <c r="PUD422" s="4"/>
      <c r="PUE422" s="4"/>
      <c r="PUF422" s="4"/>
      <c r="PUG422" s="4"/>
      <c r="PUH422" s="4"/>
      <c r="PUI422" s="4"/>
      <c r="PUJ422" s="4"/>
      <c r="PUK422" s="4"/>
      <c r="PUL422" s="4"/>
      <c r="PUM422" s="4"/>
      <c r="PUN422" s="4"/>
      <c r="PUO422" s="4"/>
      <c r="PUP422" s="4"/>
      <c r="PUQ422" s="4"/>
      <c r="PUR422" s="4"/>
      <c r="PUS422" s="4"/>
      <c r="PUT422" s="4"/>
      <c r="PUU422" s="4"/>
      <c r="PUV422" s="4"/>
      <c r="PUW422" s="4"/>
      <c r="PUX422" s="4"/>
      <c r="PUY422" s="4"/>
      <c r="PUZ422" s="4"/>
      <c r="PVA422" s="4"/>
      <c r="PVB422" s="4"/>
      <c r="PVC422" s="4"/>
      <c r="PVD422" s="4"/>
      <c r="PVE422" s="4"/>
      <c r="PVF422" s="4"/>
      <c r="PVG422" s="4"/>
      <c r="PVH422" s="4"/>
      <c r="PVI422" s="4"/>
      <c r="PVJ422" s="4"/>
      <c r="PVK422" s="4"/>
      <c r="PVL422" s="4"/>
      <c r="PVM422" s="4"/>
      <c r="PVN422" s="4"/>
      <c r="PVO422" s="4"/>
      <c r="PVP422" s="4"/>
      <c r="PVQ422" s="4"/>
      <c r="PVR422" s="4"/>
      <c r="PVS422" s="4"/>
      <c r="PVT422" s="4"/>
      <c r="PVU422" s="4"/>
      <c r="PVV422" s="4"/>
      <c r="PVW422" s="4"/>
      <c r="PVX422" s="4"/>
      <c r="PVY422" s="4"/>
      <c r="PVZ422" s="4"/>
      <c r="PWA422" s="4"/>
      <c r="PWB422" s="4"/>
      <c r="PWC422" s="4"/>
      <c r="PWD422" s="4"/>
      <c r="PWE422" s="4"/>
      <c r="PWF422" s="4"/>
      <c r="PWG422" s="4"/>
      <c r="PWH422" s="4"/>
      <c r="PWI422" s="4"/>
      <c r="PWJ422" s="4"/>
      <c r="PWK422" s="4"/>
      <c r="PWL422" s="4"/>
      <c r="PWM422" s="4"/>
      <c r="PWN422" s="4"/>
      <c r="PWO422" s="4"/>
      <c r="PWP422" s="4"/>
      <c r="PWQ422" s="4"/>
      <c r="PWR422" s="4"/>
      <c r="PWS422" s="4"/>
      <c r="PWT422" s="4"/>
      <c r="PWU422" s="4"/>
      <c r="PWV422" s="4"/>
      <c r="PWW422" s="4"/>
      <c r="PWX422" s="4"/>
      <c r="PWY422" s="4"/>
      <c r="PWZ422" s="4"/>
      <c r="PXA422" s="4"/>
      <c r="PXB422" s="4"/>
      <c r="PXC422" s="4"/>
      <c r="PXD422" s="4"/>
      <c r="PXE422" s="4"/>
      <c r="PXF422" s="4"/>
      <c r="PXG422" s="4"/>
      <c r="PXH422" s="4"/>
      <c r="PXI422" s="4"/>
      <c r="PXJ422" s="4"/>
      <c r="PXK422" s="4"/>
      <c r="PXL422" s="4"/>
      <c r="PXM422" s="4"/>
      <c r="PXN422" s="4"/>
      <c r="PXO422" s="4"/>
      <c r="PXP422" s="4"/>
      <c r="PXQ422" s="4"/>
      <c r="PXR422" s="4"/>
      <c r="PXS422" s="4"/>
      <c r="PXT422" s="4"/>
      <c r="PXU422" s="4"/>
      <c r="PXV422" s="4"/>
      <c r="PXW422" s="4"/>
      <c r="PXX422" s="4"/>
      <c r="PXY422" s="4"/>
      <c r="PXZ422" s="4"/>
      <c r="PYA422" s="4"/>
      <c r="PYB422" s="4"/>
      <c r="PYC422" s="4"/>
      <c r="PYD422" s="4"/>
      <c r="PYE422" s="4"/>
      <c r="PYF422" s="4"/>
      <c r="PYG422" s="4"/>
      <c r="PYH422" s="4"/>
      <c r="PYI422" s="4"/>
      <c r="PYJ422" s="4"/>
      <c r="PYK422" s="4"/>
      <c r="PYL422" s="4"/>
      <c r="PYM422" s="4"/>
      <c r="PYN422" s="4"/>
      <c r="PYO422" s="4"/>
      <c r="PYP422" s="4"/>
      <c r="PYQ422" s="4"/>
      <c r="PYR422" s="4"/>
      <c r="PYS422" s="4"/>
      <c r="PYT422" s="4"/>
      <c r="PYU422" s="4"/>
      <c r="PYV422" s="4"/>
      <c r="PYW422" s="4"/>
      <c r="PYX422" s="4"/>
      <c r="PYY422" s="4"/>
      <c r="PYZ422" s="4"/>
      <c r="PZA422" s="4"/>
      <c r="PZB422" s="4"/>
      <c r="PZC422" s="4"/>
      <c r="PZD422" s="4"/>
      <c r="PZE422" s="4"/>
      <c r="PZF422" s="4"/>
      <c r="PZG422" s="4"/>
      <c r="PZH422" s="4"/>
      <c r="PZI422" s="4"/>
      <c r="PZJ422" s="4"/>
      <c r="PZK422" s="4"/>
      <c r="PZL422" s="4"/>
      <c r="PZM422" s="4"/>
      <c r="PZN422" s="4"/>
      <c r="PZO422" s="4"/>
      <c r="PZP422" s="4"/>
      <c r="PZQ422" s="4"/>
      <c r="PZR422" s="4"/>
      <c r="PZS422" s="4"/>
      <c r="PZT422" s="4"/>
      <c r="PZU422" s="4"/>
      <c r="PZV422" s="4"/>
      <c r="PZW422" s="4"/>
      <c r="PZX422" s="4"/>
      <c r="PZY422" s="4"/>
      <c r="PZZ422" s="4"/>
      <c r="QAA422" s="4"/>
      <c r="QAB422" s="4"/>
      <c r="QAC422" s="4"/>
      <c r="QAD422" s="4"/>
      <c r="QAE422" s="4"/>
      <c r="QAF422" s="4"/>
      <c r="QAG422" s="4"/>
      <c r="QAH422" s="4"/>
      <c r="QAI422" s="4"/>
      <c r="QAJ422" s="4"/>
      <c r="QAK422" s="4"/>
      <c r="QAL422" s="4"/>
      <c r="QAM422" s="4"/>
      <c r="QAN422" s="4"/>
      <c r="QAO422" s="4"/>
      <c r="QAP422" s="4"/>
      <c r="QAQ422" s="4"/>
      <c r="QAR422" s="4"/>
      <c r="QAS422" s="4"/>
      <c r="QAT422" s="4"/>
      <c r="QAU422" s="4"/>
      <c r="QAV422" s="4"/>
      <c r="QAW422" s="4"/>
      <c r="QAX422" s="4"/>
      <c r="QAY422" s="4"/>
      <c r="QAZ422" s="4"/>
      <c r="QBA422" s="4"/>
      <c r="QBB422" s="4"/>
      <c r="QBC422" s="4"/>
      <c r="QBD422" s="4"/>
      <c r="QBE422" s="4"/>
      <c r="QBF422" s="4"/>
      <c r="QBG422" s="4"/>
      <c r="QBH422" s="4"/>
      <c r="QBI422" s="4"/>
      <c r="QBJ422" s="4"/>
      <c r="QBK422" s="4"/>
      <c r="QBL422" s="4"/>
      <c r="QBM422" s="4"/>
      <c r="QBN422" s="4"/>
      <c r="QBO422" s="4"/>
      <c r="QBP422" s="4"/>
      <c r="QBQ422" s="4"/>
      <c r="QBR422" s="4"/>
      <c r="QBS422" s="4"/>
      <c r="QBT422" s="4"/>
      <c r="QBU422" s="4"/>
      <c r="QBV422" s="4"/>
      <c r="QBW422" s="4"/>
      <c r="QBX422" s="4"/>
      <c r="QBY422" s="4"/>
      <c r="QBZ422" s="4"/>
      <c r="QCA422" s="4"/>
      <c r="QCB422" s="4"/>
      <c r="QCC422" s="4"/>
      <c r="QCD422" s="4"/>
      <c r="QCE422" s="4"/>
      <c r="QCF422" s="4"/>
      <c r="QCG422" s="4"/>
      <c r="QCH422" s="4"/>
      <c r="QCI422" s="4"/>
      <c r="QCJ422" s="4"/>
      <c r="QCK422" s="4"/>
      <c r="QCL422" s="4"/>
      <c r="QCM422" s="4"/>
      <c r="QCN422" s="4"/>
      <c r="QCO422" s="4"/>
      <c r="QCP422" s="4"/>
      <c r="QCQ422" s="4"/>
      <c r="QCR422" s="4"/>
      <c r="QCS422" s="4"/>
      <c r="QCT422" s="4"/>
      <c r="QCU422" s="4"/>
      <c r="QCV422" s="4"/>
      <c r="QCW422" s="4"/>
      <c r="QCX422" s="4"/>
      <c r="QCY422" s="4"/>
      <c r="QCZ422" s="4"/>
      <c r="QDA422" s="4"/>
      <c r="QDB422" s="4"/>
      <c r="QDC422" s="4"/>
      <c r="QDD422" s="4"/>
      <c r="QDE422" s="4"/>
      <c r="QDF422" s="4"/>
      <c r="QDG422" s="4"/>
      <c r="QDH422" s="4"/>
      <c r="QDI422" s="4"/>
      <c r="QDJ422" s="4"/>
      <c r="QDK422" s="4"/>
      <c r="QDL422" s="4"/>
      <c r="QDM422" s="4"/>
      <c r="QDN422" s="4"/>
      <c r="QDO422" s="4"/>
      <c r="QDP422" s="4"/>
      <c r="QDQ422" s="4"/>
      <c r="QDR422" s="4"/>
      <c r="QDS422" s="4"/>
      <c r="QDT422" s="4"/>
      <c r="QDU422" s="4"/>
      <c r="QDV422" s="4"/>
      <c r="QDW422" s="4"/>
      <c r="QDX422" s="4"/>
      <c r="QDY422" s="4"/>
      <c r="QDZ422" s="4"/>
      <c r="QEA422" s="4"/>
      <c r="QEB422" s="4"/>
      <c r="QEC422" s="4"/>
      <c r="QED422" s="4"/>
      <c r="QEE422" s="4"/>
      <c r="QEF422" s="4"/>
      <c r="QEG422" s="4"/>
      <c r="QEH422" s="4"/>
      <c r="QEI422" s="4"/>
      <c r="QEJ422" s="4"/>
      <c r="QEK422" s="4"/>
      <c r="QEL422" s="4"/>
      <c r="QEM422" s="4"/>
      <c r="QEN422" s="4"/>
      <c r="QEO422" s="4"/>
      <c r="QEP422" s="4"/>
      <c r="QEQ422" s="4"/>
      <c r="QER422" s="4"/>
      <c r="QES422" s="4"/>
      <c r="QET422" s="4"/>
      <c r="QEU422" s="4"/>
      <c r="QEV422" s="4"/>
      <c r="QEW422" s="4"/>
      <c r="QEX422" s="4"/>
      <c r="QEY422" s="4"/>
      <c r="QEZ422" s="4"/>
      <c r="QFA422" s="4"/>
      <c r="QFB422" s="4"/>
      <c r="QFC422" s="4"/>
      <c r="QFD422" s="4"/>
      <c r="QFE422" s="4"/>
      <c r="QFF422" s="4"/>
      <c r="QFG422" s="4"/>
      <c r="QFH422" s="4"/>
      <c r="QFI422" s="4"/>
      <c r="QFJ422" s="4"/>
      <c r="QFK422" s="4"/>
      <c r="QFL422" s="4"/>
      <c r="QFM422" s="4"/>
      <c r="QFN422" s="4"/>
      <c r="QFO422" s="4"/>
      <c r="QFP422" s="4"/>
      <c r="QFQ422" s="4"/>
      <c r="QFR422" s="4"/>
      <c r="QFS422" s="4"/>
      <c r="QFT422" s="4"/>
      <c r="QFU422" s="4"/>
      <c r="QFV422" s="4"/>
      <c r="QFW422" s="4"/>
      <c r="QFX422" s="4"/>
      <c r="QFY422" s="4"/>
      <c r="QFZ422" s="4"/>
      <c r="QGA422" s="4"/>
      <c r="QGB422" s="4"/>
      <c r="QGC422" s="4"/>
      <c r="QGD422" s="4"/>
      <c r="QGE422" s="4"/>
      <c r="QGF422" s="4"/>
      <c r="QGG422" s="4"/>
      <c r="QGH422" s="4"/>
      <c r="QGI422" s="4"/>
      <c r="QGJ422" s="4"/>
      <c r="QGK422" s="4"/>
      <c r="QGL422" s="4"/>
      <c r="QGM422" s="4"/>
      <c r="QGN422" s="4"/>
      <c r="QGO422" s="4"/>
      <c r="QGP422" s="4"/>
      <c r="QGQ422" s="4"/>
      <c r="QGR422" s="4"/>
      <c r="QGS422" s="4"/>
      <c r="QGT422" s="4"/>
      <c r="QGU422" s="4"/>
      <c r="QGV422" s="4"/>
      <c r="QGW422" s="4"/>
      <c r="QGX422" s="4"/>
      <c r="QGY422" s="4"/>
      <c r="QGZ422" s="4"/>
      <c r="QHA422" s="4"/>
      <c r="QHB422" s="4"/>
      <c r="QHC422" s="4"/>
      <c r="QHD422" s="4"/>
      <c r="QHE422" s="4"/>
      <c r="QHF422" s="4"/>
      <c r="QHG422" s="4"/>
      <c r="QHH422" s="4"/>
      <c r="QHI422" s="4"/>
      <c r="QHJ422" s="4"/>
      <c r="QHK422" s="4"/>
      <c r="QHL422" s="4"/>
      <c r="QHM422" s="4"/>
      <c r="QHN422" s="4"/>
      <c r="QHO422" s="4"/>
      <c r="QHP422" s="4"/>
      <c r="QHQ422" s="4"/>
      <c r="QHR422" s="4"/>
      <c r="QHS422" s="4"/>
      <c r="QHT422" s="4"/>
      <c r="QHU422" s="4"/>
      <c r="QHV422" s="4"/>
      <c r="QHW422" s="4"/>
      <c r="QHX422" s="4"/>
      <c r="QHY422" s="4"/>
      <c r="QHZ422" s="4"/>
      <c r="QIA422" s="4"/>
      <c r="QIB422" s="4"/>
      <c r="QIC422" s="4"/>
      <c r="QID422" s="4"/>
      <c r="QIE422" s="4"/>
      <c r="QIF422" s="4"/>
      <c r="QIG422" s="4"/>
      <c r="QIH422" s="4"/>
      <c r="QII422" s="4"/>
      <c r="QIJ422" s="4"/>
      <c r="QIK422" s="4"/>
      <c r="QIL422" s="4"/>
      <c r="QIM422" s="4"/>
      <c r="QIN422" s="4"/>
      <c r="QIO422" s="4"/>
      <c r="QIP422" s="4"/>
      <c r="QIQ422" s="4"/>
      <c r="QIR422" s="4"/>
      <c r="QIS422" s="4"/>
      <c r="QIT422" s="4"/>
      <c r="QIU422" s="4"/>
      <c r="QIV422" s="4"/>
      <c r="QIW422" s="4"/>
      <c r="QIX422" s="4"/>
      <c r="QIY422" s="4"/>
      <c r="QIZ422" s="4"/>
      <c r="QJA422" s="4"/>
      <c r="QJB422" s="4"/>
      <c r="QJC422" s="4"/>
      <c r="QJD422" s="4"/>
      <c r="QJE422" s="4"/>
      <c r="QJF422" s="4"/>
      <c r="QJG422" s="4"/>
      <c r="QJH422" s="4"/>
      <c r="QJI422" s="4"/>
      <c r="QJJ422" s="4"/>
      <c r="QJK422" s="4"/>
      <c r="QJL422" s="4"/>
      <c r="QJM422" s="4"/>
      <c r="QJN422" s="4"/>
      <c r="QJO422" s="4"/>
      <c r="QJP422" s="4"/>
      <c r="QJQ422" s="4"/>
      <c r="QJR422" s="4"/>
      <c r="QJS422" s="4"/>
      <c r="QJT422" s="4"/>
      <c r="QJU422" s="4"/>
      <c r="QJV422" s="4"/>
      <c r="QJW422" s="4"/>
      <c r="QJX422" s="4"/>
      <c r="QJY422" s="4"/>
      <c r="QJZ422" s="4"/>
      <c r="QKA422" s="4"/>
      <c r="QKB422" s="4"/>
      <c r="QKC422" s="4"/>
      <c r="QKD422" s="4"/>
      <c r="QKE422" s="4"/>
      <c r="QKF422" s="4"/>
      <c r="QKG422" s="4"/>
      <c r="QKH422" s="4"/>
      <c r="QKI422" s="4"/>
      <c r="QKJ422" s="4"/>
      <c r="QKK422" s="4"/>
      <c r="QKL422" s="4"/>
      <c r="QKM422" s="4"/>
      <c r="QKN422" s="4"/>
      <c r="QKO422" s="4"/>
      <c r="QKP422" s="4"/>
      <c r="QKQ422" s="4"/>
      <c r="QKR422" s="4"/>
      <c r="QKS422" s="4"/>
      <c r="QKT422" s="4"/>
      <c r="QKU422" s="4"/>
      <c r="QKV422" s="4"/>
      <c r="QKW422" s="4"/>
      <c r="QKX422" s="4"/>
      <c r="QKY422" s="4"/>
      <c r="QKZ422" s="4"/>
      <c r="QLA422" s="4"/>
      <c r="QLB422" s="4"/>
      <c r="QLC422" s="4"/>
      <c r="QLD422" s="4"/>
      <c r="QLE422" s="4"/>
      <c r="QLF422" s="4"/>
      <c r="QLG422" s="4"/>
      <c r="QLH422" s="4"/>
      <c r="QLI422" s="4"/>
      <c r="QLJ422" s="4"/>
      <c r="QLK422" s="4"/>
      <c r="QLL422" s="4"/>
      <c r="QLM422" s="4"/>
      <c r="QLN422" s="4"/>
      <c r="QLO422" s="4"/>
      <c r="QLP422" s="4"/>
      <c r="QLQ422" s="4"/>
      <c r="QLR422" s="4"/>
      <c r="QLS422" s="4"/>
      <c r="QLT422" s="4"/>
      <c r="QLU422" s="4"/>
      <c r="QLV422" s="4"/>
      <c r="QLW422" s="4"/>
      <c r="QLX422" s="4"/>
      <c r="QLY422" s="4"/>
      <c r="QLZ422" s="4"/>
      <c r="QMA422" s="4"/>
      <c r="QMB422" s="4"/>
      <c r="QMC422" s="4"/>
      <c r="QMD422" s="4"/>
      <c r="QME422" s="4"/>
      <c r="QMF422" s="4"/>
      <c r="QMG422" s="4"/>
      <c r="QMH422" s="4"/>
      <c r="QMI422" s="4"/>
      <c r="QMJ422" s="4"/>
      <c r="QMK422" s="4"/>
      <c r="QML422" s="4"/>
      <c r="QMM422" s="4"/>
      <c r="QMN422" s="4"/>
      <c r="QMO422" s="4"/>
      <c r="QMP422" s="4"/>
      <c r="QMQ422" s="4"/>
      <c r="QMR422" s="4"/>
      <c r="QMS422" s="4"/>
      <c r="QMT422" s="4"/>
      <c r="QMU422" s="4"/>
      <c r="QMV422" s="4"/>
      <c r="QMW422" s="4"/>
      <c r="QMX422" s="4"/>
      <c r="QMY422" s="4"/>
      <c r="QMZ422" s="4"/>
      <c r="QNA422" s="4"/>
      <c r="QNB422" s="4"/>
      <c r="QNC422" s="4"/>
      <c r="QND422" s="4"/>
      <c r="QNE422" s="4"/>
      <c r="QNF422" s="4"/>
      <c r="QNG422" s="4"/>
      <c r="QNH422" s="4"/>
      <c r="QNI422" s="4"/>
      <c r="QNJ422" s="4"/>
      <c r="QNK422" s="4"/>
      <c r="QNL422" s="4"/>
      <c r="QNM422" s="4"/>
      <c r="QNN422" s="4"/>
      <c r="QNO422" s="4"/>
      <c r="QNP422" s="4"/>
      <c r="QNQ422" s="4"/>
      <c r="QNR422" s="4"/>
      <c r="QNS422" s="4"/>
      <c r="QNT422" s="4"/>
      <c r="QNU422" s="4"/>
      <c r="QNV422" s="4"/>
      <c r="QNW422" s="4"/>
      <c r="QNX422" s="4"/>
      <c r="QNY422" s="4"/>
      <c r="QNZ422" s="4"/>
      <c r="QOA422" s="4"/>
      <c r="QOB422" s="4"/>
      <c r="QOC422" s="4"/>
      <c r="QOD422" s="4"/>
      <c r="QOE422" s="4"/>
      <c r="QOF422" s="4"/>
      <c r="QOG422" s="4"/>
      <c r="QOH422" s="4"/>
      <c r="QOI422" s="4"/>
      <c r="QOJ422" s="4"/>
      <c r="QOK422" s="4"/>
      <c r="QOL422" s="4"/>
      <c r="QOM422" s="4"/>
      <c r="QON422" s="4"/>
      <c r="QOO422" s="4"/>
      <c r="QOP422" s="4"/>
      <c r="QOQ422" s="4"/>
      <c r="QOR422" s="4"/>
      <c r="QOS422" s="4"/>
      <c r="QOT422" s="4"/>
      <c r="QOU422" s="4"/>
      <c r="QOV422" s="4"/>
      <c r="QOW422" s="4"/>
      <c r="QOX422" s="4"/>
      <c r="QOY422" s="4"/>
      <c r="QOZ422" s="4"/>
      <c r="QPA422" s="4"/>
      <c r="QPB422" s="4"/>
      <c r="QPC422" s="4"/>
      <c r="QPD422" s="4"/>
      <c r="QPE422" s="4"/>
      <c r="QPF422" s="4"/>
      <c r="QPG422" s="4"/>
      <c r="QPH422" s="4"/>
      <c r="QPI422" s="4"/>
      <c r="QPJ422" s="4"/>
      <c r="QPK422" s="4"/>
      <c r="QPL422" s="4"/>
      <c r="QPM422" s="4"/>
      <c r="QPN422" s="4"/>
      <c r="QPO422" s="4"/>
      <c r="QPP422" s="4"/>
      <c r="QPQ422" s="4"/>
      <c r="QPR422" s="4"/>
      <c r="QPS422" s="4"/>
      <c r="QPT422" s="4"/>
      <c r="QPU422" s="4"/>
      <c r="QPV422" s="4"/>
      <c r="QPW422" s="4"/>
      <c r="QPX422" s="4"/>
      <c r="QPY422" s="4"/>
      <c r="QPZ422" s="4"/>
      <c r="QQA422" s="4"/>
      <c r="QQB422" s="4"/>
      <c r="QQC422" s="4"/>
      <c r="QQD422" s="4"/>
      <c r="QQE422" s="4"/>
      <c r="QQF422" s="4"/>
      <c r="QQG422" s="4"/>
      <c r="QQH422" s="4"/>
      <c r="QQI422" s="4"/>
      <c r="QQJ422" s="4"/>
      <c r="QQK422" s="4"/>
      <c r="QQL422" s="4"/>
      <c r="QQM422" s="4"/>
      <c r="QQN422" s="4"/>
      <c r="QQO422" s="4"/>
      <c r="QQP422" s="4"/>
      <c r="QQQ422" s="4"/>
      <c r="QQR422" s="4"/>
      <c r="QQS422" s="4"/>
      <c r="QQT422" s="4"/>
      <c r="QQU422" s="4"/>
      <c r="QQV422" s="4"/>
      <c r="QQW422" s="4"/>
      <c r="QQX422" s="4"/>
      <c r="QQY422" s="4"/>
      <c r="QQZ422" s="4"/>
      <c r="QRA422" s="4"/>
      <c r="QRB422" s="4"/>
      <c r="QRC422" s="4"/>
      <c r="QRD422" s="4"/>
      <c r="QRE422" s="4"/>
      <c r="QRF422" s="4"/>
      <c r="QRG422" s="4"/>
      <c r="QRH422" s="4"/>
      <c r="QRI422" s="4"/>
      <c r="QRJ422" s="4"/>
      <c r="QRK422" s="4"/>
      <c r="QRL422" s="4"/>
      <c r="QRM422" s="4"/>
      <c r="QRN422" s="4"/>
      <c r="QRO422" s="4"/>
      <c r="QRP422" s="4"/>
      <c r="QRQ422" s="4"/>
      <c r="QRR422" s="4"/>
      <c r="QRS422" s="4"/>
      <c r="QRT422" s="4"/>
      <c r="QRU422" s="4"/>
      <c r="QRV422" s="4"/>
      <c r="QRW422" s="4"/>
      <c r="QRX422" s="4"/>
      <c r="QRY422" s="4"/>
      <c r="QRZ422" s="4"/>
      <c r="QSA422" s="4"/>
      <c r="QSB422" s="4"/>
      <c r="QSC422" s="4"/>
      <c r="QSD422" s="4"/>
      <c r="QSE422" s="4"/>
      <c r="QSF422" s="4"/>
      <c r="QSG422" s="4"/>
      <c r="QSH422" s="4"/>
      <c r="QSI422" s="4"/>
      <c r="QSJ422" s="4"/>
      <c r="QSK422" s="4"/>
      <c r="QSL422" s="4"/>
      <c r="QSM422" s="4"/>
      <c r="QSN422" s="4"/>
      <c r="QSO422" s="4"/>
      <c r="QSP422" s="4"/>
      <c r="QSQ422" s="4"/>
      <c r="QSR422" s="4"/>
      <c r="QSS422" s="4"/>
      <c r="QST422" s="4"/>
      <c r="QSU422" s="4"/>
      <c r="QSV422" s="4"/>
      <c r="QSW422" s="4"/>
      <c r="QSX422" s="4"/>
      <c r="QSY422" s="4"/>
      <c r="QSZ422" s="4"/>
      <c r="QTA422" s="4"/>
      <c r="QTB422" s="4"/>
      <c r="QTC422" s="4"/>
      <c r="QTD422" s="4"/>
      <c r="QTE422" s="4"/>
      <c r="QTF422" s="4"/>
      <c r="QTG422" s="4"/>
      <c r="QTH422" s="4"/>
      <c r="QTI422" s="4"/>
      <c r="QTJ422" s="4"/>
      <c r="QTK422" s="4"/>
      <c r="QTL422" s="4"/>
      <c r="QTM422" s="4"/>
      <c r="QTN422" s="4"/>
      <c r="QTO422" s="4"/>
      <c r="QTP422" s="4"/>
      <c r="QTQ422" s="4"/>
      <c r="QTR422" s="4"/>
      <c r="QTS422" s="4"/>
      <c r="QTT422" s="4"/>
      <c r="QTU422" s="4"/>
      <c r="QTV422" s="4"/>
      <c r="QTW422" s="4"/>
      <c r="QTX422" s="4"/>
      <c r="QTY422" s="4"/>
      <c r="QTZ422" s="4"/>
      <c r="QUA422" s="4"/>
      <c r="QUB422" s="4"/>
      <c r="QUC422" s="4"/>
      <c r="QUD422" s="4"/>
      <c r="QUE422" s="4"/>
      <c r="QUF422" s="4"/>
      <c r="QUG422" s="4"/>
      <c r="QUH422" s="4"/>
      <c r="QUI422" s="4"/>
      <c r="QUJ422" s="4"/>
      <c r="QUK422" s="4"/>
      <c r="QUL422" s="4"/>
      <c r="QUM422" s="4"/>
      <c r="QUN422" s="4"/>
      <c r="QUO422" s="4"/>
      <c r="QUP422" s="4"/>
      <c r="QUQ422" s="4"/>
      <c r="QUR422" s="4"/>
      <c r="QUS422" s="4"/>
      <c r="QUT422" s="4"/>
      <c r="QUU422" s="4"/>
      <c r="QUV422" s="4"/>
      <c r="QUW422" s="4"/>
      <c r="QUX422" s="4"/>
      <c r="QUY422" s="4"/>
      <c r="QUZ422" s="4"/>
      <c r="QVA422" s="4"/>
      <c r="QVB422" s="4"/>
      <c r="QVC422" s="4"/>
      <c r="QVD422" s="4"/>
      <c r="QVE422" s="4"/>
      <c r="QVF422" s="4"/>
      <c r="QVG422" s="4"/>
      <c r="QVH422" s="4"/>
      <c r="QVI422" s="4"/>
      <c r="QVJ422" s="4"/>
      <c r="QVK422" s="4"/>
      <c r="QVL422" s="4"/>
      <c r="QVM422" s="4"/>
      <c r="QVN422" s="4"/>
      <c r="QVO422" s="4"/>
      <c r="QVP422" s="4"/>
      <c r="QVQ422" s="4"/>
      <c r="QVR422" s="4"/>
      <c r="QVS422" s="4"/>
      <c r="QVT422" s="4"/>
      <c r="QVU422" s="4"/>
      <c r="QVV422" s="4"/>
      <c r="QVW422" s="4"/>
      <c r="QVX422" s="4"/>
      <c r="QVY422" s="4"/>
      <c r="QVZ422" s="4"/>
      <c r="QWA422" s="4"/>
      <c r="QWB422" s="4"/>
      <c r="QWC422" s="4"/>
      <c r="QWD422" s="4"/>
      <c r="QWE422" s="4"/>
      <c r="QWF422" s="4"/>
      <c r="QWG422" s="4"/>
      <c r="QWH422" s="4"/>
      <c r="QWI422" s="4"/>
      <c r="QWJ422" s="4"/>
      <c r="QWK422" s="4"/>
      <c r="QWL422" s="4"/>
      <c r="QWM422" s="4"/>
      <c r="QWN422" s="4"/>
      <c r="QWO422" s="4"/>
      <c r="QWP422" s="4"/>
      <c r="QWQ422" s="4"/>
      <c r="QWR422" s="4"/>
      <c r="QWS422" s="4"/>
      <c r="QWT422" s="4"/>
      <c r="QWU422" s="4"/>
      <c r="QWV422" s="4"/>
      <c r="QWW422" s="4"/>
      <c r="QWX422" s="4"/>
      <c r="QWY422" s="4"/>
      <c r="QWZ422" s="4"/>
      <c r="QXA422" s="4"/>
      <c r="QXB422" s="4"/>
      <c r="QXC422" s="4"/>
      <c r="QXD422" s="4"/>
      <c r="QXE422" s="4"/>
      <c r="QXF422" s="4"/>
      <c r="QXG422" s="4"/>
      <c r="QXH422" s="4"/>
      <c r="QXI422" s="4"/>
      <c r="QXJ422" s="4"/>
      <c r="QXK422" s="4"/>
      <c r="QXL422" s="4"/>
      <c r="QXM422" s="4"/>
      <c r="QXN422" s="4"/>
      <c r="QXO422" s="4"/>
      <c r="QXP422" s="4"/>
      <c r="QXQ422" s="4"/>
      <c r="QXR422" s="4"/>
      <c r="QXS422" s="4"/>
      <c r="QXT422" s="4"/>
      <c r="QXU422" s="4"/>
      <c r="QXV422" s="4"/>
      <c r="QXW422" s="4"/>
      <c r="QXX422" s="4"/>
      <c r="QXY422" s="4"/>
      <c r="QXZ422" s="4"/>
      <c r="QYA422" s="4"/>
      <c r="QYB422" s="4"/>
      <c r="QYC422" s="4"/>
      <c r="QYD422" s="4"/>
      <c r="QYE422" s="4"/>
      <c r="QYF422" s="4"/>
      <c r="QYG422" s="4"/>
      <c r="QYH422" s="4"/>
      <c r="QYI422" s="4"/>
      <c r="QYJ422" s="4"/>
      <c r="QYK422" s="4"/>
      <c r="QYL422" s="4"/>
      <c r="QYM422" s="4"/>
      <c r="QYN422" s="4"/>
      <c r="QYO422" s="4"/>
      <c r="QYP422" s="4"/>
      <c r="QYQ422" s="4"/>
      <c r="QYR422" s="4"/>
      <c r="QYS422" s="4"/>
      <c r="QYT422" s="4"/>
      <c r="QYU422" s="4"/>
      <c r="QYV422" s="4"/>
      <c r="QYW422" s="4"/>
      <c r="QYX422" s="4"/>
      <c r="QYY422" s="4"/>
      <c r="QYZ422" s="4"/>
      <c r="QZA422" s="4"/>
      <c r="QZB422" s="4"/>
      <c r="QZC422" s="4"/>
      <c r="QZD422" s="4"/>
      <c r="QZE422" s="4"/>
      <c r="QZF422" s="4"/>
      <c r="QZG422" s="4"/>
      <c r="QZH422" s="4"/>
      <c r="QZI422" s="4"/>
      <c r="QZJ422" s="4"/>
      <c r="QZK422" s="4"/>
      <c r="QZL422" s="4"/>
      <c r="QZM422" s="4"/>
      <c r="QZN422" s="4"/>
      <c r="QZO422" s="4"/>
      <c r="QZP422" s="4"/>
      <c r="QZQ422" s="4"/>
      <c r="QZR422" s="4"/>
      <c r="QZS422" s="4"/>
      <c r="QZT422" s="4"/>
      <c r="QZU422" s="4"/>
      <c r="QZV422" s="4"/>
      <c r="QZW422" s="4"/>
      <c r="QZX422" s="4"/>
      <c r="QZY422" s="4"/>
      <c r="QZZ422" s="4"/>
      <c r="RAA422" s="4"/>
      <c r="RAB422" s="4"/>
      <c r="RAC422" s="4"/>
      <c r="RAD422" s="4"/>
      <c r="RAE422" s="4"/>
      <c r="RAF422" s="4"/>
      <c r="RAG422" s="4"/>
      <c r="RAH422" s="4"/>
      <c r="RAI422" s="4"/>
      <c r="RAJ422" s="4"/>
      <c r="RAK422" s="4"/>
      <c r="RAL422" s="4"/>
      <c r="RAM422" s="4"/>
      <c r="RAN422" s="4"/>
      <c r="RAO422" s="4"/>
      <c r="RAP422" s="4"/>
      <c r="RAQ422" s="4"/>
      <c r="RAR422" s="4"/>
      <c r="RAS422" s="4"/>
      <c r="RAT422" s="4"/>
      <c r="RAU422" s="4"/>
      <c r="RAV422" s="4"/>
      <c r="RAW422" s="4"/>
      <c r="RAX422" s="4"/>
      <c r="RAY422" s="4"/>
      <c r="RAZ422" s="4"/>
      <c r="RBA422" s="4"/>
      <c r="RBB422" s="4"/>
      <c r="RBC422" s="4"/>
      <c r="RBD422" s="4"/>
      <c r="RBE422" s="4"/>
      <c r="RBF422" s="4"/>
      <c r="RBG422" s="4"/>
      <c r="RBH422" s="4"/>
      <c r="RBI422" s="4"/>
      <c r="RBJ422" s="4"/>
      <c r="RBK422" s="4"/>
      <c r="RBL422" s="4"/>
      <c r="RBM422" s="4"/>
      <c r="RBN422" s="4"/>
      <c r="RBO422" s="4"/>
      <c r="RBP422" s="4"/>
      <c r="RBQ422" s="4"/>
      <c r="RBR422" s="4"/>
      <c r="RBS422" s="4"/>
      <c r="RBT422" s="4"/>
      <c r="RBU422" s="4"/>
      <c r="RBV422" s="4"/>
      <c r="RBW422" s="4"/>
      <c r="RBX422" s="4"/>
      <c r="RBY422" s="4"/>
      <c r="RBZ422" s="4"/>
      <c r="RCA422" s="4"/>
      <c r="RCB422" s="4"/>
      <c r="RCC422" s="4"/>
      <c r="RCD422" s="4"/>
      <c r="RCE422" s="4"/>
      <c r="RCF422" s="4"/>
      <c r="RCG422" s="4"/>
      <c r="RCH422" s="4"/>
      <c r="RCI422" s="4"/>
      <c r="RCJ422" s="4"/>
      <c r="RCK422" s="4"/>
      <c r="RCL422" s="4"/>
      <c r="RCM422" s="4"/>
      <c r="RCN422" s="4"/>
      <c r="RCO422" s="4"/>
      <c r="RCP422" s="4"/>
      <c r="RCQ422" s="4"/>
      <c r="RCR422" s="4"/>
      <c r="RCS422" s="4"/>
      <c r="RCT422" s="4"/>
      <c r="RCU422" s="4"/>
      <c r="RCV422" s="4"/>
      <c r="RCW422" s="4"/>
      <c r="RCX422" s="4"/>
      <c r="RCY422" s="4"/>
      <c r="RCZ422" s="4"/>
      <c r="RDA422" s="4"/>
      <c r="RDB422" s="4"/>
      <c r="RDC422" s="4"/>
      <c r="RDD422" s="4"/>
      <c r="RDE422" s="4"/>
      <c r="RDF422" s="4"/>
      <c r="RDG422" s="4"/>
      <c r="RDH422" s="4"/>
      <c r="RDI422" s="4"/>
      <c r="RDJ422" s="4"/>
      <c r="RDK422" s="4"/>
      <c r="RDL422" s="4"/>
      <c r="RDM422" s="4"/>
      <c r="RDN422" s="4"/>
      <c r="RDO422" s="4"/>
      <c r="RDP422" s="4"/>
      <c r="RDQ422" s="4"/>
      <c r="RDR422" s="4"/>
      <c r="RDS422" s="4"/>
      <c r="RDT422" s="4"/>
      <c r="RDU422" s="4"/>
      <c r="RDV422" s="4"/>
      <c r="RDW422" s="4"/>
      <c r="RDX422" s="4"/>
      <c r="RDY422" s="4"/>
      <c r="RDZ422" s="4"/>
      <c r="REA422" s="4"/>
      <c r="REB422" s="4"/>
      <c r="REC422" s="4"/>
      <c r="RED422" s="4"/>
      <c r="REE422" s="4"/>
      <c r="REF422" s="4"/>
      <c r="REG422" s="4"/>
      <c r="REH422" s="4"/>
      <c r="REI422" s="4"/>
      <c r="REJ422" s="4"/>
      <c r="REK422" s="4"/>
      <c r="REL422" s="4"/>
      <c r="REM422" s="4"/>
      <c r="REN422" s="4"/>
      <c r="REO422" s="4"/>
      <c r="REP422" s="4"/>
      <c r="REQ422" s="4"/>
      <c r="RER422" s="4"/>
      <c r="RES422" s="4"/>
      <c r="RET422" s="4"/>
      <c r="REU422" s="4"/>
      <c r="REV422" s="4"/>
      <c r="REW422" s="4"/>
      <c r="REX422" s="4"/>
      <c r="REY422" s="4"/>
      <c r="REZ422" s="4"/>
      <c r="RFA422" s="4"/>
      <c r="RFB422" s="4"/>
      <c r="RFC422" s="4"/>
      <c r="RFD422" s="4"/>
      <c r="RFE422" s="4"/>
      <c r="RFF422" s="4"/>
      <c r="RFG422" s="4"/>
      <c r="RFH422" s="4"/>
      <c r="RFI422" s="4"/>
      <c r="RFJ422" s="4"/>
      <c r="RFK422" s="4"/>
      <c r="RFL422" s="4"/>
      <c r="RFM422" s="4"/>
      <c r="RFN422" s="4"/>
      <c r="RFO422" s="4"/>
      <c r="RFP422" s="4"/>
      <c r="RFQ422" s="4"/>
      <c r="RFR422" s="4"/>
      <c r="RFS422" s="4"/>
      <c r="RFT422" s="4"/>
      <c r="RFU422" s="4"/>
      <c r="RFV422" s="4"/>
      <c r="RFW422" s="4"/>
      <c r="RFX422" s="4"/>
      <c r="RFY422" s="4"/>
      <c r="RFZ422" s="4"/>
      <c r="RGA422" s="4"/>
      <c r="RGB422" s="4"/>
      <c r="RGC422" s="4"/>
      <c r="RGD422" s="4"/>
      <c r="RGE422" s="4"/>
      <c r="RGF422" s="4"/>
      <c r="RGG422" s="4"/>
      <c r="RGH422" s="4"/>
      <c r="RGI422" s="4"/>
      <c r="RGJ422" s="4"/>
      <c r="RGK422" s="4"/>
      <c r="RGL422" s="4"/>
      <c r="RGM422" s="4"/>
      <c r="RGN422" s="4"/>
      <c r="RGO422" s="4"/>
      <c r="RGP422" s="4"/>
      <c r="RGQ422" s="4"/>
      <c r="RGR422" s="4"/>
      <c r="RGS422" s="4"/>
      <c r="RGT422" s="4"/>
      <c r="RGU422" s="4"/>
      <c r="RGV422" s="4"/>
      <c r="RGW422" s="4"/>
      <c r="RGX422" s="4"/>
      <c r="RGY422" s="4"/>
      <c r="RGZ422" s="4"/>
      <c r="RHA422" s="4"/>
      <c r="RHB422" s="4"/>
      <c r="RHC422" s="4"/>
      <c r="RHD422" s="4"/>
      <c r="RHE422" s="4"/>
      <c r="RHF422" s="4"/>
      <c r="RHG422" s="4"/>
      <c r="RHH422" s="4"/>
      <c r="RHI422" s="4"/>
      <c r="RHJ422" s="4"/>
      <c r="RHK422" s="4"/>
      <c r="RHL422" s="4"/>
      <c r="RHM422" s="4"/>
      <c r="RHN422" s="4"/>
      <c r="RHO422" s="4"/>
      <c r="RHP422" s="4"/>
      <c r="RHQ422" s="4"/>
      <c r="RHR422" s="4"/>
      <c r="RHS422" s="4"/>
      <c r="RHT422" s="4"/>
      <c r="RHU422" s="4"/>
      <c r="RHV422" s="4"/>
      <c r="RHW422" s="4"/>
      <c r="RHX422" s="4"/>
      <c r="RHY422" s="4"/>
      <c r="RHZ422" s="4"/>
      <c r="RIA422" s="4"/>
      <c r="RIB422" s="4"/>
      <c r="RIC422" s="4"/>
      <c r="RID422" s="4"/>
      <c r="RIE422" s="4"/>
      <c r="RIF422" s="4"/>
      <c r="RIG422" s="4"/>
      <c r="RIH422" s="4"/>
      <c r="RII422" s="4"/>
      <c r="RIJ422" s="4"/>
      <c r="RIK422" s="4"/>
      <c r="RIL422" s="4"/>
      <c r="RIM422" s="4"/>
      <c r="RIN422" s="4"/>
      <c r="RIO422" s="4"/>
      <c r="RIP422" s="4"/>
      <c r="RIQ422" s="4"/>
      <c r="RIR422" s="4"/>
      <c r="RIS422" s="4"/>
      <c r="RIT422" s="4"/>
      <c r="RIU422" s="4"/>
      <c r="RIV422" s="4"/>
      <c r="RIW422" s="4"/>
      <c r="RIX422" s="4"/>
      <c r="RIY422" s="4"/>
      <c r="RIZ422" s="4"/>
      <c r="RJA422" s="4"/>
      <c r="RJB422" s="4"/>
      <c r="RJC422" s="4"/>
      <c r="RJD422" s="4"/>
      <c r="RJE422" s="4"/>
      <c r="RJF422" s="4"/>
      <c r="RJG422" s="4"/>
      <c r="RJH422" s="4"/>
      <c r="RJI422" s="4"/>
      <c r="RJJ422" s="4"/>
      <c r="RJK422" s="4"/>
      <c r="RJL422" s="4"/>
      <c r="RJM422" s="4"/>
      <c r="RJN422" s="4"/>
      <c r="RJO422" s="4"/>
      <c r="RJP422" s="4"/>
      <c r="RJQ422" s="4"/>
      <c r="RJR422" s="4"/>
      <c r="RJS422" s="4"/>
      <c r="RJT422" s="4"/>
      <c r="RJU422" s="4"/>
      <c r="RJV422" s="4"/>
      <c r="RJW422" s="4"/>
      <c r="RJX422" s="4"/>
      <c r="RJY422" s="4"/>
      <c r="RJZ422" s="4"/>
      <c r="RKA422" s="4"/>
      <c r="RKB422" s="4"/>
      <c r="RKC422" s="4"/>
      <c r="RKD422" s="4"/>
      <c r="RKE422" s="4"/>
      <c r="RKF422" s="4"/>
      <c r="RKG422" s="4"/>
      <c r="RKH422" s="4"/>
      <c r="RKI422" s="4"/>
      <c r="RKJ422" s="4"/>
      <c r="RKK422" s="4"/>
      <c r="RKL422" s="4"/>
      <c r="RKM422" s="4"/>
      <c r="RKN422" s="4"/>
      <c r="RKO422" s="4"/>
      <c r="RKP422" s="4"/>
      <c r="RKQ422" s="4"/>
      <c r="RKR422" s="4"/>
      <c r="RKS422" s="4"/>
      <c r="RKT422" s="4"/>
      <c r="RKU422" s="4"/>
      <c r="RKV422" s="4"/>
      <c r="RKW422" s="4"/>
      <c r="RKX422" s="4"/>
      <c r="RKY422" s="4"/>
      <c r="RKZ422" s="4"/>
      <c r="RLA422" s="4"/>
      <c r="RLB422" s="4"/>
      <c r="RLC422" s="4"/>
      <c r="RLD422" s="4"/>
      <c r="RLE422" s="4"/>
      <c r="RLF422" s="4"/>
      <c r="RLG422" s="4"/>
      <c r="RLH422" s="4"/>
      <c r="RLI422" s="4"/>
      <c r="RLJ422" s="4"/>
      <c r="RLK422" s="4"/>
      <c r="RLL422" s="4"/>
      <c r="RLM422" s="4"/>
      <c r="RLN422" s="4"/>
      <c r="RLO422" s="4"/>
      <c r="RLP422" s="4"/>
      <c r="RLQ422" s="4"/>
      <c r="RLR422" s="4"/>
      <c r="RLS422" s="4"/>
      <c r="RLT422" s="4"/>
      <c r="RLU422" s="4"/>
      <c r="RLV422" s="4"/>
      <c r="RLW422" s="4"/>
      <c r="RLX422" s="4"/>
      <c r="RLY422" s="4"/>
      <c r="RLZ422" s="4"/>
      <c r="RMA422" s="4"/>
      <c r="RMB422" s="4"/>
      <c r="RMC422" s="4"/>
      <c r="RMD422" s="4"/>
      <c r="RME422" s="4"/>
      <c r="RMF422" s="4"/>
      <c r="RMG422" s="4"/>
      <c r="RMH422" s="4"/>
      <c r="RMI422" s="4"/>
      <c r="RMJ422" s="4"/>
      <c r="RMK422" s="4"/>
      <c r="RML422" s="4"/>
      <c r="RMM422" s="4"/>
      <c r="RMN422" s="4"/>
      <c r="RMO422" s="4"/>
      <c r="RMP422" s="4"/>
      <c r="RMQ422" s="4"/>
      <c r="RMR422" s="4"/>
      <c r="RMS422" s="4"/>
      <c r="RMT422" s="4"/>
      <c r="RMU422" s="4"/>
      <c r="RMV422" s="4"/>
      <c r="RMW422" s="4"/>
      <c r="RMX422" s="4"/>
      <c r="RMY422" s="4"/>
      <c r="RMZ422" s="4"/>
      <c r="RNA422" s="4"/>
      <c r="RNB422" s="4"/>
      <c r="RNC422" s="4"/>
      <c r="RND422" s="4"/>
      <c r="RNE422" s="4"/>
      <c r="RNF422" s="4"/>
      <c r="RNG422" s="4"/>
      <c r="RNH422" s="4"/>
      <c r="RNI422" s="4"/>
      <c r="RNJ422" s="4"/>
      <c r="RNK422" s="4"/>
      <c r="RNL422" s="4"/>
      <c r="RNM422" s="4"/>
      <c r="RNN422" s="4"/>
      <c r="RNO422" s="4"/>
      <c r="RNP422" s="4"/>
      <c r="RNQ422" s="4"/>
      <c r="RNR422" s="4"/>
      <c r="RNS422" s="4"/>
      <c r="RNT422" s="4"/>
      <c r="RNU422" s="4"/>
      <c r="RNV422" s="4"/>
      <c r="RNW422" s="4"/>
      <c r="RNX422" s="4"/>
      <c r="RNY422" s="4"/>
      <c r="RNZ422" s="4"/>
      <c r="ROA422" s="4"/>
      <c r="ROB422" s="4"/>
      <c r="ROC422" s="4"/>
      <c r="ROD422" s="4"/>
      <c r="ROE422" s="4"/>
      <c r="ROF422" s="4"/>
      <c r="ROG422" s="4"/>
      <c r="ROH422" s="4"/>
      <c r="ROI422" s="4"/>
      <c r="ROJ422" s="4"/>
      <c r="ROK422" s="4"/>
      <c r="ROL422" s="4"/>
      <c r="ROM422" s="4"/>
      <c r="RON422" s="4"/>
      <c r="ROO422" s="4"/>
      <c r="ROP422" s="4"/>
      <c r="ROQ422" s="4"/>
      <c r="ROR422" s="4"/>
      <c r="ROS422" s="4"/>
      <c r="ROT422" s="4"/>
      <c r="ROU422" s="4"/>
      <c r="ROV422" s="4"/>
      <c r="ROW422" s="4"/>
      <c r="ROX422" s="4"/>
      <c r="ROY422" s="4"/>
      <c r="ROZ422" s="4"/>
      <c r="RPA422" s="4"/>
      <c r="RPB422" s="4"/>
      <c r="RPC422" s="4"/>
      <c r="RPD422" s="4"/>
      <c r="RPE422" s="4"/>
      <c r="RPF422" s="4"/>
      <c r="RPG422" s="4"/>
      <c r="RPH422" s="4"/>
      <c r="RPI422" s="4"/>
      <c r="RPJ422" s="4"/>
      <c r="RPK422" s="4"/>
      <c r="RPL422" s="4"/>
      <c r="RPM422" s="4"/>
      <c r="RPN422" s="4"/>
      <c r="RPO422" s="4"/>
      <c r="RPP422" s="4"/>
      <c r="RPQ422" s="4"/>
      <c r="RPR422" s="4"/>
      <c r="RPS422" s="4"/>
      <c r="RPT422" s="4"/>
      <c r="RPU422" s="4"/>
      <c r="RPV422" s="4"/>
      <c r="RPW422" s="4"/>
      <c r="RPX422" s="4"/>
      <c r="RPY422" s="4"/>
      <c r="RPZ422" s="4"/>
      <c r="RQA422" s="4"/>
      <c r="RQB422" s="4"/>
      <c r="RQC422" s="4"/>
      <c r="RQD422" s="4"/>
      <c r="RQE422" s="4"/>
      <c r="RQF422" s="4"/>
      <c r="RQG422" s="4"/>
      <c r="RQH422" s="4"/>
      <c r="RQI422" s="4"/>
      <c r="RQJ422" s="4"/>
      <c r="RQK422" s="4"/>
      <c r="RQL422" s="4"/>
      <c r="RQM422" s="4"/>
      <c r="RQN422" s="4"/>
      <c r="RQO422" s="4"/>
      <c r="RQP422" s="4"/>
      <c r="RQQ422" s="4"/>
      <c r="RQR422" s="4"/>
      <c r="RQS422" s="4"/>
      <c r="RQT422" s="4"/>
      <c r="RQU422" s="4"/>
      <c r="RQV422" s="4"/>
      <c r="RQW422" s="4"/>
      <c r="RQX422" s="4"/>
      <c r="RQY422" s="4"/>
      <c r="RQZ422" s="4"/>
      <c r="RRA422" s="4"/>
      <c r="RRB422" s="4"/>
      <c r="RRC422" s="4"/>
      <c r="RRD422" s="4"/>
      <c r="RRE422" s="4"/>
      <c r="RRF422" s="4"/>
      <c r="RRG422" s="4"/>
      <c r="RRH422" s="4"/>
      <c r="RRI422" s="4"/>
      <c r="RRJ422" s="4"/>
      <c r="RRK422" s="4"/>
      <c r="RRL422" s="4"/>
      <c r="RRM422" s="4"/>
      <c r="RRN422" s="4"/>
      <c r="RRO422" s="4"/>
      <c r="RRP422" s="4"/>
      <c r="RRQ422" s="4"/>
      <c r="RRR422" s="4"/>
      <c r="RRS422" s="4"/>
      <c r="RRT422" s="4"/>
      <c r="RRU422" s="4"/>
      <c r="RRV422" s="4"/>
      <c r="RRW422" s="4"/>
      <c r="RRX422" s="4"/>
      <c r="RRY422" s="4"/>
      <c r="RRZ422" s="4"/>
      <c r="RSA422" s="4"/>
      <c r="RSB422" s="4"/>
      <c r="RSC422" s="4"/>
      <c r="RSD422" s="4"/>
      <c r="RSE422" s="4"/>
      <c r="RSF422" s="4"/>
      <c r="RSG422" s="4"/>
      <c r="RSH422" s="4"/>
      <c r="RSI422" s="4"/>
      <c r="RSJ422" s="4"/>
      <c r="RSK422" s="4"/>
      <c r="RSL422" s="4"/>
      <c r="RSM422" s="4"/>
      <c r="RSN422" s="4"/>
      <c r="RSO422" s="4"/>
      <c r="RSP422" s="4"/>
      <c r="RSQ422" s="4"/>
      <c r="RSR422" s="4"/>
      <c r="RSS422" s="4"/>
      <c r="RST422" s="4"/>
      <c r="RSU422" s="4"/>
      <c r="RSV422" s="4"/>
      <c r="RSW422" s="4"/>
      <c r="RSX422" s="4"/>
      <c r="RSY422" s="4"/>
      <c r="RSZ422" s="4"/>
      <c r="RTA422" s="4"/>
      <c r="RTB422" s="4"/>
      <c r="RTC422" s="4"/>
      <c r="RTD422" s="4"/>
      <c r="RTE422" s="4"/>
      <c r="RTF422" s="4"/>
      <c r="RTG422" s="4"/>
      <c r="RTH422" s="4"/>
      <c r="RTI422" s="4"/>
      <c r="RTJ422" s="4"/>
      <c r="RTK422" s="4"/>
      <c r="RTL422" s="4"/>
      <c r="RTM422" s="4"/>
      <c r="RTN422" s="4"/>
      <c r="RTO422" s="4"/>
      <c r="RTP422" s="4"/>
      <c r="RTQ422" s="4"/>
      <c r="RTR422" s="4"/>
      <c r="RTS422" s="4"/>
      <c r="RTT422" s="4"/>
      <c r="RTU422" s="4"/>
      <c r="RTV422" s="4"/>
      <c r="RTW422" s="4"/>
      <c r="RTX422" s="4"/>
      <c r="RTY422" s="4"/>
      <c r="RTZ422" s="4"/>
      <c r="RUA422" s="4"/>
      <c r="RUB422" s="4"/>
      <c r="RUC422" s="4"/>
      <c r="RUD422" s="4"/>
      <c r="RUE422" s="4"/>
      <c r="RUF422" s="4"/>
      <c r="RUG422" s="4"/>
      <c r="RUH422" s="4"/>
      <c r="RUI422" s="4"/>
      <c r="RUJ422" s="4"/>
      <c r="RUK422" s="4"/>
      <c r="RUL422" s="4"/>
      <c r="RUM422" s="4"/>
      <c r="RUN422" s="4"/>
      <c r="RUO422" s="4"/>
      <c r="RUP422" s="4"/>
      <c r="RUQ422" s="4"/>
      <c r="RUR422" s="4"/>
      <c r="RUS422" s="4"/>
      <c r="RUT422" s="4"/>
      <c r="RUU422" s="4"/>
      <c r="RUV422" s="4"/>
      <c r="RUW422" s="4"/>
      <c r="RUX422" s="4"/>
      <c r="RUY422" s="4"/>
      <c r="RUZ422" s="4"/>
      <c r="RVA422" s="4"/>
      <c r="RVB422" s="4"/>
      <c r="RVC422" s="4"/>
      <c r="RVD422" s="4"/>
      <c r="RVE422" s="4"/>
      <c r="RVF422" s="4"/>
      <c r="RVG422" s="4"/>
      <c r="RVH422" s="4"/>
      <c r="RVI422" s="4"/>
      <c r="RVJ422" s="4"/>
      <c r="RVK422" s="4"/>
      <c r="RVL422" s="4"/>
      <c r="RVM422" s="4"/>
      <c r="RVN422" s="4"/>
      <c r="RVO422" s="4"/>
      <c r="RVP422" s="4"/>
      <c r="RVQ422" s="4"/>
      <c r="RVR422" s="4"/>
      <c r="RVS422" s="4"/>
      <c r="RVT422" s="4"/>
      <c r="RVU422" s="4"/>
      <c r="RVV422" s="4"/>
      <c r="RVW422" s="4"/>
      <c r="RVX422" s="4"/>
      <c r="RVY422" s="4"/>
      <c r="RVZ422" s="4"/>
      <c r="RWA422" s="4"/>
      <c r="RWB422" s="4"/>
      <c r="RWC422" s="4"/>
      <c r="RWD422" s="4"/>
      <c r="RWE422" s="4"/>
      <c r="RWF422" s="4"/>
      <c r="RWG422" s="4"/>
      <c r="RWH422" s="4"/>
      <c r="RWI422" s="4"/>
      <c r="RWJ422" s="4"/>
      <c r="RWK422" s="4"/>
      <c r="RWL422" s="4"/>
      <c r="RWM422" s="4"/>
      <c r="RWN422" s="4"/>
      <c r="RWO422" s="4"/>
      <c r="RWP422" s="4"/>
      <c r="RWQ422" s="4"/>
      <c r="RWR422" s="4"/>
      <c r="RWS422" s="4"/>
      <c r="RWT422" s="4"/>
      <c r="RWU422" s="4"/>
      <c r="RWV422" s="4"/>
      <c r="RWW422" s="4"/>
      <c r="RWX422" s="4"/>
      <c r="RWY422" s="4"/>
      <c r="RWZ422" s="4"/>
      <c r="RXA422" s="4"/>
      <c r="RXB422" s="4"/>
      <c r="RXC422" s="4"/>
      <c r="RXD422" s="4"/>
      <c r="RXE422" s="4"/>
      <c r="RXF422" s="4"/>
      <c r="RXG422" s="4"/>
      <c r="RXH422" s="4"/>
      <c r="RXI422" s="4"/>
      <c r="RXJ422" s="4"/>
      <c r="RXK422" s="4"/>
      <c r="RXL422" s="4"/>
      <c r="RXM422" s="4"/>
      <c r="RXN422" s="4"/>
      <c r="RXO422" s="4"/>
      <c r="RXP422" s="4"/>
      <c r="RXQ422" s="4"/>
      <c r="RXR422" s="4"/>
      <c r="RXS422" s="4"/>
      <c r="RXT422" s="4"/>
      <c r="RXU422" s="4"/>
      <c r="RXV422" s="4"/>
      <c r="RXW422" s="4"/>
      <c r="RXX422" s="4"/>
      <c r="RXY422" s="4"/>
      <c r="RXZ422" s="4"/>
      <c r="RYA422" s="4"/>
      <c r="RYB422" s="4"/>
      <c r="RYC422" s="4"/>
      <c r="RYD422" s="4"/>
      <c r="RYE422" s="4"/>
      <c r="RYF422" s="4"/>
      <c r="RYG422" s="4"/>
      <c r="RYH422" s="4"/>
      <c r="RYI422" s="4"/>
      <c r="RYJ422" s="4"/>
      <c r="RYK422" s="4"/>
      <c r="RYL422" s="4"/>
      <c r="RYM422" s="4"/>
      <c r="RYN422" s="4"/>
      <c r="RYO422" s="4"/>
      <c r="RYP422" s="4"/>
      <c r="RYQ422" s="4"/>
      <c r="RYR422" s="4"/>
      <c r="RYS422" s="4"/>
      <c r="RYT422" s="4"/>
      <c r="RYU422" s="4"/>
      <c r="RYV422" s="4"/>
      <c r="RYW422" s="4"/>
      <c r="RYX422" s="4"/>
      <c r="RYY422" s="4"/>
      <c r="RYZ422" s="4"/>
      <c r="RZA422" s="4"/>
      <c r="RZB422" s="4"/>
      <c r="RZC422" s="4"/>
      <c r="RZD422" s="4"/>
      <c r="RZE422" s="4"/>
      <c r="RZF422" s="4"/>
      <c r="RZG422" s="4"/>
      <c r="RZH422" s="4"/>
      <c r="RZI422" s="4"/>
      <c r="RZJ422" s="4"/>
      <c r="RZK422" s="4"/>
      <c r="RZL422" s="4"/>
      <c r="RZM422" s="4"/>
      <c r="RZN422" s="4"/>
      <c r="RZO422" s="4"/>
      <c r="RZP422" s="4"/>
      <c r="RZQ422" s="4"/>
      <c r="RZR422" s="4"/>
      <c r="RZS422" s="4"/>
      <c r="RZT422" s="4"/>
      <c r="RZU422" s="4"/>
      <c r="RZV422" s="4"/>
      <c r="RZW422" s="4"/>
      <c r="RZX422" s="4"/>
      <c r="RZY422" s="4"/>
      <c r="RZZ422" s="4"/>
      <c r="SAA422" s="4"/>
      <c r="SAB422" s="4"/>
      <c r="SAC422" s="4"/>
      <c r="SAD422" s="4"/>
      <c r="SAE422" s="4"/>
      <c r="SAF422" s="4"/>
      <c r="SAG422" s="4"/>
      <c r="SAH422" s="4"/>
      <c r="SAI422" s="4"/>
      <c r="SAJ422" s="4"/>
      <c r="SAK422" s="4"/>
      <c r="SAL422" s="4"/>
      <c r="SAM422" s="4"/>
      <c r="SAN422" s="4"/>
      <c r="SAO422" s="4"/>
      <c r="SAP422" s="4"/>
      <c r="SAQ422" s="4"/>
      <c r="SAR422" s="4"/>
      <c r="SAS422" s="4"/>
      <c r="SAT422" s="4"/>
      <c r="SAU422" s="4"/>
      <c r="SAV422" s="4"/>
      <c r="SAW422" s="4"/>
      <c r="SAX422" s="4"/>
      <c r="SAY422" s="4"/>
      <c r="SAZ422" s="4"/>
      <c r="SBA422" s="4"/>
      <c r="SBB422" s="4"/>
      <c r="SBC422" s="4"/>
      <c r="SBD422" s="4"/>
      <c r="SBE422" s="4"/>
      <c r="SBF422" s="4"/>
      <c r="SBG422" s="4"/>
      <c r="SBH422" s="4"/>
      <c r="SBI422" s="4"/>
      <c r="SBJ422" s="4"/>
      <c r="SBK422" s="4"/>
      <c r="SBL422" s="4"/>
      <c r="SBM422" s="4"/>
      <c r="SBN422" s="4"/>
      <c r="SBO422" s="4"/>
      <c r="SBP422" s="4"/>
      <c r="SBQ422" s="4"/>
      <c r="SBR422" s="4"/>
      <c r="SBS422" s="4"/>
      <c r="SBT422" s="4"/>
      <c r="SBU422" s="4"/>
      <c r="SBV422" s="4"/>
      <c r="SBW422" s="4"/>
      <c r="SBX422" s="4"/>
      <c r="SBY422" s="4"/>
      <c r="SBZ422" s="4"/>
      <c r="SCA422" s="4"/>
      <c r="SCB422" s="4"/>
      <c r="SCC422" s="4"/>
      <c r="SCD422" s="4"/>
      <c r="SCE422" s="4"/>
      <c r="SCF422" s="4"/>
      <c r="SCG422" s="4"/>
      <c r="SCH422" s="4"/>
      <c r="SCI422" s="4"/>
      <c r="SCJ422" s="4"/>
      <c r="SCK422" s="4"/>
      <c r="SCL422" s="4"/>
      <c r="SCM422" s="4"/>
      <c r="SCN422" s="4"/>
      <c r="SCO422" s="4"/>
      <c r="SCP422" s="4"/>
      <c r="SCQ422" s="4"/>
      <c r="SCR422" s="4"/>
      <c r="SCS422" s="4"/>
      <c r="SCT422" s="4"/>
      <c r="SCU422" s="4"/>
      <c r="SCV422" s="4"/>
      <c r="SCW422" s="4"/>
      <c r="SCX422" s="4"/>
      <c r="SCY422" s="4"/>
      <c r="SCZ422" s="4"/>
      <c r="SDA422" s="4"/>
      <c r="SDB422" s="4"/>
      <c r="SDC422" s="4"/>
      <c r="SDD422" s="4"/>
      <c r="SDE422" s="4"/>
      <c r="SDF422" s="4"/>
      <c r="SDG422" s="4"/>
      <c r="SDH422" s="4"/>
      <c r="SDI422" s="4"/>
      <c r="SDJ422" s="4"/>
      <c r="SDK422" s="4"/>
      <c r="SDL422" s="4"/>
      <c r="SDM422" s="4"/>
      <c r="SDN422" s="4"/>
      <c r="SDO422" s="4"/>
      <c r="SDP422" s="4"/>
      <c r="SDQ422" s="4"/>
      <c r="SDR422" s="4"/>
      <c r="SDS422" s="4"/>
      <c r="SDT422" s="4"/>
      <c r="SDU422" s="4"/>
      <c r="SDV422" s="4"/>
      <c r="SDW422" s="4"/>
      <c r="SDX422" s="4"/>
      <c r="SDY422" s="4"/>
      <c r="SDZ422" s="4"/>
      <c r="SEA422" s="4"/>
      <c r="SEB422" s="4"/>
      <c r="SEC422" s="4"/>
      <c r="SED422" s="4"/>
      <c r="SEE422" s="4"/>
      <c r="SEF422" s="4"/>
      <c r="SEG422" s="4"/>
      <c r="SEH422" s="4"/>
      <c r="SEI422" s="4"/>
      <c r="SEJ422" s="4"/>
      <c r="SEK422" s="4"/>
      <c r="SEL422" s="4"/>
      <c r="SEM422" s="4"/>
      <c r="SEN422" s="4"/>
      <c r="SEO422" s="4"/>
      <c r="SEP422" s="4"/>
      <c r="SEQ422" s="4"/>
      <c r="SER422" s="4"/>
      <c r="SES422" s="4"/>
      <c r="SET422" s="4"/>
      <c r="SEU422" s="4"/>
      <c r="SEV422" s="4"/>
      <c r="SEW422" s="4"/>
      <c r="SEX422" s="4"/>
      <c r="SEY422" s="4"/>
      <c r="SEZ422" s="4"/>
      <c r="SFA422" s="4"/>
      <c r="SFB422" s="4"/>
      <c r="SFC422" s="4"/>
      <c r="SFD422" s="4"/>
      <c r="SFE422" s="4"/>
      <c r="SFF422" s="4"/>
      <c r="SFG422" s="4"/>
      <c r="SFH422" s="4"/>
      <c r="SFI422" s="4"/>
      <c r="SFJ422" s="4"/>
      <c r="SFK422" s="4"/>
      <c r="SFL422" s="4"/>
      <c r="SFM422" s="4"/>
      <c r="SFN422" s="4"/>
      <c r="SFO422" s="4"/>
      <c r="SFP422" s="4"/>
      <c r="SFQ422" s="4"/>
      <c r="SFR422" s="4"/>
      <c r="SFS422" s="4"/>
      <c r="SFT422" s="4"/>
      <c r="SFU422" s="4"/>
      <c r="SFV422" s="4"/>
      <c r="SFW422" s="4"/>
      <c r="SFX422" s="4"/>
      <c r="SFY422" s="4"/>
      <c r="SFZ422" s="4"/>
      <c r="SGA422" s="4"/>
      <c r="SGB422" s="4"/>
      <c r="SGC422" s="4"/>
      <c r="SGD422" s="4"/>
      <c r="SGE422" s="4"/>
      <c r="SGF422" s="4"/>
      <c r="SGG422" s="4"/>
      <c r="SGH422" s="4"/>
      <c r="SGI422" s="4"/>
      <c r="SGJ422" s="4"/>
      <c r="SGK422" s="4"/>
      <c r="SGL422" s="4"/>
      <c r="SGM422" s="4"/>
      <c r="SGN422" s="4"/>
      <c r="SGO422" s="4"/>
      <c r="SGP422" s="4"/>
      <c r="SGQ422" s="4"/>
      <c r="SGR422" s="4"/>
      <c r="SGS422" s="4"/>
      <c r="SGT422" s="4"/>
      <c r="SGU422" s="4"/>
      <c r="SGV422" s="4"/>
      <c r="SGW422" s="4"/>
      <c r="SGX422" s="4"/>
      <c r="SGY422" s="4"/>
      <c r="SGZ422" s="4"/>
      <c r="SHA422" s="4"/>
      <c r="SHB422" s="4"/>
      <c r="SHC422" s="4"/>
      <c r="SHD422" s="4"/>
      <c r="SHE422" s="4"/>
      <c r="SHF422" s="4"/>
      <c r="SHG422" s="4"/>
      <c r="SHH422" s="4"/>
      <c r="SHI422" s="4"/>
      <c r="SHJ422" s="4"/>
      <c r="SHK422" s="4"/>
      <c r="SHL422" s="4"/>
      <c r="SHM422" s="4"/>
      <c r="SHN422" s="4"/>
      <c r="SHO422" s="4"/>
      <c r="SHP422" s="4"/>
      <c r="SHQ422" s="4"/>
      <c r="SHR422" s="4"/>
      <c r="SHS422" s="4"/>
      <c r="SHT422" s="4"/>
      <c r="SHU422" s="4"/>
      <c r="SHV422" s="4"/>
      <c r="SHW422" s="4"/>
      <c r="SHX422" s="4"/>
      <c r="SHY422" s="4"/>
      <c r="SHZ422" s="4"/>
      <c r="SIA422" s="4"/>
      <c r="SIB422" s="4"/>
      <c r="SIC422" s="4"/>
      <c r="SID422" s="4"/>
      <c r="SIE422" s="4"/>
      <c r="SIF422" s="4"/>
      <c r="SIG422" s="4"/>
      <c r="SIH422" s="4"/>
      <c r="SII422" s="4"/>
      <c r="SIJ422" s="4"/>
      <c r="SIK422" s="4"/>
      <c r="SIL422" s="4"/>
      <c r="SIM422" s="4"/>
      <c r="SIN422" s="4"/>
      <c r="SIO422" s="4"/>
      <c r="SIP422" s="4"/>
      <c r="SIQ422" s="4"/>
      <c r="SIR422" s="4"/>
      <c r="SIS422" s="4"/>
      <c r="SIT422" s="4"/>
      <c r="SIU422" s="4"/>
      <c r="SIV422" s="4"/>
      <c r="SIW422" s="4"/>
      <c r="SIX422" s="4"/>
      <c r="SIY422" s="4"/>
      <c r="SIZ422" s="4"/>
      <c r="SJA422" s="4"/>
      <c r="SJB422" s="4"/>
      <c r="SJC422" s="4"/>
      <c r="SJD422" s="4"/>
      <c r="SJE422" s="4"/>
      <c r="SJF422" s="4"/>
      <c r="SJG422" s="4"/>
      <c r="SJH422" s="4"/>
      <c r="SJI422" s="4"/>
      <c r="SJJ422" s="4"/>
      <c r="SJK422" s="4"/>
      <c r="SJL422" s="4"/>
      <c r="SJM422" s="4"/>
      <c r="SJN422" s="4"/>
      <c r="SJO422" s="4"/>
      <c r="SJP422" s="4"/>
      <c r="SJQ422" s="4"/>
      <c r="SJR422" s="4"/>
      <c r="SJS422" s="4"/>
      <c r="SJT422" s="4"/>
      <c r="SJU422" s="4"/>
      <c r="SJV422" s="4"/>
      <c r="SJW422" s="4"/>
      <c r="SJX422" s="4"/>
      <c r="SJY422" s="4"/>
      <c r="SJZ422" s="4"/>
      <c r="SKA422" s="4"/>
      <c r="SKB422" s="4"/>
      <c r="SKC422" s="4"/>
      <c r="SKD422" s="4"/>
      <c r="SKE422" s="4"/>
      <c r="SKF422" s="4"/>
      <c r="SKG422" s="4"/>
      <c r="SKH422" s="4"/>
      <c r="SKI422" s="4"/>
      <c r="SKJ422" s="4"/>
      <c r="SKK422" s="4"/>
      <c r="SKL422" s="4"/>
      <c r="SKM422" s="4"/>
      <c r="SKN422" s="4"/>
      <c r="SKO422" s="4"/>
      <c r="SKP422" s="4"/>
      <c r="SKQ422" s="4"/>
      <c r="SKR422" s="4"/>
      <c r="SKS422" s="4"/>
      <c r="SKT422" s="4"/>
      <c r="SKU422" s="4"/>
      <c r="SKV422" s="4"/>
      <c r="SKW422" s="4"/>
      <c r="SKX422" s="4"/>
      <c r="SKY422" s="4"/>
      <c r="SKZ422" s="4"/>
      <c r="SLA422" s="4"/>
      <c r="SLB422" s="4"/>
      <c r="SLC422" s="4"/>
      <c r="SLD422" s="4"/>
      <c r="SLE422" s="4"/>
      <c r="SLF422" s="4"/>
      <c r="SLG422" s="4"/>
      <c r="SLH422" s="4"/>
      <c r="SLI422" s="4"/>
      <c r="SLJ422" s="4"/>
      <c r="SLK422" s="4"/>
      <c r="SLL422" s="4"/>
      <c r="SLM422" s="4"/>
      <c r="SLN422" s="4"/>
      <c r="SLO422" s="4"/>
      <c r="SLP422" s="4"/>
      <c r="SLQ422" s="4"/>
      <c r="SLR422" s="4"/>
      <c r="SLS422" s="4"/>
      <c r="SLT422" s="4"/>
      <c r="SLU422" s="4"/>
      <c r="SLV422" s="4"/>
      <c r="SLW422" s="4"/>
      <c r="SLX422" s="4"/>
      <c r="SLY422" s="4"/>
      <c r="SLZ422" s="4"/>
      <c r="SMA422" s="4"/>
      <c r="SMB422" s="4"/>
      <c r="SMC422" s="4"/>
      <c r="SMD422" s="4"/>
      <c r="SME422" s="4"/>
      <c r="SMF422" s="4"/>
      <c r="SMG422" s="4"/>
      <c r="SMH422" s="4"/>
      <c r="SMI422" s="4"/>
      <c r="SMJ422" s="4"/>
      <c r="SMK422" s="4"/>
      <c r="SML422" s="4"/>
      <c r="SMM422" s="4"/>
      <c r="SMN422" s="4"/>
      <c r="SMO422" s="4"/>
      <c r="SMP422" s="4"/>
      <c r="SMQ422" s="4"/>
      <c r="SMR422" s="4"/>
      <c r="SMS422" s="4"/>
      <c r="SMT422" s="4"/>
      <c r="SMU422" s="4"/>
      <c r="SMV422" s="4"/>
      <c r="SMW422" s="4"/>
      <c r="SMX422" s="4"/>
      <c r="SMY422" s="4"/>
      <c r="SMZ422" s="4"/>
      <c r="SNA422" s="4"/>
      <c r="SNB422" s="4"/>
      <c r="SNC422" s="4"/>
      <c r="SND422" s="4"/>
      <c r="SNE422" s="4"/>
      <c r="SNF422" s="4"/>
      <c r="SNG422" s="4"/>
      <c r="SNH422" s="4"/>
      <c r="SNI422" s="4"/>
      <c r="SNJ422" s="4"/>
      <c r="SNK422" s="4"/>
      <c r="SNL422" s="4"/>
      <c r="SNM422" s="4"/>
      <c r="SNN422" s="4"/>
      <c r="SNO422" s="4"/>
      <c r="SNP422" s="4"/>
      <c r="SNQ422" s="4"/>
      <c r="SNR422" s="4"/>
      <c r="SNS422" s="4"/>
      <c r="SNT422" s="4"/>
      <c r="SNU422" s="4"/>
      <c r="SNV422" s="4"/>
      <c r="SNW422" s="4"/>
      <c r="SNX422" s="4"/>
      <c r="SNY422" s="4"/>
      <c r="SNZ422" s="4"/>
      <c r="SOA422" s="4"/>
      <c r="SOB422" s="4"/>
      <c r="SOC422" s="4"/>
      <c r="SOD422" s="4"/>
      <c r="SOE422" s="4"/>
      <c r="SOF422" s="4"/>
      <c r="SOG422" s="4"/>
      <c r="SOH422" s="4"/>
      <c r="SOI422" s="4"/>
      <c r="SOJ422" s="4"/>
      <c r="SOK422" s="4"/>
      <c r="SOL422" s="4"/>
      <c r="SOM422" s="4"/>
      <c r="SON422" s="4"/>
      <c r="SOO422" s="4"/>
      <c r="SOP422" s="4"/>
      <c r="SOQ422" s="4"/>
      <c r="SOR422" s="4"/>
      <c r="SOS422" s="4"/>
      <c r="SOT422" s="4"/>
      <c r="SOU422" s="4"/>
      <c r="SOV422" s="4"/>
      <c r="SOW422" s="4"/>
      <c r="SOX422" s="4"/>
      <c r="SOY422" s="4"/>
      <c r="SOZ422" s="4"/>
      <c r="SPA422" s="4"/>
      <c r="SPB422" s="4"/>
      <c r="SPC422" s="4"/>
      <c r="SPD422" s="4"/>
      <c r="SPE422" s="4"/>
      <c r="SPF422" s="4"/>
      <c r="SPG422" s="4"/>
      <c r="SPH422" s="4"/>
      <c r="SPI422" s="4"/>
      <c r="SPJ422" s="4"/>
      <c r="SPK422" s="4"/>
      <c r="SPL422" s="4"/>
      <c r="SPM422" s="4"/>
      <c r="SPN422" s="4"/>
      <c r="SPO422" s="4"/>
      <c r="SPP422" s="4"/>
      <c r="SPQ422" s="4"/>
      <c r="SPR422" s="4"/>
      <c r="SPS422" s="4"/>
      <c r="SPT422" s="4"/>
      <c r="SPU422" s="4"/>
      <c r="SPV422" s="4"/>
      <c r="SPW422" s="4"/>
      <c r="SPX422" s="4"/>
      <c r="SPY422" s="4"/>
      <c r="SPZ422" s="4"/>
      <c r="SQA422" s="4"/>
      <c r="SQB422" s="4"/>
      <c r="SQC422" s="4"/>
      <c r="SQD422" s="4"/>
      <c r="SQE422" s="4"/>
      <c r="SQF422" s="4"/>
      <c r="SQG422" s="4"/>
      <c r="SQH422" s="4"/>
      <c r="SQI422" s="4"/>
      <c r="SQJ422" s="4"/>
      <c r="SQK422" s="4"/>
      <c r="SQL422" s="4"/>
      <c r="SQM422" s="4"/>
      <c r="SQN422" s="4"/>
      <c r="SQO422" s="4"/>
      <c r="SQP422" s="4"/>
      <c r="SQQ422" s="4"/>
      <c r="SQR422" s="4"/>
      <c r="SQS422" s="4"/>
      <c r="SQT422" s="4"/>
      <c r="SQU422" s="4"/>
      <c r="SQV422" s="4"/>
      <c r="SQW422" s="4"/>
      <c r="SQX422" s="4"/>
      <c r="SQY422" s="4"/>
      <c r="SQZ422" s="4"/>
      <c r="SRA422" s="4"/>
      <c r="SRB422" s="4"/>
      <c r="SRC422" s="4"/>
      <c r="SRD422" s="4"/>
      <c r="SRE422" s="4"/>
      <c r="SRF422" s="4"/>
      <c r="SRG422" s="4"/>
      <c r="SRH422" s="4"/>
      <c r="SRI422" s="4"/>
      <c r="SRJ422" s="4"/>
      <c r="SRK422" s="4"/>
      <c r="SRL422" s="4"/>
      <c r="SRM422" s="4"/>
      <c r="SRN422" s="4"/>
      <c r="SRO422" s="4"/>
      <c r="SRP422" s="4"/>
      <c r="SRQ422" s="4"/>
      <c r="SRR422" s="4"/>
      <c r="SRS422" s="4"/>
      <c r="SRT422" s="4"/>
      <c r="SRU422" s="4"/>
      <c r="SRV422" s="4"/>
      <c r="SRW422" s="4"/>
      <c r="SRX422" s="4"/>
      <c r="SRY422" s="4"/>
      <c r="SRZ422" s="4"/>
      <c r="SSA422" s="4"/>
      <c r="SSB422" s="4"/>
      <c r="SSC422" s="4"/>
      <c r="SSD422" s="4"/>
      <c r="SSE422" s="4"/>
      <c r="SSF422" s="4"/>
      <c r="SSG422" s="4"/>
      <c r="SSH422" s="4"/>
      <c r="SSI422" s="4"/>
      <c r="SSJ422" s="4"/>
      <c r="SSK422" s="4"/>
      <c r="SSL422" s="4"/>
      <c r="SSM422" s="4"/>
      <c r="SSN422" s="4"/>
      <c r="SSO422" s="4"/>
      <c r="SSP422" s="4"/>
      <c r="SSQ422" s="4"/>
      <c r="SSR422" s="4"/>
      <c r="SSS422" s="4"/>
      <c r="SST422" s="4"/>
      <c r="SSU422" s="4"/>
      <c r="SSV422" s="4"/>
      <c r="SSW422" s="4"/>
      <c r="SSX422" s="4"/>
      <c r="SSY422" s="4"/>
      <c r="SSZ422" s="4"/>
      <c r="STA422" s="4"/>
      <c r="STB422" s="4"/>
      <c r="STC422" s="4"/>
      <c r="STD422" s="4"/>
      <c r="STE422" s="4"/>
      <c r="STF422" s="4"/>
      <c r="STG422" s="4"/>
      <c r="STH422" s="4"/>
      <c r="STI422" s="4"/>
      <c r="STJ422" s="4"/>
      <c r="STK422" s="4"/>
      <c r="STL422" s="4"/>
      <c r="STM422" s="4"/>
      <c r="STN422" s="4"/>
      <c r="STO422" s="4"/>
      <c r="STP422" s="4"/>
      <c r="STQ422" s="4"/>
      <c r="STR422" s="4"/>
      <c r="STS422" s="4"/>
      <c r="STT422" s="4"/>
      <c r="STU422" s="4"/>
      <c r="STV422" s="4"/>
      <c r="STW422" s="4"/>
      <c r="STX422" s="4"/>
      <c r="STY422" s="4"/>
      <c r="STZ422" s="4"/>
      <c r="SUA422" s="4"/>
      <c r="SUB422" s="4"/>
      <c r="SUC422" s="4"/>
      <c r="SUD422" s="4"/>
      <c r="SUE422" s="4"/>
      <c r="SUF422" s="4"/>
      <c r="SUG422" s="4"/>
      <c r="SUH422" s="4"/>
      <c r="SUI422" s="4"/>
      <c r="SUJ422" s="4"/>
      <c r="SUK422" s="4"/>
      <c r="SUL422" s="4"/>
      <c r="SUM422" s="4"/>
      <c r="SUN422" s="4"/>
      <c r="SUO422" s="4"/>
      <c r="SUP422" s="4"/>
      <c r="SUQ422" s="4"/>
      <c r="SUR422" s="4"/>
      <c r="SUS422" s="4"/>
      <c r="SUT422" s="4"/>
      <c r="SUU422" s="4"/>
      <c r="SUV422" s="4"/>
      <c r="SUW422" s="4"/>
      <c r="SUX422" s="4"/>
      <c r="SUY422" s="4"/>
      <c r="SUZ422" s="4"/>
      <c r="SVA422" s="4"/>
      <c r="SVB422" s="4"/>
      <c r="SVC422" s="4"/>
      <c r="SVD422" s="4"/>
      <c r="SVE422" s="4"/>
      <c r="SVF422" s="4"/>
      <c r="SVG422" s="4"/>
      <c r="SVH422" s="4"/>
      <c r="SVI422" s="4"/>
      <c r="SVJ422" s="4"/>
      <c r="SVK422" s="4"/>
      <c r="SVL422" s="4"/>
      <c r="SVM422" s="4"/>
      <c r="SVN422" s="4"/>
      <c r="SVO422" s="4"/>
      <c r="SVP422" s="4"/>
      <c r="SVQ422" s="4"/>
      <c r="SVR422" s="4"/>
      <c r="SVS422" s="4"/>
      <c r="SVT422" s="4"/>
      <c r="SVU422" s="4"/>
      <c r="SVV422" s="4"/>
      <c r="SVW422" s="4"/>
      <c r="SVX422" s="4"/>
      <c r="SVY422" s="4"/>
      <c r="SVZ422" s="4"/>
      <c r="SWA422" s="4"/>
      <c r="SWB422" s="4"/>
      <c r="SWC422" s="4"/>
      <c r="SWD422" s="4"/>
      <c r="SWE422" s="4"/>
      <c r="SWF422" s="4"/>
      <c r="SWG422" s="4"/>
      <c r="SWH422" s="4"/>
      <c r="SWI422" s="4"/>
      <c r="SWJ422" s="4"/>
      <c r="SWK422" s="4"/>
      <c r="SWL422" s="4"/>
      <c r="SWM422" s="4"/>
      <c r="SWN422" s="4"/>
      <c r="SWO422" s="4"/>
      <c r="SWP422" s="4"/>
      <c r="SWQ422" s="4"/>
      <c r="SWR422" s="4"/>
      <c r="SWS422" s="4"/>
      <c r="SWT422" s="4"/>
      <c r="SWU422" s="4"/>
      <c r="SWV422" s="4"/>
      <c r="SWW422" s="4"/>
      <c r="SWX422" s="4"/>
      <c r="SWY422" s="4"/>
      <c r="SWZ422" s="4"/>
      <c r="SXA422" s="4"/>
      <c r="SXB422" s="4"/>
      <c r="SXC422" s="4"/>
      <c r="SXD422" s="4"/>
      <c r="SXE422" s="4"/>
      <c r="SXF422" s="4"/>
      <c r="SXG422" s="4"/>
      <c r="SXH422" s="4"/>
      <c r="SXI422" s="4"/>
      <c r="SXJ422" s="4"/>
      <c r="SXK422" s="4"/>
      <c r="SXL422" s="4"/>
      <c r="SXM422" s="4"/>
      <c r="SXN422" s="4"/>
      <c r="SXO422" s="4"/>
      <c r="SXP422" s="4"/>
      <c r="SXQ422" s="4"/>
      <c r="SXR422" s="4"/>
      <c r="SXS422" s="4"/>
      <c r="SXT422" s="4"/>
      <c r="SXU422" s="4"/>
      <c r="SXV422" s="4"/>
      <c r="SXW422" s="4"/>
      <c r="SXX422" s="4"/>
      <c r="SXY422" s="4"/>
      <c r="SXZ422" s="4"/>
      <c r="SYA422" s="4"/>
      <c r="SYB422" s="4"/>
      <c r="SYC422" s="4"/>
      <c r="SYD422" s="4"/>
      <c r="SYE422" s="4"/>
      <c r="SYF422" s="4"/>
      <c r="SYG422" s="4"/>
      <c r="SYH422" s="4"/>
      <c r="SYI422" s="4"/>
      <c r="SYJ422" s="4"/>
      <c r="SYK422" s="4"/>
      <c r="SYL422" s="4"/>
      <c r="SYM422" s="4"/>
      <c r="SYN422" s="4"/>
      <c r="SYO422" s="4"/>
      <c r="SYP422" s="4"/>
      <c r="SYQ422" s="4"/>
      <c r="SYR422" s="4"/>
      <c r="SYS422" s="4"/>
      <c r="SYT422" s="4"/>
      <c r="SYU422" s="4"/>
      <c r="SYV422" s="4"/>
      <c r="SYW422" s="4"/>
      <c r="SYX422" s="4"/>
      <c r="SYY422" s="4"/>
      <c r="SYZ422" s="4"/>
      <c r="SZA422" s="4"/>
      <c r="SZB422" s="4"/>
      <c r="SZC422" s="4"/>
      <c r="SZD422" s="4"/>
      <c r="SZE422" s="4"/>
      <c r="SZF422" s="4"/>
      <c r="SZG422" s="4"/>
      <c r="SZH422" s="4"/>
      <c r="SZI422" s="4"/>
      <c r="SZJ422" s="4"/>
      <c r="SZK422" s="4"/>
      <c r="SZL422" s="4"/>
      <c r="SZM422" s="4"/>
      <c r="SZN422" s="4"/>
      <c r="SZO422" s="4"/>
      <c r="SZP422" s="4"/>
      <c r="SZQ422" s="4"/>
      <c r="SZR422" s="4"/>
      <c r="SZS422" s="4"/>
      <c r="SZT422" s="4"/>
      <c r="SZU422" s="4"/>
      <c r="SZV422" s="4"/>
      <c r="SZW422" s="4"/>
      <c r="SZX422" s="4"/>
      <c r="SZY422" s="4"/>
      <c r="SZZ422" s="4"/>
      <c r="TAA422" s="4"/>
      <c r="TAB422" s="4"/>
      <c r="TAC422" s="4"/>
      <c r="TAD422" s="4"/>
      <c r="TAE422" s="4"/>
      <c r="TAF422" s="4"/>
      <c r="TAG422" s="4"/>
      <c r="TAH422" s="4"/>
      <c r="TAI422" s="4"/>
      <c r="TAJ422" s="4"/>
      <c r="TAK422" s="4"/>
      <c r="TAL422" s="4"/>
      <c r="TAM422" s="4"/>
      <c r="TAN422" s="4"/>
      <c r="TAO422" s="4"/>
      <c r="TAP422" s="4"/>
      <c r="TAQ422" s="4"/>
      <c r="TAR422" s="4"/>
      <c r="TAS422" s="4"/>
      <c r="TAT422" s="4"/>
      <c r="TAU422" s="4"/>
      <c r="TAV422" s="4"/>
      <c r="TAW422" s="4"/>
      <c r="TAX422" s="4"/>
      <c r="TAY422" s="4"/>
      <c r="TAZ422" s="4"/>
      <c r="TBA422" s="4"/>
      <c r="TBB422" s="4"/>
      <c r="TBC422" s="4"/>
      <c r="TBD422" s="4"/>
      <c r="TBE422" s="4"/>
      <c r="TBF422" s="4"/>
      <c r="TBG422" s="4"/>
      <c r="TBH422" s="4"/>
      <c r="TBI422" s="4"/>
      <c r="TBJ422" s="4"/>
      <c r="TBK422" s="4"/>
      <c r="TBL422" s="4"/>
      <c r="TBM422" s="4"/>
      <c r="TBN422" s="4"/>
      <c r="TBO422" s="4"/>
      <c r="TBP422" s="4"/>
      <c r="TBQ422" s="4"/>
      <c r="TBR422" s="4"/>
      <c r="TBS422" s="4"/>
      <c r="TBT422" s="4"/>
      <c r="TBU422" s="4"/>
      <c r="TBV422" s="4"/>
      <c r="TBW422" s="4"/>
      <c r="TBX422" s="4"/>
      <c r="TBY422" s="4"/>
      <c r="TBZ422" s="4"/>
      <c r="TCA422" s="4"/>
      <c r="TCB422" s="4"/>
      <c r="TCC422" s="4"/>
      <c r="TCD422" s="4"/>
      <c r="TCE422" s="4"/>
      <c r="TCF422" s="4"/>
      <c r="TCG422" s="4"/>
      <c r="TCH422" s="4"/>
      <c r="TCI422" s="4"/>
      <c r="TCJ422" s="4"/>
      <c r="TCK422" s="4"/>
      <c r="TCL422" s="4"/>
      <c r="TCM422" s="4"/>
      <c r="TCN422" s="4"/>
      <c r="TCO422" s="4"/>
      <c r="TCP422" s="4"/>
      <c r="TCQ422" s="4"/>
      <c r="TCR422" s="4"/>
      <c r="TCS422" s="4"/>
      <c r="TCT422" s="4"/>
      <c r="TCU422" s="4"/>
      <c r="TCV422" s="4"/>
      <c r="TCW422" s="4"/>
      <c r="TCX422" s="4"/>
      <c r="TCY422" s="4"/>
      <c r="TCZ422" s="4"/>
      <c r="TDA422" s="4"/>
      <c r="TDB422" s="4"/>
      <c r="TDC422" s="4"/>
      <c r="TDD422" s="4"/>
      <c r="TDE422" s="4"/>
      <c r="TDF422" s="4"/>
      <c r="TDG422" s="4"/>
      <c r="TDH422" s="4"/>
      <c r="TDI422" s="4"/>
      <c r="TDJ422" s="4"/>
      <c r="TDK422" s="4"/>
      <c r="TDL422" s="4"/>
      <c r="TDM422" s="4"/>
      <c r="TDN422" s="4"/>
      <c r="TDO422" s="4"/>
      <c r="TDP422" s="4"/>
      <c r="TDQ422" s="4"/>
      <c r="TDR422" s="4"/>
      <c r="TDS422" s="4"/>
      <c r="TDT422" s="4"/>
      <c r="TDU422" s="4"/>
      <c r="TDV422" s="4"/>
      <c r="TDW422" s="4"/>
      <c r="TDX422" s="4"/>
      <c r="TDY422" s="4"/>
      <c r="TDZ422" s="4"/>
      <c r="TEA422" s="4"/>
      <c r="TEB422" s="4"/>
      <c r="TEC422" s="4"/>
      <c r="TED422" s="4"/>
      <c r="TEE422" s="4"/>
      <c r="TEF422" s="4"/>
      <c r="TEG422" s="4"/>
      <c r="TEH422" s="4"/>
      <c r="TEI422" s="4"/>
      <c r="TEJ422" s="4"/>
      <c r="TEK422" s="4"/>
      <c r="TEL422" s="4"/>
      <c r="TEM422" s="4"/>
      <c r="TEN422" s="4"/>
      <c r="TEO422" s="4"/>
      <c r="TEP422" s="4"/>
      <c r="TEQ422" s="4"/>
      <c r="TER422" s="4"/>
      <c r="TES422" s="4"/>
      <c r="TET422" s="4"/>
      <c r="TEU422" s="4"/>
      <c r="TEV422" s="4"/>
      <c r="TEW422" s="4"/>
      <c r="TEX422" s="4"/>
      <c r="TEY422" s="4"/>
      <c r="TEZ422" s="4"/>
      <c r="TFA422" s="4"/>
      <c r="TFB422" s="4"/>
      <c r="TFC422" s="4"/>
      <c r="TFD422" s="4"/>
      <c r="TFE422" s="4"/>
      <c r="TFF422" s="4"/>
      <c r="TFG422" s="4"/>
      <c r="TFH422" s="4"/>
      <c r="TFI422" s="4"/>
      <c r="TFJ422" s="4"/>
      <c r="TFK422" s="4"/>
      <c r="TFL422" s="4"/>
      <c r="TFM422" s="4"/>
      <c r="TFN422" s="4"/>
      <c r="TFO422" s="4"/>
      <c r="TFP422" s="4"/>
      <c r="TFQ422" s="4"/>
      <c r="TFR422" s="4"/>
      <c r="TFS422" s="4"/>
      <c r="TFT422" s="4"/>
      <c r="TFU422" s="4"/>
      <c r="TFV422" s="4"/>
      <c r="TFW422" s="4"/>
      <c r="TFX422" s="4"/>
      <c r="TFY422" s="4"/>
      <c r="TFZ422" s="4"/>
      <c r="TGA422" s="4"/>
      <c r="TGB422" s="4"/>
      <c r="TGC422" s="4"/>
      <c r="TGD422" s="4"/>
      <c r="TGE422" s="4"/>
      <c r="TGF422" s="4"/>
      <c r="TGG422" s="4"/>
      <c r="TGH422" s="4"/>
      <c r="TGI422" s="4"/>
      <c r="TGJ422" s="4"/>
      <c r="TGK422" s="4"/>
      <c r="TGL422" s="4"/>
      <c r="TGM422" s="4"/>
      <c r="TGN422" s="4"/>
      <c r="TGO422" s="4"/>
      <c r="TGP422" s="4"/>
      <c r="TGQ422" s="4"/>
      <c r="TGR422" s="4"/>
      <c r="TGS422" s="4"/>
      <c r="TGT422" s="4"/>
      <c r="TGU422" s="4"/>
      <c r="TGV422" s="4"/>
      <c r="TGW422" s="4"/>
      <c r="TGX422" s="4"/>
      <c r="TGY422" s="4"/>
      <c r="TGZ422" s="4"/>
      <c r="THA422" s="4"/>
      <c r="THB422" s="4"/>
      <c r="THC422" s="4"/>
      <c r="THD422" s="4"/>
      <c r="THE422" s="4"/>
      <c r="THF422" s="4"/>
      <c r="THG422" s="4"/>
      <c r="THH422" s="4"/>
      <c r="THI422" s="4"/>
      <c r="THJ422" s="4"/>
      <c r="THK422" s="4"/>
      <c r="THL422" s="4"/>
      <c r="THM422" s="4"/>
      <c r="THN422" s="4"/>
      <c r="THO422" s="4"/>
      <c r="THP422" s="4"/>
      <c r="THQ422" s="4"/>
      <c r="THR422" s="4"/>
      <c r="THS422" s="4"/>
      <c r="THT422" s="4"/>
      <c r="THU422" s="4"/>
      <c r="THV422" s="4"/>
      <c r="THW422" s="4"/>
      <c r="THX422" s="4"/>
      <c r="THY422" s="4"/>
      <c r="THZ422" s="4"/>
      <c r="TIA422" s="4"/>
      <c r="TIB422" s="4"/>
      <c r="TIC422" s="4"/>
      <c r="TID422" s="4"/>
      <c r="TIE422" s="4"/>
      <c r="TIF422" s="4"/>
      <c r="TIG422" s="4"/>
      <c r="TIH422" s="4"/>
      <c r="TII422" s="4"/>
      <c r="TIJ422" s="4"/>
      <c r="TIK422" s="4"/>
      <c r="TIL422" s="4"/>
      <c r="TIM422" s="4"/>
      <c r="TIN422" s="4"/>
      <c r="TIO422" s="4"/>
      <c r="TIP422" s="4"/>
      <c r="TIQ422" s="4"/>
      <c r="TIR422" s="4"/>
      <c r="TIS422" s="4"/>
      <c r="TIT422" s="4"/>
      <c r="TIU422" s="4"/>
      <c r="TIV422" s="4"/>
      <c r="TIW422" s="4"/>
      <c r="TIX422" s="4"/>
      <c r="TIY422" s="4"/>
      <c r="TIZ422" s="4"/>
      <c r="TJA422" s="4"/>
      <c r="TJB422" s="4"/>
      <c r="TJC422" s="4"/>
      <c r="TJD422" s="4"/>
      <c r="TJE422" s="4"/>
      <c r="TJF422" s="4"/>
      <c r="TJG422" s="4"/>
      <c r="TJH422" s="4"/>
      <c r="TJI422" s="4"/>
      <c r="TJJ422" s="4"/>
      <c r="TJK422" s="4"/>
      <c r="TJL422" s="4"/>
      <c r="TJM422" s="4"/>
      <c r="TJN422" s="4"/>
      <c r="TJO422" s="4"/>
      <c r="TJP422" s="4"/>
      <c r="TJQ422" s="4"/>
      <c r="TJR422" s="4"/>
      <c r="TJS422" s="4"/>
      <c r="TJT422" s="4"/>
      <c r="TJU422" s="4"/>
      <c r="TJV422" s="4"/>
      <c r="TJW422" s="4"/>
      <c r="TJX422" s="4"/>
      <c r="TJY422" s="4"/>
      <c r="TJZ422" s="4"/>
      <c r="TKA422" s="4"/>
      <c r="TKB422" s="4"/>
      <c r="TKC422" s="4"/>
      <c r="TKD422" s="4"/>
      <c r="TKE422" s="4"/>
      <c r="TKF422" s="4"/>
      <c r="TKG422" s="4"/>
      <c r="TKH422" s="4"/>
      <c r="TKI422" s="4"/>
      <c r="TKJ422" s="4"/>
      <c r="TKK422" s="4"/>
      <c r="TKL422" s="4"/>
      <c r="TKM422" s="4"/>
      <c r="TKN422" s="4"/>
      <c r="TKO422" s="4"/>
      <c r="TKP422" s="4"/>
      <c r="TKQ422" s="4"/>
      <c r="TKR422" s="4"/>
      <c r="TKS422" s="4"/>
      <c r="TKT422" s="4"/>
      <c r="TKU422" s="4"/>
      <c r="TKV422" s="4"/>
      <c r="TKW422" s="4"/>
      <c r="TKX422" s="4"/>
      <c r="TKY422" s="4"/>
      <c r="TKZ422" s="4"/>
      <c r="TLA422" s="4"/>
      <c r="TLB422" s="4"/>
      <c r="TLC422" s="4"/>
      <c r="TLD422" s="4"/>
      <c r="TLE422" s="4"/>
      <c r="TLF422" s="4"/>
      <c r="TLG422" s="4"/>
      <c r="TLH422" s="4"/>
      <c r="TLI422" s="4"/>
      <c r="TLJ422" s="4"/>
      <c r="TLK422" s="4"/>
      <c r="TLL422" s="4"/>
      <c r="TLM422" s="4"/>
      <c r="TLN422" s="4"/>
      <c r="TLO422" s="4"/>
      <c r="TLP422" s="4"/>
      <c r="TLQ422" s="4"/>
      <c r="TLR422" s="4"/>
      <c r="TLS422" s="4"/>
      <c r="TLT422" s="4"/>
      <c r="TLU422" s="4"/>
      <c r="TLV422" s="4"/>
      <c r="TLW422" s="4"/>
      <c r="TLX422" s="4"/>
      <c r="TLY422" s="4"/>
      <c r="TLZ422" s="4"/>
      <c r="TMA422" s="4"/>
      <c r="TMB422" s="4"/>
      <c r="TMC422" s="4"/>
      <c r="TMD422" s="4"/>
      <c r="TME422" s="4"/>
      <c r="TMF422" s="4"/>
      <c r="TMG422" s="4"/>
      <c r="TMH422" s="4"/>
      <c r="TMI422" s="4"/>
      <c r="TMJ422" s="4"/>
      <c r="TMK422" s="4"/>
      <c r="TML422" s="4"/>
      <c r="TMM422" s="4"/>
      <c r="TMN422" s="4"/>
      <c r="TMO422" s="4"/>
      <c r="TMP422" s="4"/>
      <c r="TMQ422" s="4"/>
      <c r="TMR422" s="4"/>
      <c r="TMS422" s="4"/>
      <c r="TMT422" s="4"/>
      <c r="TMU422" s="4"/>
      <c r="TMV422" s="4"/>
      <c r="TMW422" s="4"/>
      <c r="TMX422" s="4"/>
      <c r="TMY422" s="4"/>
      <c r="TMZ422" s="4"/>
      <c r="TNA422" s="4"/>
      <c r="TNB422" s="4"/>
      <c r="TNC422" s="4"/>
      <c r="TND422" s="4"/>
      <c r="TNE422" s="4"/>
      <c r="TNF422" s="4"/>
      <c r="TNG422" s="4"/>
      <c r="TNH422" s="4"/>
      <c r="TNI422" s="4"/>
      <c r="TNJ422" s="4"/>
      <c r="TNK422" s="4"/>
      <c r="TNL422" s="4"/>
      <c r="TNM422" s="4"/>
      <c r="TNN422" s="4"/>
      <c r="TNO422" s="4"/>
      <c r="TNP422" s="4"/>
      <c r="TNQ422" s="4"/>
      <c r="TNR422" s="4"/>
      <c r="TNS422" s="4"/>
      <c r="TNT422" s="4"/>
      <c r="TNU422" s="4"/>
      <c r="TNV422" s="4"/>
      <c r="TNW422" s="4"/>
      <c r="TNX422" s="4"/>
      <c r="TNY422" s="4"/>
      <c r="TNZ422" s="4"/>
      <c r="TOA422" s="4"/>
      <c r="TOB422" s="4"/>
      <c r="TOC422" s="4"/>
      <c r="TOD422" s="4"/>
      <c r="TOE422" s="4"/>
      <c r="TOF422" s="4"/>
      <c r="TOG422" s="4"/>
      <c r="TOH422" s="4"/>
      <c r="TOI422" s="4"/>
      <c r="TOJ422" s="4"/>
      <c r="TOK422" s="4"/>
      <c r="TOL422" s="4"/>
      <c r="TOM422" s="4"/>
      <c r="TON422" s="4"/>
      <c r="TOO422" s="4"/>
      <c r="TOP422" s="4"/>
      <c r="TOQ422" s="4"/>
      <c r="TOR422" s="4"/>
      <c r="TOS422" s="4"/>
      <c r="TOT422" s="4"/>
      <c r="TOU422" s="4"/>
      <c r="TOV422" s="4"/>
      <c r="TOW422" s="4"/>
      <c r="TOX422" s="4"/>
      <c r="TOY422" s="4"/>
      <c r="TOZ422" s="4"/>
      <c r="TPA422" s="4"/>
      <c r="TPB422" s="4"/>
      <c r="TPC422" s="4"/>
      <c r="TPD422" s="4"/>
      <c r="TPE422" s="4"/>
      <c r="TPF422" s="4"/>
      <c r="TPG422" s="4"/>
      <c r="TPH422" s="4"/>
      <c r="TPI422" s="4"/>
      <c r="TPJ422" s="4"/>
      <c r="TPK422" s="4"/>
      <c r="TPL422" s="4"/>
      <c r="TPM422" s="4"/>
      <c r="TPN422" s="4"/>
      <c r="TPO422" s="4"/>
      <c r="TPP422" s="4"/>
      <c r="TPQ422" s="4"/>
      <c r="TPR422" s="4"/>
      <c r="TPS422" s="4"/>
      <c r="TPT422" s="4"/>
      <c r="TPU422" s="4"/>
      <c r="TPV422" s="4"/>
      <c r="TPW422" s="4"/>
      <c r="TPX422" s="4"/>
      <c r="TPY422" s="4"/>
      <c r="TPZ422" s="4"/>
      <c r="TQA422" s="4"/>
      <c r="TQB422" s="4"/>
      <c r="TQC422" s="4"/>
      <c r="TQD422" s="4"/>
      <c r="TQE422" s="4"/>
      <c r="TQF422" s="4"/>
      <c r="TQG422" s="4"/>
      <c r="TQH422" s="4"/>
      <c r="TQI422" s="4"/>
      <c r="TQJ422" s="4"/>
      <c r="TQK422" s="4"/>
      <c r="TQL422" s="4"/>
      <c r="TQM422" s="4"/>
      <c r="TQN422" s="4"/>
      <c r="TQO422" s="4"/>
      <c r="TQP422" s="4"/>
      <c r="TQQ422" s="4"/>
      <c r="TQR422" s="4"/>
      <c r="TQS422" s="4"/>
      <c r="TQT422" s="4"/>
      <c r="TQU422" s="4"/>
      <c r="TQV422" s="4"/>
      <c r="TQW422" s="4"/>
      <c r="TQX422" s="4"/>
      <c r="TQY422" s="4"/>
      <c r="TQZ422" s="4"/>
      <c r="TRA422" s="4"/>
      <c r="TRB422" s="4"/>
      <c r="TRC422" s="4"/>
      <c r="TRD422" s="4"/>
      <c r="TRE422" s="4"/>
      <c r="TRF422" s="4"/>
      <c r="TRG422" s="4"/>
      <c r="TRH422" s="4"/>
      <c r="TRI422" s="4"/>
      <c r="TRJ422" s="4"/>
      <c r="TRK422" s="4"/>
      <c r="TRL422" s="4"/>
      <c r="TRM422" s="4"/>
      <c r="TRN422" s="4"/>
      <c r="TRO422" s="4"/>
      <c r="TRP422" s="4"/>
      <c r="TRQ422" s="4"/>
      <c r="TRR422" s="4"/>
      <c r="TRS422" s="4"/>
      <c r="TRT422" s="4"/>
      <c r="TRU422" s="4"/>
      <c r="TRV422" s="4"/>
      <c r="TRW422" s="4"/>
      <c r="TRX422" s="4"/>
      <c r="TRY422" s="4"/>
      <c r="TRZ422" s="4"/>
      <c r="TSA422" s="4"/>
      <c r="TSB422" s="4"/>
      <c r="TSC422" s="4"/>
      <c r="TSD422" s="4"/>
      <c r="TSE422" s="4"/>
      <c r="TSF422" s="4"/>
      <c r="TSG422" s="4"/>
      <c r="TSH422" s="4"/>
      <c r="TSI422" s="4"/>
      <c r="TSJ422" s="4"/>
      <c r="TSK422" s="4"/>
      <c r="TSL422" s="4"/>
      <c r="TSM422" s="4"/>
      <c r="TSN422" s="4"/>
      <c r="TSO422" s="4"/>
      <c r="TSP422" s="4"/>
      <c r="TSQ422" s="4"/>
      <c r="TSR422" s="4"/>
      <c r="TSS422" s="4"/>
      <c r="TST422" s="4"/>
      <c r="TSU422" s="4"/>
      <c r="TSV422" s="4"/>
      <c r="TSW422" s="4"/>
      <c r="TSX422" s="4"/>
      <c r="TSY422" s="4"/>
      <c r="TSZ422" s="4"/>
      <c r="TTA422" s="4"/>
      <c r="TTB422" s="4"/>
      <c r="TTC422" s="4"/>
      <c r="TTD422" s="4"/>
      <c r="TTE422" s="4"/>
      <c r="TTF422" s="4"/>
      <c r="TTG422" s="4"/>
      <c r="TTH422" s="4"/>
      <c r="TTI422" s="4"/>
      <c r="TTJ422" s="4"/>
      <c r="TTK422" s="4"/>
      <c r="TTL422" s="4"/>
      <c r="TTM422" s="4"/>
      <c r="TTN422" s="4"/>
      <c r="TTO422" s="4"/>
      <c r="TTP422" s="4"/>
      <c r="TTQ422" s="4"/>
      <c r="TTR422" s="4"/>
      <c r="TTS422" s="4"/>
      <c r="TTT422" s="4"/>
      <c r="TTU422" s="4"/>
      <c r="TTV422" s="4"/>
      <c r="TTW422" s="4"/>
      <c r="TTX422" s="4"/>
      <c r="TTY422" s="4"/>
      <c r="TTZ422" s="4"/>
      <c r="TUA422" s="4"/>
      <c r="TUB422" s="4"/>
      <c r="TUC422" s="4"/>
      <c r="TUD422" s="4"/>
      <c r="TUE422" s="4"/>
      <c r="TUF422" s="4"/>
      <c r="TUG422" s="4"/>
      <c r="TUH422" s="4"/>
      <c r="TUI422" s="4"/>
      <c r="TUJ422" s="4"/>
      <c r="TUK422" s="4"/>
      <c r="TUL422" s="4"/>
      <c r="TUM422" s="4"/>
      <c r="TUN422" s="4"/>
      <c r="TUO422" s="4"/>
      <c r="TUP422" s="4"/>
      <c r="TUQ422" s="4"/>
      <c r="TUR422" s="4"/>
      <c r="TUS422" s="4"/>
      <c r="TUT422" s="4"/>
      <c r="TUU422" s="4"/>
      <c r="TUV422" s="4"/>
      <c r="TUW422" s="4"/>
      <c r="TUX422" s="4"/>
      <c r="TUY422" s="4"/>
      <c r="TUZ422" s="4"/>
      <c r="TVA422" s="4"/>
      <c r="TVB422" s="4"/>
      <c r="TVC422" s="4"/>
      <c r="TVD422" s="4"/>
      <c r="TVE422" s="4"/>
      <c r="TVF422" s="4"/>
      <c r="TVG422" s="4"/>
      <c r="TVH422" s="4"/>
      <c r="TVI422" s="4"/>
      <c r="TVJ422" s="4"/>
      <c r="TVK422" s="4"/>
      <c r="TVL422" s="4"/>
      <c r="TVM422" s="4"/>
      <c r="TVN422" s="4"/>
      <c r="TVO422" s="4"/>
      <c r="TVP422" s="4"/>
      <c r="TVQ422" s="4"/>
      <c r="TVR422" s="4"/>
      <c r="TVS422" s="4"/>
      <c r="TVT422" s="4"/>
      <c r="TVU422" s="4"/>
      <c r="TVV422" s="4"/>
      <c r="TVW422" s="4"/>
      <c r="TVX422" s="4"/>
      <c r="TVY422" s="4"/>
      <c r="TVZ422" s="4"/>
      <c r="TWA422" s="4"/>
      <c r="TWB422" s="4"/>
      <c r="TWC422" s="4"/>
      <c r="TWD422" s="4"/>
      <c r="TWE422" s="4"/>
      <c r="TWF422" s="4"/>
      <c r="TWG422" s="4"/>
      <c r="TWH422" s="4"/>
      <c r="TWI422" s="4"/>
      <c r="TWJ422" s="4"/>
      <c r="TWK422" s="4"/>
      <c r="TWL422" s="4"/>
      <c r="TWM422" s="4"/>
      <c r="TWN422" s="4"/>
      <c r="TWO422" s="4"/>
      <c r="TWP422" s="4"/>
      <c r="TWQ422" s="4"/>
      <c r="TWR422" s="4"/>
      <c r="TWS422" s="4"/>
      <c r="TWT422" s="4"/>
      <c r="TWU422" s="4"/>
      <c r="TWV422" s="4"/>
      <c r="TWW422" s="4"/>
      <c r="TWX422" s="4"/>
      <c r="TWY422" s="4"/>
      <c r="TWZ422" s="4"/>
      <c r="TXA422" s="4"/>
      <c r="TXB422" s="4"/>
      <c r="TXC422" s="4"/>
      <c r="TXD422" s="4"/>
      <c r="TXE422" s="4"/>
      <c r="TXF422" s="4"/>
      <c r="TXG422" s="4"/>
      <c r="TXH422" s="4"/>
      <c r="TXI422" s="4"/>
      <c r="TXJ422" s="4"/>
      <c r="TXK422" s="4"/>
      <c r="TXL422" s="4"/>
      <c r="TXM422" s="4"/>
      <c r="TXN422" s="4"/>
      <c r="TXO422" s="4"/>
      <c r="TXP422" s="4"/>
      <c r="TXQ422" s="4"/>
      <c r="TXR422" s="4"/>
      <c r="TXS422" s="4"/>
      <c r="TXT422" s="4"/>
      <c r="TXU422" s="4"/>
      <c r="TXV422" s="4"/>
      <c r="TXW422" s="4"/>
      <c r="TXX422" s="4"/>
      <c r="TXY422" s="4"/>
      <c r="TXZ422" s="4"/>
      <c r="TYA422" s="4"/>
      <c r="TYB422" s="4"/>
      <c r="TYC422" s="4"/>
      <c r="TYD422" s="4"/>
      <c r="TYE422" s="4"/>
      <c r="TYF422" s="4"/>
      <c r="TYG422" s="4"/>
      <c r="TYH422" s="4"/>
      <c r="TYI422" s="4"/>
      <c r="TYJ422" s="4"/>
      <c r="TYK422" s="4"/>
      <c r="TYL422" s="4"/>
      <c r="TYM422" s="4"/>
      <c r="TYN422" s="4"/>
      <c r="TYO422" s="4"/>
      <c r="TYP422" s="4"/>
      <c r="TYQ422" s="4"/>
      <c r="TYR422" s="4"/>
      <c r="TYS422" s="4"/>
      <c r="TYT422" s="4"/>
      <c r="TYU422" s="4"/>
      <c r="TYV422" s="4"/>
      <c r="TYW422" s="4"/>
      <c r="TYX422" s="4"/>
      <c r="TYY422" s="4"/>
      <c r="TYZ422" s="4"/>
      <c r="TZA422" s="4"/>
      <c r="TZB422" s="4"/>
      <c r="TZC422" s="4"/>
      <c r="TZD422" s="4"/>
      <c r="TZE422" s="4"/>
      <c r="TZF422" s="4"/>
      <c r="TZG422" s="4"/>
      <c r="TZH422" s="4"/>
      <c r="TZI422" s="4"/>
      <c r="TZJ422" s="4"/>
      <c r="TZK422" s="4"/>
      <c r="TZL422" s="4"/>
      <c r="TZM422" s="4"/>
      <c r="TZN422" s="4"/>
      <c r="TZO422" s="4"/>
      <c r="TZP422" s="4"/>
      <c r="TZQ422" s="4"/>
      <c r="TZR422" s="4"/>
      <c r="TZS422" s="4"/>
      <c r="TZT422" s="4"/>
      <c r="TZU422" s="4"/>
      <c r="TZV422" s="4"/>
      <c r="TZW422" s="4"/>
      <c r="TZX422" s="4"/>
      <c r="TZY422" s="4"/>
      <c r="TZZ422" s="4"/>
      <c r="UAA422" s="4"/>
      <c r="UAB422" s="4"/>
      <c r="UAC422" s="4"/>
      <c r="UAD422" s="4"/>
      <c r="UAE422" s="4"/>
      <c r="UAF422" s="4"/>
      <c r="UAG422" s="4"/>
      <c r="UAH422" s="4"/>
      <c r="UAI422" s="4"/>
      <c r="UAJ422" s="4"/>
      <c r="UAK422" s="4"/>
      <c r="UAL422" s="4"/>
      <c r="UAM422" s="4"/>
      <c r="UAN422" s="4"/>
      <c r="UAO422" s="4"/>
      <c r="UAP422" s="4"/>
      <c r="UAQ422" s="4"/>
      <c r="UAR422" s="4"/>
      <c r="UAS422" s="4"/>
      <c r="UAT422" s="4"/>
      <c r="UAU422" s="4"/>
      <c r="UAV422" s="4"/>
      <c r="UAW422" s="4"/>
      <c r="UAX422" s="4"/>
      <c r="UAY422" s="4"/>
      <c r="UAZ422" s="4"/>
      <c r="UBA422" s="4"/>
      <c r="UBB422" s="4"/>
      <c r="UBC422" s="4"/>
      <c r="UBD422" s="4"/>
      <c r="UBE422" s="4"/>
      <c r="UBF422" s="4"/>
      <c r="UBG422" s="4"/>
      <c r="UBH422" s="4"/>
      <c r="UBI422" s="4"/>
      <c r="UBJ422" s="4"/>
      <c r="UBK422" s="4"/>
      <c r="UBL422" s="4"/>
      <c r="UBM422" s="4"/>
      <c r="UBN422" s="4"/>
      <c r="UBO422" s="4"/>
      <c r="UBP422" s="4"/>
      <c r="UBQ422" s="4"/>
      <c r="UBR422" s="4"/>
      <c r="UBS422" s="4"/>
      <c r="UBT422" s="4"/>
      <c r="UBU422" s="4"/>
      <c r="UBV422" s="4"/>
      <c r="UBW422" s="4"/>
      <c r="UBX422" s="4"/>
      <c r="UBY422" s="4"/>
      <c r="UBZ422" s="4"/>
      <c r="UCA422" s="4"/>
      <c r="UCB422" s="4"/>
      <c r="UCC422" s="4"/>
      <c r="UCD422" s="4"/>
      <c r="UCE422" s="4"/>
      <c r="UCF422" s="4"/>
      <c r="UCG422" s="4"/>
      <c r="UCH422" s="4"/>
      <c r="UCI422" s="4"/>
      <c r="UCJ422" s="4"/>
      <c r="UCK422" s="4"/>
      <c r="UCL422" s="4"/>
      <c r="UCM422" s="4"/>
      <c r="UCN422" s="4"/>
      <c r="UCO422" s="4"/>
      <c r="UCP422" s="4"/>
      <c r="UCQ422" s="4"/>
      <c r="UCR422" s="4"/>
      <c r="UCS422" s="4"/>
      <c r="UCT422" s="4"/>
      <c r="UCU422" s="4"/>
      <c r="UCV422" s="4"/>
      <c r="UCW422" s="4"/>
      <c r="UCX422" s="4"/>
      <c r="UCY422" s="4"/>
      <c r="UCZ422" s="4"/>
      <c r="UDA422" s="4"/>
      <c r="UDB422" s="4"/>
      <c r="UDC422" s="4"/>
      <c r="UDD422" s="4"/>
      <c r="UDE422" s="4"/>
      <c r="UDF422" s="4"/>
      <c r="UDG422" s="4"/>
      <c r="UDH422" s="4"/>
      <c r="UDI422" s="4"/>
      <c r="UDJ422" s="4"/>
      <c r="UDK422" s="4"/>
      <c r="UDL422" s="4"/>
      <c r="UDM422" s="4"/>
      <c r="UDN422" s="4"/>
      <c r="UDO422" s="4"/>
      <c r="UDP422" s="4"/>
      <c r="UDQ422" s="4"/>
      <c r="UDR422" s="4"/>
      <c r="UDS422" s="4"/>
      <c r="UDT422" s="4"/>
      <c r="UDU422" s="4"/>
      <c r="UDV422" s="4"/>
      <c r="UDW422" s="4"/>
      <c r="UDX422" s="4"/>
      <c r="UDY422" s="4"/>
      <c r="UDZ422" s="4"/>
      <c r="UEA422" s="4"/>
      <c r="UEB422" s="4"/>
      <c r="UEC422" s="4"/>
      <c r="UED422" s="4"/>
      <c r="UEE422" s="4"/>
      <c r="UEF422" s="4"/>
      <c r="UEG422" s="4"/>
      <c r="UEH422" s="4"/>
      <c r="UEI422" s="4"/>
      <c r="UEJ422" s="4"/>
      <c r="UEK422" s="4"/>
      <c r="UEL422" s="4"/>
      <c r="UEM422" s="4"/>
      <c r="UEN422" s="4"/>
      <c r="UEO422" s="4"/>
      <c r="UEP422" s="4"/>
      <c r="UEQ422" s="4"/>
      <c r="UER422" s="4"/>
      <c r="UES422" s="4"/>
      <c r="UET422" s="4"/>
      <c r="UEU422" s="4"/>
      <c r="UEV422" s="4"/>
      <c r="UEW422" s="4"/>
      <c r="UEX422" s="4"/>
      <c r="UEY422" s="4"/>
      <c r="UEZ422" s="4"/>
      <c r="UFA422" s="4"/>
      <c r="UFB422" s="4"/>
      <c r="UFC422" s="4"/>
      <c r="UFD422" s="4"/>
      <c r="UFE422" s="4"/>
      <c r="UFF422" s="4"/>
      <c r="UFG422" s="4"/>
      <c r="UFH422" s="4"/>
      <c r="UFI422" s="4"/>
      <c r="UFJ422" s="4"/>
      <c r="UFK422" s="4"/>
      <c r="UFL422" s="4"/>
      <c r="UFM422" s="4"/>
      <c r="UFN422" s="4"/>
      <c r="UFO422" s="4"/>
      <c r="UFP422" s="4"/>
      <c r="UFQ422" s="4"/>
      <c r="UFR422" s="4"/>
      <c r="UFS422" s="4"/>
      <c r="UFT422" s="4"/>
      <c r="UFU422" s="4"/>
      <c r="UFV422" s="4"/>
      <c r="UFW422" s="4"/>
      <c r="UFX422" s="4"/>
      <c r="UFY422" s="4"/>
      <c r="UFZ422" s="4"/>
      <c r="UGA422" s="4"/>
      <c r="UGB422" s="4"/>
      <c r="UGC422" s="4"/>
      <c r="UGD422" s="4"/>
      <c r="UGE422" s="4"/>
      <c r="UGF422" s="4"/>
      <c r="UGG422" s="4"/>
      <c r="UGH422" s="4"/>
      <c r="UGI422" s="4"/>
      <c r="UGJ422" s="4"/>
      <c r="UGK422" s="4"/>
      <c r="UGL422" s="4"/>
      <c r="UGM422" s="4"/>
      <c r="UGN422" s="4"/>
      <c r="UGO422" s="4"/>
      <c r="UGP422" s="4"/>
      <c r="UGQ422" s="4"/>
      <c r="UGR422" s="4"/>
      <c r="UGS422" s="4"/>
      <c r="UGT422" s="4"/>
      <c r="UGU422" s="4"/>
      <c r="UGV422" s="4"/>
      <c r="UGW422" s="4"/>
      <c r="UGX422" s="4"/>
      <c r="UGY422" s="4"/>
      <c r="UGZ422" s="4"/>
      <c r="UHA422" s="4"/>
      <c r="UHB422" s="4"/>
      <c r="UHC422" s="4"/>
      <c r="UHD422" s="4"/>
      <c r="UHE422" s="4"/>
      <c r="UHF422" s="4"/>
      <c r="UHG422" s="4"/>
      <c r="UHH422" s="4"/>
      <c r="UHI422" s="4"/>
      <c r="UHJ422" s="4"/>
      <c r="UHK422" s="4"/>
      <c r="UHL422" s="4"/>
      <c r="UHM422" s="4"/>
      <c r="UHN422" s="4"/>
      <c r="UHO422" s="4"/>
      <c r="UHP422" s="4"/>
      <c r="UHQ422" s="4"/>
      <c r="UHR422" s="4"/>
      <c r="UHS422" s="4"/>
      <c r="UHT422" s="4"/>
      <c r="UHU422" s="4"/>
      <c r="UHV422" s="4"/>
      <c r="UHW422" s="4"/>
      <c r="UHX422" s="4"/>
      <c r="UHY422" s="4"/>
      <c r="UHZ422" s="4"/>
      <c r="UIA422" s="4"/>
      <c r="UIB422" s="4"/>
      <c r="UIC422" s="4"/>
      <c r="UID422" s="4"/>
      <c r="UIE422" s="4"/>
      <c r="UIF422" s="4"/>
      <c r="UIG422" s="4"/>
      <c r="UIH422" s="4"/>
      <c r="UII422" s="4"/>
      <c r="UIJ422" s="4"/>
      <c r="UIK422" s="4"/>
      <c r="UIL422" s="4"/>
      <c r="UIM422" s="4"/>
      <c r="UIN422" s="4"/>
      <c r="UIO422" s="4"/>
      <c r="UIP422" s="4"/>
      <c r="UIQ422" s="4"/>
      <c r="UIR422" s="4"/>
      <c r="UIS422" s="4"/>
      <c r="UIT422" s="4"/>
      <c r="UIU422" s="4"/>
      <c r="UIV422" s="4"/>
      <c r="UIW422" s="4"/>
      <c r="UIX422" s="4"/>
      <c r="UIY422" s="4"/>
      <c r="UIZ422" s="4"/>
      <c r="UJA422" s="4"/>
      <c r="UJB422" s="4"/>
      <c r="UJC422" s="4"/>
      <c r="UJD422" s="4"/>
      <c r="UJE422" s="4"/>
      <c r="UJF422" s="4"/>
      <c r="UJG422" s="4"/>
      <c r="UJH422" s="4"/>
      <c r="UJI422" s="4"/>
      <c r="UJJ422" s="4"/>
      <c r="UJK422" s="4"/>
      <c r="UJL422" s="4"/>
      <c r="UJM422" s="4"/>
      <c r="UJN422" s="4"/>
      <c r="UJO422" s="4"/>
      <c r="UJP422" s="4"/>
      <c r="UJQ422" s="4"/>
      <c r="UJR422" s="4"/>
      <c r="UJS422" s="4"/>
      <c r="UJT422" s="4"/>
      <c r="UJU422" s="4"/>
      <c r="UJV422" s="4"/>
      <c r="UJW422" s="4"/>
      <c r="UJX422" s="4"/>
      <c r="UJY422" s="4"/>
      <c r="UJZ422" s="4"/>
      <c r="UKA422" s="4"/>
      <c r="UKB422" s="4"/>
      <c r="UKC422" s="4"/>
      <c r="UKD422" s="4"/>
      <c r="UKE422" s="4"/>
      <c r="UKF422" s="4"/>
      <c r="UKG422" s="4"/>
      <c r="UKH422" s="4"/>
      <c r="UKI422" s="4"/>
      <c r="UKJ422" s="4"/>
      <c r="UKK422" s="4"/>
      <c r="UKL422" s="4"/>
      <c r="UKM422" s="4"/>
      <c r="UKN422" s="4"/>
      <c r="UKO422" s="4"/>
      <c r="UKP422" s="4"/>
      <c r="UKQ422" s="4"/>
      <c r="UKR422" s="4"/>
      <c r="UKS422" s="4"/>
      <c r="UKT422" s="4"/>
      <c r="UKU422" s="4"/>
      <c r="UKV422" s="4"/>
      <c r="UKW422" s="4"/>
      <c r="UKX422" s="4"/>
      <c r="UKY422" s="4"/>
      <c r="UKZ422" s="4"/>
      <c r="ULA422" s="4"/>
      <c r="ULB422" s="4"/>
      <c r="ULC422" s="4"/>
      <c r="ULD422" s="4"/>
      <c r="ULE422" s="4"/>
      <c r="ULF422" s="4"/>
      <c r="ULG422" s="4"/>
      <c r="ULH422" s="4"/>
      <c r="ULI422" s="4"/>
      <c r="ULJ422" s="4"/>
      <c r="ULK422" s="4"/>
      <c r="ULL422" s="4"/>
      <c r="ULM422" s="4"/>
      <c r="ULN422" s="4"/>
      <c r="ULO422" s="4"/>
      <c r="ULP422" s="4"/>
      <c r="ULQ422" s="4"/>
      <c r="ULR422" s="4"/>
      <c r="ULS422" s="4"/>
      <c r="ULT422" s="4"/>
      <c r="ULU422" s="4"/>
      <c r="ULV422" s="4"/>
      <c r="ULW422" s="4"/>
      <c r="ULX422" s="4"/>
      <c r="ULY422" s="4"/>
      <c r="ULZ422" s="4"/>
      <c r="UMA422" s="4"/>
      <c r="UMB422" s="4"/>
      <c r="UMC422" s="4"/>
      <c r="UMD422" s="4"/>
      <c r="UME422" s="4"/>
      <c r="UMF422" s="4"/>
      <c r="UMG422" s="4"/>
      <c r="UMH422" s="4"/>
      <c r="UMI422" s="4"/>
      <c r="UMJ422" s="4"/>
      <c r="UMK422" s="4"/>
      <c r="UML422" s="4"/>
      <c r="UMM422" s="4"/>
      <c r="UMN422" s="4"/>
      <c r="UMO422" s="4"/>
      <c r="UMP422" s="4"/>
      <c r="UMQ422" s="4"/>
      <c r="UMR422" s="4"/>
      <c r="UMS422" s="4"/>
      <c r="UMT422" s="4"/>
      <c r="UMU422" s="4"/>
      <c r="UMV422" s="4"/>
      <c r="UMW422" s="4"/>
      <c r="UMX422" s="4"/>
      <c r="UMY422" s="4"/>
      <c r="UMZ422" s="4"/>
      <c r="UNA422" s="4"/>
      <c r="UNB422" s="4"/>
      <c r="UNC422" s="4"/>
      <c r="UND422" s="4"/>
      <c r="UNE422" s="4"/>
      <c r="UNF422" s="4"/>
      <c r="UNG422" s="4"/>
      <c r="UNH422" s="4"/>
      <c r="UNI422" s="4"/>
      <c r="UNJ422" s="4"/>
      <c r="UNK422" s="4"/>
      <c r="UNL422" s="4"/>
      <c r="UNM422" s="4"/>
      <c r="UNN422" s="4"/>
      <c r="UNO422" s="4"/>
      <c r="UNP422" s="4"/>
      <c r="UNQ422" s="4"/>
      <c r="UNR422" s="4"/>
      <c r="UNS422" s="4"/>
      <c r="UNT422" s="4"/>
      <c r="UNU422" s="4"/>
      <c r="UNV422" s="4"/>
      <c r="UNW422" s="4"/>
      <c r="UNX422" s="4"/>
      <c r="UNY422" s="4"/>
      <c r="UNZ422" s="4"/>
      <c r="UOA422" s="4"/>
      <c r="UOB422" s="4"/>
      <c r="UOC422" s="4"/>
      <c r="UOD422" s="4"/>
      <c r="UOE422" s="4"/>
      <c r="UOF422" s="4"/>
      <c r="UOG422" s="4"/>
      <c r="UOH422" s="4"/>
      <c r="UOI422" s="4"/>
      <c r="UOJ422" s="4"/>
      <c r="UOK422" s="4"/>
      <c r="UOL422" s="4"/>
      <c r="UOM422" s="4"/>
      <c r="UON422" s="4"/>
      <c r="UOO422" s="4"/>
      <c r="UOP422" s="4"/>
      <c r="UOQ422" s="4"/>
      <c r="UOR422" s="4"/>
      <c r="UOS422" s="4"/>
      <c r="UOT422" s="4"/>
      <c r="UOU422" s="4"/>
      <c r="UOV422" s="4"/>
      <c r="UOW422" s="4"/>
      <c r="UOX422" s="4"/>
      <c r="UOY422" s="4"/>
      <c r="UOZ422" s="4"/>
      <c r="UPA422" s="4"/>
      <c r="UPB422" s="4"/>
      <c r="UPC422" s="4"/>
      <c r="UPD422" s="4"/>
      <c r="UPE422" s="4"/>
      <c r="UPF422" s="4"/>
      <c r="UPG422" s="4"/>
      <c r="UPH422" s="4"/>
      <c r="UPI422" s="4"/>
      <c r="UPJ422" s="4"/>
      <c r="UPK422" s="4"/>
      <c r="UPL422" s="4"/>
      <c r="UPM422" s="4"/>
      <c r="UPN422" s="4"/>
      <c r="UPO422" s="4"/>
      <c r="UPP422" s="4"/>
      <c r="UPQ422" s="4"/>
      <c r="UPR422" s="4"/>
      <c r="UPS422" s="4"/>
      <c r="UPT422" s="4"/>
      <c r="UPU422" s="4"/>
      <c r="UPV422" s="4"/>
      <c r="UPW422" s="4"/>
      <c r="UPX422" s="4"/>
      <c r="UPY422" s="4"/>
      <c r="UPZ422" s="4"/>
      <c r="UQA422" s="4"/>
      <c r="UQB422" s="4"/>
      <c r="UQC422" s="4"/>
      <c r="UQD422" s="4"/>
      <c r="UQE422" s="4"/>
      <c r="UQF422" s="4"/>
      <c r="UQG422" s="4"/>
      <c r="UQH422" s="4"/>
      <c r="UQI422" s="4"/>
      <c r="UQJ422" s="4"/>
      <c r="UQK422" s="4"/>
      <c r="UQL422" s="4"/>
      <c r="UQM422" s="4"/>
      <c r="UQN422" s="4"/>
      <c r="UQO422" s="4"/>
      <c r="UQP422" s="4"/>
      <c r="UQQ422" s="4"/>
      <c r="UQR422" s="4"/>
      <c r="UQS422" s="4"/>
      <c r="UQT422" s="4"/>
      <c r="UQU422" s="4"/>
      <c r="UQV422" s="4"/>
      <c r="UQW422" s="4"/>
      <c r="UQX422" s="4"/>
      <c r="UQY422" s="4"/>
      <c r="UQZ422" s="4"/>
      <c r="URA422" s="4"/>
      <c r="URB422" s="4"/>
      <c r="URC422" s="4"/>
      <c r="URD422" s="4"/>
      <c r="URE422" s="4"/>
      <c r="URF422" s="4"/>
      <c r="URG422" s="4"/>
      <c r="URH422" s="4"/>
      <c r="URI422" s="4"/>
      <c r="URJ422" s="4"/>
      <c r="URK422" s="4"/>
      <c r="URL422" s="4"/>
      <c r="URM422" s="4"/>
      <c r="URN422" s="4"/>
      <c r="URO422" s="4"/>
      <c r="URP422" s="4"/>
      <c r="URQ422" s="4"/>
      <c r="URR422" s="4"/>
      <c r="URS422" s="4"/>
      <c r="URT422" s="4"/>
      <c r="URU422" s="4"/>
      <c r="URV422" s="4"/>
      <c r="URW422" s="4"/>
      <c r="URX422" s="4"/>
      <c r="URY422" s="4"/>
      <c r="URZ422" s="4"/>
      <c r="USA422" s="4"/>
      <c r="USB422" s="4"/>
      <c r="USC422" s="4"/>
      <c r="USD422" s="4"/>
      <c r="USE422" s="4"/>
      <c r="USF422" s="4"/>
      <c r="USG422" s="4"/>
      <c r="USH422" s="4"/>
      <c r="USI422" s="4"/>
      <c r="USJ422" s="4"/>
      <c r="USK422" s="4"/>
      <c r="USL422" s="4"/>
      <c r="USM422" s="4"/>
      <c r="USN422" s="4"/>
      <c r="USO422" s="4"/>
      <c r="USP422" s="4"/>
      <c r="USQ422" s="4"/>
      <c r="USR422" s="4"/>
      <c r="USS422" s="4"/>
      <c r="UST422" s="4"/>
      <c r="USU422" s="4"/>
      <c r="USV422" s="4"/>
      <c r="USW422" s="4"/>
      <c r="USX422" s="4"/>
      <c r="USY422" s="4"/>
      <c r="USZ422" s="4"/>
      <c r="UTA422" s="4"/>
      <c r="UTB422" s="4"/>
      <c r="UTC422" s="4"/>
      <c r="UTD422" s="4"/>
      <c r="UTE422" s="4"/>
      <c r="UTF422" s="4"/>
      <c r="UTG422" s="4"/>
      <c r="UTH422" s="4"/>
      <c r="UTI422" s="4"/>
      <c r="UTJ422" s="4"/>
      <c r="UTK422" s="4"/>
      <c r="UTL422" s="4"/>
      <c r="UTM422" s="4"/>
      <c r="UTN422" s="4"/>
      <c r="UTO422" s="4"/>
      <c r="UTP422" s="4"/>
      <c r="UTQ422" s="4"/>
      <c r="UTR422" s="4"/>
      <c r="UTS422" s="4"/>
      <c r="UTT422" s="4"/>
      <c r="UTU422" s="4"/>
      <c r="UTV422" s="4"/>
      <c r="UTW422" s="4"/>
      <c r="UTX422" s="4"/>
      <c r="UTY422" s="4"/>
      <c r="UTZ422" s="4"/>
      <c r="UUA422" s="4"/>
      <c r="UUB422" s="4"/>
      <c r="UUC422" s="4"/>
      <c r="UUD422" s="4"/>
      <c r="UUE422" s="4"/>
      <c r="UUF422" s="4"/>
      <c r="UUG422" s="4"/>
      <c r="UUH422" s="4"/>
      <c r="UUI422" s="4"/>
      <c r="UUJ422" s="4"/>
      <c r="UUK422" s="4"/>
      <c r="UUL422" s="4"/>
      <c r="UUM422" s="4"/>
      <c r="UUN422" s="4"/>
      <c r="UUO422" s="4"/>
      <c r="UUP422" s="4"/>
      <c r="UUQ422" s="4"/>
      <c r="UUR422" s="4"/>
      <c r="UUS422" s="4"/>
      <c r="UUT422" s="4"/>
      <c r="UUU422" s="4"/>
      <c r="UUV422" s="4"/>
      <c r="UUW422" s="4"/>
      <c r="UUX422" s="4"/>
      <c r="UUY422" s="4"/>
      <c r="UUZ422" s="4"/>
      <c r="UVA422" s="4"/>
      <c r="UVB422" s="4"/>
      <c r="UVC422" s="4"/>
      <c r="UVD422" s="4"/>
      <c r="UVE422" s="4"/>
      <c r="UVF422" s="4"/>
      <c r="UVG422" s="4"/>
      <c r="UVH422" s="4"/>
      <c r="UVI422" s="4"/>
      <c r="UVJ422" s="4"/>
      <c r="UVK422" s="4"/>
      <c r="UVL422" s="4"/>
      <c r="UVM422" s="4"/>
      <c r="UVN422" s="4"/>
      <c r="UVO422" s="4"/>
      <c r="UVP422" s="4"/>
      <c r="UVQ422" s="4"/>
      <c r="UVR422" s="4"/>
      <c r="UVS422" s="4"/>
      <c r="UVT422" s="4"/>
      <c r="UVU422" s="4"/>
      <c r="UVV422" s="4"/>
      <c r="UVW422" s="4"/>
      <c r="UVX422" s="4"/>
      <c r="UVY422" s="4"/>
      <c r="UVZ422" s="4"/>
      <c r="UWA422" s="4"/>
      <c r="UWB422" s="4"/>
      <c r="UWC422" s="4"/>
      <c r="UWD422" s="4"/>
      <c r="UWE422" s="4"/>
      <c r="UWF422" s="4"/>
      <c r="UWG422" s="4"/>
      <c r="UWH422" s="4"/>
      <c r="UWI422" s="4"/>
      <c r="UWJ422" s="4"/>
      <c r="UWK422" s="4"/>
      <c r="UWL422" s="4"/>
      <c r="UWM422" s="4"/>
      <c r="UWN422" s="4"/>
      <c r="UWO422" s="4"/>
      <c r="UWP422" s="4"/>
      <c r="UWQ422" s="4"/>
      <c r="UWR422" s="4"/>
      <c r="UWS422" s="4"/>
      <c r="UWT422" s="4"/>
      <c r="UWU422" s="4"/>
      <c r="UWV422" s="4"/>
      <c r="UWW422" s="4"/>
      <c r="UWX422" s="4"/>
      <c r="UWY422" s="4"/>
      <c r="UWZ422" s="4"/>
      <c r="UXA422" s="4"/>
      <c r="UXB422" s="4"/>
      <c r="UXC422" s="4"/>
      <c r="UXD422" s="4"/>
      <c r="UXE422" s="4"/>
      <c r="UXF422" s="4"/>
      <c r="UXG422" s="4"/>
      <c r="UXH422" s="4"/>
      <c r="UXI422" s="4"/>
      <c r="UXJ422" s="4"/>
      <c r="UXK422" s="4"/>
      <c r="UXL422" s="4"/>
      <c r="UXM422" s="4"/>
      <c r="UXN422" s="4"/>
      <c r="UXO422" s="4"/>
      <c r="UXP422" s="4"/>
      <c r="UXQ422" s="4"/>
      <c r="UXR422" s="4"/>
      <c r="UXS422" s="4"/>
      <c r="UXT422" s="4"/>
      <c r="UXU422" s="4"/>
      <c r="UXV422" s="4"/>
      <c r="UXW422" s="4"/>
      <c r="UXX422" s="4"/>
      <c r="UXY422" s="4"/>
      <c r="UXZ422" s="4"/>
      <c r="UYA422" s="4"/>
      <c r="UYB422" s="4"/>
      <c r="UYC422" s="4"/>
      <c r="UYD422" s="4"/>
      <c r="UYE422" s="4"/>
      <c r="UYF422" s="4"/>
      <c r="UYG422" s="4"/>
      <c r="UYH422" s="4"/>
      <c r="UYI422" s="4"/>
      <c r="UYJ422" s="4"/>
      <c r="UYK422" s="4"/>
      <c r="UYL422" s="4"/>
      <c r="UYM422" s="4"/>
      <c r="UYN422" s="4"/>
      <c r="UYO422" s="4"/>
      <c r="UYP422" s="4"/>
      <c r="UYQ422" s="4"/>
      <c r="UYR422" s="4"/>
      <c r="UYS422" s="4"/>
      <c r="UYT422" s="4"/>
      <c r="UYU422" s="4"/>
      <c r="UYV422" s="4"/>
      <c r="UYW422" s="4"/>
      <c r="UYX422" s="4"/>
      <c r="UYY422" s="4"/>
      <c r="UYZ422" s="4"/>
      <c r="UZA422" s="4"/>
      <c r="UZB422" s="4"/>
      <c r="UZC422" s="4"/>
      <c r="UZD422" s="4"/>
      <c r="UZE422" s="4"/>
      <c r="UZF422" s="4"/>
      <c r="UZG422" s="4"/>
      <c r="UZH422" s="4"/>
      <c r="UZI422" s="4"/>
      <c r="UZJ422" s="4"/>
      <c r="UZK422" s="4"/>
      <c r="UZL422" s="4"/>
      <c r="UZM422" s="4"/>
      <c r="UZN422" s="4"/>
      <c r="UZO422" s="4"/>
      <c r="UZP422" s="4"/>
      <c r="UZQ422" s="4"/>
      <c r="UZR422" s="4"/>
      <c r="UZS422" s="4"/>
      <c r="UZT422" s="4"/>
      <c r="UZU422" s="4"/>
      <c r="UZV422" s="4"/>
      <c r="UZW422" s="4"/>
      <c r="UZX422" s="4"/>
      <c r="UZY422" s="4"/>
      <c r="UZZ422" s="4"/>
      <c r="VAA422" s="4"/>
      <c r="VAB422" s="4"/>
      <c r="VAC422" s="4"/>
      <c r="VAD422" s="4"/>
      <c r="VAE422" s="4"/>
      <c r="VAF422" s="4"/>
      <c r="VAG422" s="4"/>
      <c r="VAH422" s="4"/>
      <c r="VAI422" s="4"/>
      <c r="VAJ422" s="4"/>
      <c r="VAK422" s="4"/>
      <c r="VAL422" s="4"/>
      <c r="VAM422" s="4"/>
      <c r="VAN422" s="4"/>
      <c r="VAO422" s="4"/>
      <c r="VAP422" s="4"/>
      <c r="VAQ422" s="4"/>
      <c r="VAR422" s="4"/>
      <c r="VAS422" s="4"/>
      <c r="VAT422" s="4"/>
      <c r="VAU422" s="4"/>
      <c r="VAV422" s="4"/>
      <c r="VAW422" s="4"/>
      <c r="VAX422" s="4"/>
      <c r="VAY422" s="4"/>
      <c r="VAZ422" s="4"/>
      <c r="VBA422" s="4"/>
      <c r="VBB422" s="4"/>
      <c r="VBC422" s="4"/>
      <c r="VBD422" s="4"/>
      <c r="VBE422" s="4"/>
      <c r="VBF422" s="4"/>
      <c r="VBG422" s="4"/>
      <c r="VBH422" s="4"/>
      <c r="VBI422" s="4"/>
      <c r="VBJ422" s="4"/>
      <c r="VBK422" s="4"/>
      <c r="VBL422" s="4"/>
      <c r="VBM422" s="4"/>
      <c r="VBN422" s="4"/>
      <c r="VBO422" s="4"/>
      <c r="VBP422" s="4"/>
      <c r="VBQ422" s="4"/>
      <c r="VBR422" s="4"/>
      <c r="VBS422" s="4"/>
      <c r="VBT422" s="4"/>
      <c r="VBU422" s="4"/>
      <c r="VBV422" s="4"/>
      <c r="VBW422" s="4"/>
      <c r="VBX422" s="4"/>
      <c r="VBY422" s="4"/>
      <c r="VBZ422" s="4"/>
      <c r="VCA422" s="4"/>
      <c r="VCB422" s="4"/>
      <c r="VCC422" s="4"/>
      <c r="VCD422" s="4"/>
      <c r="VCE422" s="4"/>
      <c r="VCF422" s="4"/>
      <c r="VCG422" s="4"/>
      <c r="VCH422" s="4"/>
      <c r="VCI422" s="4"/>
      <c r="VCJ422" s="4"/>
      <c r="VCK422" s="4"/>
      <c r="VCL422" s="4"/>
      <c r="VCM422" s="4"/>
      <c r="VCN422" s="4"/>
      <c r="VCO422" s="4"/>
      <c r="VCP422" s="4"/>
      <c r="VCQ422" s="4"/>
      <c r="VCR422" s="4"/>
      <c r="VCS422" s="4"/>
      <c r="VCT422" s="4"/>
      <c r="VCU422" s="4"/>
      <c r="VCV422" s="4"/>
      <c r="VCW422" s="4"/>
      <c r="VCX422" s="4"/>
      <c r="VCY422" s="4"/>
      <c r="VCZ422" s="4"/>
      <c r="VDA422" s="4"/>
      <c r="VDB422" s="4"/>
      <c r="VDC422" s="4"/>
      <c r="VDD422" s="4"/>
      <c r="VDE422" s="4"/>
      <c r="VDF422" s="4"/>
      <c r="VDG422" s="4"/>
      <c r="VDH422" s="4"/>
      <c r="VDI422" s="4"/>
      <c r="VDJ422" s="4"/>
      <c r="VDK422" s="4"/>
      <c r="VDL422" s="4"/>
      <c r="VDM422" s="4"/>
      <c r="VDN422" s="4"/>
      <c r="VDO422" s="4"/>
      <c r="VDP422" s="4"/>
      <c r="VDQ422" s="4"/>
      <c r="VDR422" s="4"/>
      <c r="VDS422" s="4"/>
      <c r="VDT422" s="4"/>
      <c r="VDU422" s="4"/>
      <c r="VDV422" s="4"/>
      <c r="VDW422" s="4"/>
      <c r="VDX422" s="4"/>
      <c r="VDY422" s="4"/>
      <c r="VDZ422" s="4"/>
      <c r="VEA422" s="4"/>
      <c r="VEB422" s="4"/>
      <c r="VEC422" s="4"/>
      <c r="VED422" s="4"/>
      <c r="VEE422" s="4"/>
      <c r="VEF422" s="4"/>
      <c r="VEG422" s="4"/>
      <c r="VEH422" s="4"/>
      <c r="VEI422" s="4"/>
      <c r="VEJ422" s="4"/>
      <c r="VEK422" s="4"/>
      <c r="VEL422" s="4"/>
      <c r="VEM422" s="4"/>
      <c r="VEN422" s="4"/>
      <c r="VEO422" s="4"/>
      <c r="VEP422" s="4"/>
      <c r="VEQ422" s="4"/>
      <c r="VER422" s="4"/>
      <c r="VES422" s="4"/>
      <c r="VET422" s="4"/>
      <c r="VEU422" s="4"/>
      <c r="VEV422" s="4"/>
      <c r="VEW422" s="4"/>
      <c r="VEX422" s="4"/>
      <c r="VEY422" s="4"/>
      <c r="VEZ422" s="4"/>
      <c r="VFA422" s="4"/>
      <c r="VFB422" s="4"/>
      <c r="VFC422" s="4"/>
      <c r="VFD422" s="4"/>
      <c r="VFE422" s="4"/>
      <c r="VFF422" s="4"/>
      <c r="VFG422" s="4"/>
      <c r="VFH422" s="4"/>
      <c r="VFI422" s="4"/>
      <c r="VFJ422" s="4"/>
      <c r="VFK422" s="4"/>
      <c r="VFL422" s="4"/>
      <c r="VFM422" s="4"/>
      <c r="VFN422" s="4"/>
      <c r="VFO422" s="4"/>
      <c r="VFP422" s="4"/>
      <c r="VFQ422" s="4"/>
      <c r="VFR422" s="4"/>
      <c r="VFS422" s="4"/>
      <c r="VFT422" s="4"/>
      <c r="VFU422" s="4"/>
      <c r="VFV422" s="4"/>
      <c r="VFW422" s="4"/>
      <c r="VFX422" s="4"/>
      <c r="VFY422" s="4"/>
      <c r="VFZ422" s="4"/>
      <c r="VGA422" s="4"/>
      <c r="VGB422" s="4"/>
      <c r="VGC422" s="4"/>
      <c r="VGD422" s="4"/>
      <c r="VGE422" s="4"/>
      <c r="VGF422" s="4"/>
      <c r="VGG422" s="4"/>
      <c r="VGH422" s="4"/>
      <c r="VGI422" s="4"/>
      <c r="VGJ422" s="4"/>
      <c r="VGK422" s="4"/>
      <c r="VGL422" s="4"/>
      <c r="VGM422" s="4"/>
      <c r="VGN422" s="4"/>
      <c r="VGO422" s="4"/>
      <c r="VGP422" s="4"/>
      <c r="VGQ422" s="4"/>
      <c r="VGR422" s="4"/>
      <c r="VGS422" s="4"/>
      <c r="VGT422" s="4"/>
      <c r="VGU422" s="4"/>
      <c r="VGV422" s="4"/>
      <c r="VGW422" s="4"/>
      <c r="VGX422" s="4"/>
      <c r="VGY422" s="4"/>
      <c r="VGZ422" s="4"/>
      <c r="VHA422" s="4"/>
      <c r="VHB422" s="4"/>
      <c r="VHC422" s="4"/>
      <c r="VHD422" s="4"/>
      <c r="VHE422" s="4"/>
      <c r="VHF422" s="4"/>
      <c r="VHG422" s="4"/>
      <c r="VHH422" s="4"/>
      <c r="VHI422" s="4"/>
      <c r="VHJ422" s="4"/>
      <c r="VHK422" s="4"/>
      <c r="VHL422" s="4"/>
      <c r="VHM422" s="4"/>
      <c r="VHN422" s="4"/>
      <c r="VHO422" s="4"/>
      <c r="VHP422" s="4"/>
      <c r="VHQ422" s="4"/>
      <c r="VHR422" s="4"/>
      <c r="VHS422" s="4"/>
      <c r="VHT422" s="4"/>
      <c r="VHU422" s="4"/>
      <c r="VHV422" s="4"/>
      <c r="VHW422" s="4"/>
      <c r="VHX422" s="4"/>
      <c r="VHY422" s="4"/>
      <c r="VHZ422" s="4"/>
      <c r="VIA422" s="4"/>
      <c r="VIB422" s="4"/>
      <c r="VIC422" s="4"/>
      <c r="VID422" s="4"/>
      <c r="VIE422" s="4"/>
      <c r="VIF422" s="4"/>
      <c r="VIG422" s="4"/>
      <c r="VIH422" s="4"/>
      <c r="VII422" s="4"/>
      <c r="VIJ422" s="4"/>
      <c r="VIK422" s="4"/>
      <c r="VIL422" s="4"/>
      <c r="VIM422" s="4"/>
      <c r="VIN422" s="4"/>
      <c r="VIO422" s="4"/>
      <c r="VIP422" s="4"/>
      <c r="VIQ422" s="4"/>
      <c r="VIR422" s="4"/>
      <c r="VIS422" s="4"/>
      <c r="VIT422" s="4"/>
      <c r="VIU422" s="4"/>
      <c r="VIV422" s="4"/>
      <c r="VIW422" s="4"/>
      <c r="VIX422" s="4"/>
      <c r="VIY422" s="4"/>
      <c r="VIZ422" s="4"/>
      <c r="VJA422" s="4"/>
      <c r="VJB422" s="4"/>
      <c r="VJC422" s="4"/>
      <c r="VJD422" s="4"/>
      <c r="VJE422" s="4"/>
      <c r="VJF422" s="4"/>
      <c r="VJG422" s="4"/>
      <c r="VJH422" s="4"/>
      <c r="VJI422" s="4"/>
      <c r="VJJ422" s="4"/>
      <c r="VJK422" s="4"/>
      <c r="VJL422" s="4"/>
      <c r="VJM422" s="4"/>
      <c r="VJN422" s="4"/>
      <c r="VJO422" s="4"/>
      <c r="VJP422" s="4"/>
      <c r="VJQ422" s="4"/>
      <c r="VJR422" s="4"/>
      <c r="VJS422" s="4"/>
      <c r="VJT422" s="4"/>
      <c r="VJU422" s="4"/>
      <c r="VJV422" s="4"/>
      <c r="VJW422" s="4"/>
      <c r="VJX422" s="4"/>
      <c r="VJY422" s="4"/>
      <c r="VJZ422" s="4"/>
      <c r="VKA422" s="4"/>
      <c r="VKB422" s="4"/>
      <c r="VKC422" s="4"/>
      <c r="VKD422" s="4"/>
      <c r="VKE422" s="4"/>
      <c r="VKF422" s="4"/>
      <c r="VKG422" s="4"/>
      <c r="VKH422" s="4"/>
      <c r="VKI422" s="4"/>
      <c r="VKJ422" s="4"/>
      <c r="VKK422" s="4"/>
      <c r="VKL422" s="4"/>
      <c r="VKM422" s="4"/>
      <c r="VKN422" s="4"/>
      <c r="VKO422" s="4"/>
      <c r="VKP422" s="4"/>
      <c r="VKQ422" s="4"/>
      <c r="VKR422" s="4"/>
      <c r="VKS422" s="4"/>
      <c r="VKT422" s="4"/>
      <c r="VKU422" s="4"/>
      <c r="VKV422" s="4"/>
      <c r="VKW422" s="4"/>
      <c r="VKX422" s="4"/>
      <c r="VKY422" s="4"/>
      <c r="VKZ422" s="4"/>
      <c r="VLA422" s="4"/>
      <c r="VLB422" s="4"/>
      <c r="VLC422" s="4"/>
      <c r="VLD422" s="4"/>
      <c r="VLE422" s="4"/>
      <c r="VLF422" s="4"/>
      <c r="VLG422" s="4"/>
      <c r="VLH422" s="4"/>
      <c r="VLI422" s="4"/>
      <c r="VLJ422" s="4"/>
      <c r="VLK422" s="4"/>
      <c r="VLL422" s="4"/>
      <c r="VLM422" s="4"/>
      <c r="VLN422" s="4"/>
      <c r="VLO422" s="4"/>
      <c r="VLP422" s="4"/>
      <c r="VLQ422" s="4"/>
      <c r="VLR422" s="4"/>
      <c r="VLS422" s="4"/>
      <c r="VLT422" s="4"/>
      <c r="VLU422" s="4"/>
      <c r="VLV422" s="4"/>
      <c r="VLW422" s="4"/>
      <c r="VLX422" s="4"/>
      <c r="VLY422" s="4"/>
      <c r="VLZ422" s="4"/>
      <c r="VMA422" s="4"/>
      <c r="VMB422" s="4"/>
      <c r="VMC422" s="4"/>
      <c r="VMD422" s="4"/>
      <c r="VME422" s="4"/>
      <c r="VMF422" s="4"/>
      <c r="VMG422" s="4"/>
      <c r="VMH422" s="4"/>
      <c r="VMI422" s="4"/>
      <c r="VMJ422" s="4"/>
      <c r="VMK422" s="4"/>
      <c r="VML422" s="4"/>
      <c r="VMM422" s="4"/>
      <c r="VMN422" s="4"/>
      <c r="VMO422" s="4"/>
      <c r="VMP422" s="4"/>
      <c r="VMQ422" s="4"/>
      <c r="VMR422" s="4"/>
      <c r="VMS422" s="4"/>
      <c r="VMT422" s="4"/>
      <c r="VMU422" s="4"/>
      <c r="VMV422" s="4"/>
      <c r="VMW422" s="4"/>
      <c r="VMX422" s="4"/>
      <c r="VMY422" s="4"/>
      <c r="VMZ422" s="4"/>
      <c r="VNA422" s="4"/>
      <c r="VNB422" s="4"/>
      <c r="VNC422" s="4"/>
      <c r="VND422" s="4"/>
      <c r="VNE422" s="4"/>
      <c r="VNF422" s="4"/>
      <c r="VNG422" s="4"/>
      <c r="VNH422" s="4"/>
      <c r="VNI422" s="4"/>
      <c r="VNJ422" s="4"/>
      <c r="VNK422" s="4"/>
      <c r="VNL422" s="4"/>
      <c r="VNM422" s="4"/>
      <c r="VNN422" s="4"/>
      <c r="VNO422" s="4"/>
      <c r="VNP422" s="4"/>
      <c r="VNQ422" s="4"/>
      <c r="VNR422" s="4"/>
      <c r="VNS422" s="4"/>
      <c r="VNT422" s="4"/>
      <c r="VNU422" s="4"/>
      <c r="VNV422" s="4"/>
      <c r="VNW422" s="4"/>
      <c r="VNX422" s="4"/>
      <c r="VNY422" s="4"/>
      <c r="VNZ422" s="4"/>
      <c r="VOA422" s="4"/>
      <c r="VOB422" s="4"/>
      <c r="VOC422" s="4"/>
      <c r="VOD422" s="4"/>
      <c r="VOE422" s="4"/>
      <c r="VOF422" s="4"/>
      <c r="VOG422" s="4"/>
      <c r="VOH422" s="4"/>
      <c r="VOI422" s="4"/>
      <c r="VOJ422" s="4"/>
      <c r="VOK422" s="4"/>
      <c r="VOL422" s="4"/>
      <c r="VOM422" s="4"/>
      <c r="VON422" s="4"/>
      <c r="VOO422" s="4"/>
      <c r="VOP422" s="4"/>
      <c r="VOQ422" s="4"/>
      <c r="VOR422" s="4"/>
      <c r="VOS422" s="4"/>
      <c r="VOT422" s="4"/>
      <c r="VOU422" s="4"/>
      <c r="VOV422" s="4"/>
      <c r="VOW422" s="4"/>
      <c r="VOX422" s="4"/>
      <c r="VOY422" s="4"/>
      <c r="VOZ422" s="4"/>
      <c r="VPA422" s="4"/>
      <c r="VPB422" s="4"/>
      <c r="VPC422" s="4"/>
      <c r="VPD422" s="4"/>
      <c r="VPE422" s="4"/>
      <c r="VPF422" s="4"/>
      <c r="VPG422" s="4"/>
      <c r="VPH422" s="4"/>
      <c r="VPI422" s="4"/>
      <c r="VPJ422" s="4"/>
      <c r="VPK422" s="4"/>
      <c r="VPL422" s="4"/>
      <c r="VPM422" s="4"/>
      <c r="VPN422" s="4"/>
      <c r="VPO422" s="4"/>
      <c r="VPP422" s="4"/>
      <c r="VPQ422" s="4"/>
      <c r="VPR422" s="4"/>
      <c r="VPS422" s="4"/>
      <c r="VPT422" s="4"/>
      <c r="VPU422" s="4"/>
      <c r="VPV422" s="4"/>
      <c r="VPW422" s="4"/>
      <c r="VPX422" s="4"/>
      <c r="VPY422" s="4"/>
      <c r="VPZ422" s="4"/>
      <c r="VQA422" s="4"/>
      <c r="VQB422" s="4"/>
      <c r="VQC422" s="4"/>
      <c r="VQD422" s="4"/>
      <c r="VQE422" s="4"/>
      <c r="VQF422" s="4"/>
      <c r="VQG422" s="4"/>
      <c r="VQH422" s="4"/>
      <c r="VQI422" s="4"/>
      <c r="VQJ422" s="4"/>
      <c r="VQK422" s="4"/>
      <c r="VQL422" s="4"/>
      <c r="VQM422" s="4"/>
      <c r="VQN422" s="4"/>
      <c r="VQO422" s="4"/>
      <c r="VQP422" s="4"/>
      <c r="VQQ422" s="4"/>
      <c r="VQR422" s="4"/>
      <c r="VQS422" s="4"/>
      <c r="VQT422" s="4"/>
      <c r="VQU422" s="4"/>
      <c r="VQV422" s="4"/>
      <c r="VQW422" s="4"/>
      <c r="VQX422" s="4"/>
      <c r="VQY422" s="4"/>
      <c r="VQZ422" s="4"/>
      <c r="VRA422" s="4"/>
      <c r="VRB422" s="4"/>
      <c r="VRC422" s="4"/>
      <c r="VRD422" s="4"/>
      <c r="VRE422" s="4"/>
      <c r="VRF422" s="4"/>
      <c r="VRG422" s="4"/>
      <c r="VRH422" s="4"/>
      <c r="VRI422" s="4"/>
      <c r="VRJ422" s="4"/>
      <c r="VRK422" s="4"/>
      <c r="VRL422" s="4"/>
      <c r="VRM422" s="4"/>
      <c r="VRN422" s="4"/>
      <c r="VRO422" s="4"/>
      <c r="VRP422" s="4"/>
      <c r="VRQ422" s="4"/>
      <c r="VRR422" s="4"/>
      <c r="VRS422" s="4"/>
      <c r="VRT422" s="4"/>
      <c r="VRU422" s="4"/>
      <c r="VRV422" s="4"/>
      <c r="VRW422" s="4"/>
      <c r="VRX422" s="4"/>
      <c r="VRY422" s="4"/>
      <c r="VRZ422" s="4"/>
      <c r="VSA422" s="4"/>
      <c r="VSB422" s="4"/>
      <c r="VSC422" s="4"/>
      <c r="VSD422" s="4"/>
      <c r="VSE422" s="4"/>
      <c r="VSF422" s="4"/>
      <c r="VSG422" s="4"/>
      <c r="VSH422" s="4"/>
      <c r="VSI422" s="4"/>
      <c r="VSJ422" s="4"/>
      <c r="VSK422" s="4"/>
      <c r="VSL422" s="4"/>
      <c r="VSM422" s="4"/>
      <c r="VSN422" s="4"/>
      <c r="VSO422" s="4"/>
      <c r="VSP422" s="4"/>
      <c r="VSQ422" s="4"/>
      <c r="VSR422" s="4"/>
      <c r="VSS422" s="4"/>
      <c r="VST422" s="4"/>
      <c r="VSU422" s="4"/>
      <c r="VSV422" s="4"/>
      <c r="VSW422" s="4"/>
      <c r="VSX422" s="4"/>
      <c r="VSY422" s="4"/>
      <c r="VSZ422" s="4"/>
      <c r="VTA422" s="4"/>
      <c r="VTB422" s="4"/>
      <c r="VTC422" s="4"/>
      <c r="VTD422" s="4"/>
      <c r="VTE422" s="4"/>
      <c r="VTF422" s="4"/>
      <c r="VTG422" s="4"/>
      <c r="VTH422" s="4"/>
      <c r="VTI422" s="4"/>
      <c r="VTJ422" s="4"/>
      <c r="VTK422" s="4"/>
      <c r="VTL422" s="4"/>
      <c r="VTM422" s="4"/>
      <c r="VTN422" s="4"/>
      <c r="VTO422" s="4"/>
      <c r="VTP422" s="4"/>
      <c r="VTQ422" s="4"/>
      <c r="VTR422" s="4"/>
      <c r="VTS422" s="4"/>
      <c r="VTT422" s="4"/>
      <c r="VTU422" s="4"/>
      <c r="VTV422" s="4"/>
      <c r="VTW422" s="4"/>
      <c r="VTX422" s="4"/>
      <c r="VTY422" s="4"/>
      <c r="VTZ422" s="4"/>
      <c r="VUA422" s="4"/>
      <c r="VUB422" s="4"/>
      <c r="VUC422" s="4"/>
      <c r="VUD422" s="4"/>
      <c r="VUE422" s="4"/>
      <c r="VUF422" s="4"/>
      <c r="VUG422" s="4"/>
      <c r="VUH422" s="4"/>
      <c r="VUI422" s="4"/>
      <c r="VUJ422" s="4"/>
      <c r="VUK422" s="4"/>
      <c r="VUL422" s="4"/>
      <c r="VUM422" s="4"/>
      <c r="VUN422" s="4"/>
      <c r="VUO422" s="4"/>
      <c r="VUP422" s="4"/>
      <c r="VUQ422" s="4"/>
      <c r="VUR422" s="4"/>
      <c r="VUS422" s="4"/>
      <c r="VUT422" s="4"/>
      <c r="VUU422" s="4"/>
      <c r="VUV422" s="4"/>
      <c r="VUW422" s="4"/>
      <c r="VUX422" s="4"/>
      <c r="VUY422" s="4"/>
      <c r="VUZ422" s="4"/>
      <c r="VVA422" s="4"/>
      <c r="VVB422" s="4"/>
      <c r="VVC422" s="4"/>
      <c r="VVD422" s="4"/>
      <c r="VVE422" s="4"/>
      <c r="VVF422" s="4"/>
      <c r="VVG422" s="4"/>
      <c r="VVH422" s="4"/>
      <c r="VVI422" s="4"/>
      <c r="VVJ422" s="4"/>
      <c r="VVK422" s="4"/>
      <c r="VVL422" s="4"/>
      <c r="VVM422" s="4"/>
      <c r="VVN422" s="4"/>
      <c r="VVO422" s="4"/>
      <c r="VVP422" s="4"/>
      <c r="VVQ422" s="4"/>
      <c r="VVR422" s="4"/>
      <c r="VVS422" s="4"/>
      <c r="VVT422" s="4"/>
      <c r="VVU422" s="4"/>
      <c r="VVV422" s="4"/>
      <c r="VVW422" s="4"/>
      <c r="VVX422" s="4"/>
      <c r="VVY422" s="4"/>
      <c r="VVZ422" s="4"/>
      <c r="VWA422" s="4"/>
      <c r="VWB422" s="4"/>
      <c r="VWC422" s="4"/>
      <c r="VWD422" s="4"/>
      <c r="VWE422" s="4"/>
      <c r="VWF422" s="4"/>
      <c r="VWG422" s="4"/>
      <c r="VWH422" s="4"/>
      <c r="VWI422" s="4"/>
      <c r="VWJ422" s="4"/>
      <c r="VWK422" s="4"/>
      <c r="VWL422" s="4"/>
      <c r="VWM422" s="4"/>
      <c r="VWN422" s="4"/>
      <c r="VWO422" s="4"/>
      <c r="VWP422" s="4"/>
      <c r="VWQ422" s="4"/>
      <c r="VWR422" s="4"/>
      <c r="VWS422" s="4"/>
      <c r="VWT422" s="4"/>
      <c r="VWU422" s="4"/>
      <c r="VWV422" s="4"/>
      <c r="VWW422" s="4"/>
      <c r="VWX422" s="4"/>
      <c r="VWY422" s="4"/>
      <c r="VWZ422" s="4"/>
      <c r="VXA422" s="4"/>
      <c r="VXB422" s="4"/>
      <c r="VXC422" s="4"/>
      <c r="VXD422" s="4"/>
      <c r="VXE422" s="4"/>
      <c r="VXF422" s="4"/>
      <c r="VXG422" s="4"/>
      <c r="VXH422" s="4"/>
      <c r="VXI422" s="4"/>
      <c r="VXJ422" s="4"/>
      <c r="VXK422" s="4"/>
      <c r="VXL422" s="4"/>
      <c r="VXM422" s="4"/>
      <c r="VXN422" s="4"/>
      <c r="VXO422" s="4"/>
      <c r="VXP422" s="4"/>
      <c r="VXQ422" s="4"/>
      <c r="VXR422" s="4"/>
      <c r="VXS422" s="4"/>
      <c r="VXT422" s="4"/>
      <c r="VXU422" s="4"/>
      <c r="VXV422" s="4"/>
      <c r="VXW422" s="4"/>
      <c r="VXX422" s="4"/>
      <c r="VXY422" s="4"/>
      <c r="VXZ422" s="4"/>
      <c r="VYA422" s="4"/>
      <c r="VYB422" s="4"/>
      <c r="VYC422" s="4"/>
      <c r="VYD422" s="4"/>
      <c r="VYE422" s="4"/>
      <c r="VYF422" s="4"/>
      <c r="VYG422" s="4"/>
      <c r="VYH422" s="4"/>
      <c r="VYI422" s="4"/>
      <c r="VYJ422" s="4"/>
      <c r="VYK422" s="4"/>
      <c r="VYL422" s="4"/>
      <c r="VYM422" s="4"/>
      <c r="VYN422" s="4"/>
      <c r="VYO422" s="4"/>
      <c r="VYP422" s="4"/>
      <c r="VYQ422" s="4"/>
      <c r="VYR422" s="4"/>
      <c r="VYS422" s="4"/>
      <c r="VYT422" s="4"/>
      <c r="VYU422" s="4"/>
      <c r="VYV422" s="4"/>
      <c r="VYW422" s="4"/>
      <c r="VYX422" s="4"/>
      <c r="VYY422" s="4"/>
      <c r="VYZ422" s="4"/>
      <c r="VZA422" s="4"/>
      <c r="VZB422" s="4"/>
      <c r="VZC422" s="4"/>
      <c r="VZD422" s="4"/>
      <c r="VZE422" s="4"/>
      <c r="VZF422" s="4"/>
      <c r="VZG422" s="4"/>
      <c r="VZH422" s="4"/>
      <c r="VZI422" s="4"/>
      <c r="VZJ422" s="4"/>
      <c r="VZK422" s="4"/>
      <c r="VZL422" s="4"/>
      <c r="VZM422" s="4"/>
      <c r="VZN422" s="4"/>
      <c r="VZO422" s="4"/>
      <c r="VZP422" s="4"/>
      <c r="VZQ422" s="4"/>
      <c r="VZR422" s="4"/>
      <c r="VZS422" s="4"/>
      <c r="VZT422" s="4"/>
      <c r="VZU422" s="4"/>
      <c r="VZV422" s="4"/>
      <c r="VZW422" s="4"/>
      <c r="VZX422" s="4"/>
      <c r="VZY422" s="4"/>
      <c r="VZZ422" s="4"/>
      <c r="WAA422" s="4"/>
      <c r="WAB422" s="4"/>
      <c r="WAC422" s="4"/>
      <c r="WAD422" s="4"/>
      <c r="WAE422" s="4"/>
      <c r="WAF422" s="4"/>
      <c r="WAG422" s="4"/>
      <c r="WAH422" s="4"/>
      <c r="WAI422" s="4"/>
      <c r="WAJ422" s="4"/>
      <c r="WAK422" s="4"/>
      <c r="WAL422" s="4"/>
      <c r="WAM422" s="4"/>
      <c r="WAN422" s="4"/>
      <c r="WAO422" s="4"/>
      <c r="WAP422" s="4"/>
      <c r="WAQ422" s="4"/>
      <c r="WAR422" s="4"/>
      <c r="WAS422" s="4"/>
      <c r="WAT422" s="4"/>
      <c r="WAU422" s="4"/>
      <c r="WAV422" s="4"/>
      <c r="WAW422" s="4"/>
      <c r="WAX422" s="4"/>
      <c r="WAY422" s="4"/>
      <c r="WAZ422" s="4"/>
      <c r="WBA422" s="4"/>
      <c r="WBB422" s="4"/>
      <c r="WBC422" s="4"/>
      <c r="WBD422" s="4"/>
      <c r="WBE422" s="4"/>
      <c r="WBF422" s="4"/>
      <c r="WBG422" s="4"/>
      <c r="WBH422" s="4"/>
      <c r="WBI422" s="4"/>
      <c r="WBJ422" s="4"/>
      <c r="WBK422" s="4"/>
      <c r="WBL422" s="4"/>
      <c r="WBM422" s="4"/>
      <c r="WBN422" s="4"/>
      <c r="WBO422" s="4"/>
      <c r="WBP422" s="4"/>
      <c r="WBQ422" s="4"/>
      <c r="WBR422" s="4"/>
      <c r="WBS422" s="4"/>
      <c r="WBT422" s="4"/>
      <c r="WBU422" s="4"/>
      <c r="WBV422" s="4"/>
      <c r="WBW422" s="4"/>
      <c r="WBX422" s="4"/>
      <c r="WBY422" s="4"/>
      <c r="WBZ422" s="4"/>
      <c r="WCA422" s="4"/>
      <c r="WCB422" s="4"/>
      <c r="WCC422" s="4"/>
      <c r="WCD422" s="4"/>
      <c r="WCE422" s="4"/>
      <c r="WCF422" s="4"/>
      <c r="WCG422" s="4"/>
      <c r="WCH422" s="4"/>
      <c r="WCI422" s="4"/>
      <c r="WCJ422" s="4"/>
      <c r="WCK422" s="4"/>
      <c r="WCL422" s="4"/>
      <c r="WCM422" s="4"/>
      <c r="WCN422" s="4"/>
      <c r="WCO422" s="4"/>
      <c r="WCP422" s="4"/>
      <c r="WCQ422" s="4"/>
      <c r="WCR422" s="4"/>
      <c r="WCS422" s="4"/>
      <c r="WCT422" s="4"/>
      <c r="WCU422" s="4"/>
      <c r="WCV422" s="4"/>
      <c r="WCW422" s="4"/>
      <c r="WCX422" s="4"/>
      <c r="WCY422" s="4"/>
      <c r="WCZ422" s="4"/>
      <c r="WDA422" s="4"/>
      <c r="WDB422" s="4"/>
      <c r="WDC422" s="4"/>
      <c r="WDD422" s="4"/>
      <c r="WDE422" s="4"/>
      <c r="WDF422" s="4"/>
      <c r="WDG422" s="4"/>
      <c r="WDH422" s="4"/>
      <c r="WDI422" s="4"/>
      <c r="WDJ422" s="4"/>
      <c r="WDK422" s="4"/>
      <c r="WDL422" s="4"/>
      <c r="WDM422" s="4"/>
      <c r="WDN422" s="4"/>
      <c r="WDO422" s="4"/>
      <c r="WDP422" s="4"/>
      <c r="WDQ422" s="4"/>
      <c r="WDR422" s="4"/>
      <c r="WDS422" s="4"/>
      <c r="WDT422" s="4"/>
      <c r="WDU422" s="4"/>
      <c r="WDV422" s="4"/>
      <c r="WDW422" s="4"/>
      <c r="WDX422" s="4"/>
      <c r="WDY422" s="4"/>
      <c r="WDZ422" s="4"/>
      <c r="WEA422" s="4"/>
      <c r="WEB422" s="4"/>
      <c r="WEC422" s="4"/>
      <c r="WED422" s="4"/>
      <c r="WEE422" s="4"/>
      <c r="WEF422" s="4"/>
      <c r="WEG422" s="4"/>
      <c r="WEH422" s="4"/>
      <c r="WEI422" s="4"/>
      <c r="WEJ422" s="4"/>
      <c r="WEK422" s="4"/>
      <c r="WEL422" s="4"/>
      <c r="WEM422" s="4"/>
      <c r="WEN422" s="4"/>
      <c r="WEO422" s="4"/>
      <c r="WEP422" s="4"/>
      <c r="WEQ422" s="4"/>
      <c r="WER422" s="4"/>
      <c r="WES422" s="4"/>
      <c r="WET422" s="4"/>
      <c r="WEU422" s="4"/>
      <c r="WEV422" s="4"/>
      <c r="WEW422" s="4"/>
      <c r="WEX422" s="4"/>
      <c r="WEY422" s="4"/>
      <c r="WEZ422" s="4"/>
      <c r="WFA422" s="4"/>
      <c r="WFB422" s="4"/>
      <c r="WFC422" s="4"/>
      <c r="WFD422" s="4"/>
      <c r="WFE422" s="4"/>
      <c r="WFF422" s="4"/>
      <c r="WFG422" s="4"/>
      <c r="WFH422" s="4"/>
      <c r="WFI422" s="4"/>
      <c r="WFJ422" s="4"/>
      <c r="WFK422" s="4"/>
      <c r="WFL422" s="4"/>
      <c r="WFM422" s="4"/>
      <c r="WFN422" s="4"/>
      <c r="WFO422" s="4"/>
      <c r="WFP422" s="4"/>
      <c r="WFQ422" s="4"/>
      <c r="WFR422" s="4"/>
      <c r="WFS422" s="4"/>
      <c r="WFT422" s="4"/>
      <c r="WFU422" s="4"/>
      <c r="WFV422" s="4"/>
      <c r="WFW422" s="4"/>
      <c r="WFX422" s="4"/>
      <c r="WFY422" s="4"/>
      <c r="WFZ422" s="4"/>
      <c r="WGA422" s="4"/>
      <c r="WGB422" s="4"/>
      <c r="WGC422" s="4"/>
      <c r="WGD422" s="4"/>
      <c r="WGE422" s="4"/>
      <c r="WGF422" s="4"/>
      <c r="WGG422" s="4"/>
      <c r="WGH422" s="4"/>
      <c r="WGI422" s="4"/>
      <c r="WGJ422" s="4"/>
      <c r="WGK422" s="4"/>
      <c r="WGL422" s="4"/>
      <c r="WGM422" s="4"/>
      <c r="WGN422" s="4"/>
      <c r="WGO422" s="4"/>
      <c r="WGP422" s="4"/>
      <c r="WGQ422" s="4"/>
      <c r="WGR422" s="4"/>
      <c r="WGS422" s="4"/>
      <c r="WGT422" s="4"/>
      <c r="WGU422" s="4"/>
      <c r="WGV422" s="4"/>
      <c r="WGW422" s="4"/>
      <c r="WGX422" s="4"/>
      <c r="WGY422" s="4"/>
      <c r="WGZ422" s="4"/>
      <c r="WHA422" s="4"/>
      <c r="WHB422" s="4"/>
      <c r="WHC422" s="4"/>
      <c r="WHD422" s="4"/>
      <c r="WHE422" s="4"/>
      <c r="WHF422" s="4"/>
      <c r="WHG422" s="4"/>
      <c r="WHH422" s="4"/>
      <c r="WHI422" s="4"/>
      <c r="WHJ422" s="4"/>
      <c r="WHK422" s="4"/>
      <c r="WHL422" s="4"/>
      <c r="WHM422" s="4"/>
      <c r="WHN422" s="4"/>
      <c r="WHO422" s="4"/>
      <c r="WHP422" s="4"/>
      <c r="WHQ422" s="4"/>
      <c r="WHR422" s="4"/>
      <c r="WHS422" s="4"/>
      <c r="WHT422" s="4"/>
      <c r="WHU422" s="4"/>
      <c r="WHV422" s="4"/>
      <c r="WHW422" s="4"/>
      <c r="WHX422" s="4"/>
      <c r="WHY422" s="4"/>
      <c r="WHZ422" s="4"/>
      <c r="WIA422" s="4"/>
      <c r="WIB422" s="4"/>
      <c r="WIC422" s="4"/>
      <c r="WID422" s="4"/>
      <c r="WIE422" s="4"/>
      <c r="WIF422" s="4"/>
      <c r="WIG422" s="4"/>
      <c r="WIH422" s="4"/>
      <c r="WII422" s="4"/>
      <c r="WIJ422" s="4"/>
      <c r="WIK422" s="4"/>
      <c r="WIL422" s="4"/>
      <c r="WIM422" s="4"/>
      <c r="WIN422" s="4"/>
      <c r="WIO422" s="4"/>
      <c r="WIP422" s="4"/>
      <c r="WIQ422" s="4"/>
      <c r="WIR422" s="4"/>
      <c r="WIS422" s="4"/>
      <c r="WIT422" s="4"/>
      <c r="WIU422" s="4"/>
      <c r="WIV422" s="4"/>
      <c r="WIW422" s="4"/>
      <c r="WIX422" s="4"/>
      <c r="WIY422" s="4"/>
      <c r="WIZ422" s="4"/>
      <c r="WJA422" s="4"/>
      <c r="WJB422" s="4"/>
      <c r="WJC422" s="4"/>
      <c r="WJD422" s="4"/>
      <c r="WJE422" s="4"/>
      <c r="WJF422" s="4"/>
      <c r="WJG422" s="4"/>
      <c r="WJH422" s="4"/>
      <c r="WJI422" s="4"/>
      <c r="WJJ422" s="4"/>
      <c r="WJK422" s="4"/>
      <c r="WJL422" s="4"/>
      <c r="WJM422" s="4"/>
      <c r="WJN422" s="4"/>
      <c r="WJO422" s="4"/>
      <c r="WJP422" s="4"/>
      <c r="WJQ422" s="4"/>
      <c r="WJR422" s="4"/>
      <c r="WJS422" s="4"/>
      <c r="WJT422" s="4"/>
      <c r="WJU422" s="4"/>
      <c r="WJV422" s="4"/>
      <c r="WJW422" s="4"/>
      <c r="WJX422" s="4"/>
      <c r="WJY422" s="4"/>
      <c r="WJZ422" s="4"/>
      <c r="WKA422" s="4"/>
      <c r="WKB422" s="4"/>
      <c r="WKC422" s="4"/>
      <c r="WKD422" s="4"/>
      <c r="WKE422" s="4"/>
      <c r="WKF422" s="4"/>
      <c r="WKG422" s="4"/>
      <c r="WKH422" s="4"/>
      <c r="WKI422" s="4"/>
      <c r="WKJ422" s="4"/>
      <c r="WKK422" s="4"/>
      <c r="WKL422" s="4"/>
      <c r="WKM422" s="4"/>
      <c r="WKN422" s="4"/>
      <c r="WKO422" s="4"/>
      <c r="WKP422" s="4"/>
      <c r="WKQ422" s="4"/>
      <c r="WKR422" s="4"/>
      <c r="WKS422" s="4"/>
      <c r="WKT422" s="4"/>
      <c r="WKU422" s="4"/>
      <c r="WKV422" s="4"/>
      <c r="WKW422" s="4"/>
      <c r="WKX422" s="4"/>
      <c r="WKY422" s="4"/>
      <c r="WKZ422" s="4"/>
      <c r="WLA422" s="4"/>
      <c r="WLB422" s="4"/>
      <c r="WLC422" s="4"/>
      <c r="WLD422" s="4"/>
      <c r="WLE422" s="4"/>
      <c r="WLF422" s="4"/>
      <c r="WLG422" s="4"/>
      <c r="WLH422" s="4"/>
      <c r="WLI422" s="4"/>
      <c r="WLJ422" s="4"/>
      <c r="WLK422" s="4"/>
      <c r="WLL422" s="4"/>
      <c r="WLM422" s="4"/>
      <c r="WLN422" s="4"/>
      <c r="WLO422" s="4"/>
      <c r="WLP422" s="4"/>
      <c r="WLQ422" s="4"/>
      <c r="WLR422" s="4"/>
      <c r="WLS422" s="4"/>
      <c r="WLT422" s="4"/>
      <c r="WLU422" s="4"/>
      <c r="WLV422" s="4"/>
      <c r="WLW422" s="4"/>
      <c r="WLX422" s="4"/>
      <c r="WLY422" s="4"/>
      <c r="WLZ422" s="4"/>
      <c r="WMA422" s="4"/>
      <c r="WMB422" s="4"/>
      <c r="WMC422" s="4"/>
      <c r="WMD422" s="4"/>
      <c r="WME422" s="4"/>
      <c r="WMF422" s="4"/>
      <c r="WMG422" s="4"/>
      <c r="WMH422" s="4"/>
      <c r="WMI422" s="4"/>
      <c r="WMJ422" s="4"/>
      <c r="WMK422" s="4"/>
      <c r="WML422" s="4"/>
      <c r="WMM422" s="4"/>
      <c r="WMN422" s="4"/>
      <c r="WMO422" s="4"/>
      <c r="WMP422" s="4"/>
      <c r="WMQ422" s="4"/>
      <c r="WMR422" s="4"/>
      <c r="WMS422" s="4"/>
      <c r="WMT422" s="4"/>
      <c r="WMU422" s="4"/>
      <c r="WMV422" s="4"/>
      <c r="WMW422" s="4"/>
      <c r="WMX422" s="4"/>
      <c r="WMY422" s="4"/>
      <c r="WMZ422" s="4"/>
      <c r="WNA422" s="4"/>
      <c r="WNB422" s="4"/>
      <c r="WNC422" s="4"/>
      <c r="WND422" s="4"/>
      <c r="WNE422" s="4"/>
      <c r="WNF422" s="4"/>
      <c r="WNG422" s="4"/>
      <c r="WNH422" s="4"/>
      <c r="WNI422" s="4"/>
      <c r="WNJ422" s="4"/>
      <c r="WNK422" s="4"/>
      <c r="WNL422" s="4"/>
      <c r="WNM422" s="4"/>
      <c r="WNN422" s="4"/>
      <c r="WNO422" s="4"/>
      <c r="WNP422" s="4"/>
      <c r="WNQ422" s="4"/>
      <c r="WNR422" s="4"/>
      <c r="WNS422" s="4"/>
      <c r="WNT422" s="4"/>
      <c r="WNU422" s="4"/>
      <c r="WNV422" s="4"/>
      <c r="WNW422" s="4"/>
      <c r="WNX422" s="4"/>
      <c r="WNY422" s="4"/>
      <c r="WNZ422" s="4"/>
      <c r="WOA422" s="4"/>
      <c r="WOB422" s="4"/>
      <c r="WOC422" s="4"/>
      <c r="WOD422" s="4"/>
      <c r="WOE422" s="4"/>
      <c r="WOF422" s="4"/>
      <c r="WOG422" s="4"/>
      <c r="WOH422" s="4"/>
      <c r="WOI422" s="4"/>
      <c r="WOJ422" s="4"/>
      <c r="WOK422" s="4"/>
      <c r="WOL422" s="4"/>
      <c r="WOM422" s="4"/>
      <c r="WON422" s="4"/>
      <c r="WOO422" s="4"/>
      <c r="WOP422" s="4"/>
      <c r="WOQ422" s="4"/>
      <c r="WOR422" s="4"/>
      <c r="WOS422" s="4"/>
      <c r="WOT422" s="4"/>
      <c r="WOU422" s="4"/>
      <c r="WOV422" s="4"/>
      <c r="WOW422" s="4"/>
      <c r="WOX422" s="4"/>
      <c r="WOY422" s="4"/>
      <c r="WOZ422" s="4"/>
      <c r="WPA422" s="4"/>
      <c r="WPB422" s="4"/>
      <c r="WPC422" s="4"/>
      <c r="WPD422" s="4"/>
      <c r="WPE422" s="4"/>
      <c r="WPF422" s="4"/>
      <c r="WPG422" s="4"/>
      <c r="WPH422" s="4"/>
      <c r="WPI422" s="4"/>
      <c r="WPJ422" s="4"/>
      <c r="WPK422" s="4"/>
      <c r="WPL422" s="4"/>
      <c r="WPM422" s="4"/>
      <c r="WPN422" s="4"/>
      <c r="WPO422" s="4"/>
      <c r="WPP422" s="4"/>
      <c r="WPQ422" s="4"/>
      <c r="WPR422" s="4"/>
      <c r="WPS422" s="4"/>
      <c r="WPT422" s="4"/>
      <c r="WPU422" s="4"/>
      <c r="WPV422" s="4"/>
      <c r="WPW422" s="4"/>
      <c r="WPX422" s="4"/>
      <c r="WPY422" s="4"/>
      <c r="WPZ422" s="4"/>
      <c r="WQA422" s="4"/>
      <c r="WQB422" s="4"/>
      <c r="WQC422" s="4"/>
      <c r="WQD422" s="4"/>
      <c r="WQE422" s="4"/>
      <c r="WQF422" s="4"/>
      <c r="WQG422" s="4"/>
      <c r="WQH422" s="4"/>
      <c r="WQI422" s="4"/>
      <c r="WQJ422" s="4"/>
      <c r="WQK422" s="4"/>
      <c r="WQL422" s="4"/>
      <c r="WQM422" s="4"/>
      <c r="WQN422" s="4"/>
      <c r="WQO422" s="4"/>
      <c r="WQP422" s="4"/>
      <c r="WQQ422" s="4"/>
      <c r="WQR422" s="4"/>
      <c r="WQS422" s="4"/>
      <c r="WQT422" s="4"/>
      <c r="WQU422" s="4"/>
      <c r="WQV422" s="4"/>
      <c r="WQW422" s="4"/>
      <c r="WQX422" s="4"/>
      <c r="WQY422" s="4"/>
      <c r="WQZ422" s="4"/>
      <c r="WRA422" s="4"/>
      <c r="WRB422" s="4"/>
      <c r="WRC422" s="4"/>
      <c r="WRD422" s="4"/>
      <c r="WRE422" s="4"/>
      <c r="WRF422" s="4"/>
    </row>
    <row r="423" spans="1:16023" ht="15.75" x14ac:dyDescent="0.25">
      <c r="A423" s="127"/>
      <c r="B423" s="127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  <c r="KA423" s="4"/>
      <c r="KB423" s="4"/>
      <c r="KC423" s="4"/>
      <c r="KD423" s="4"/>
      <c r="KE423" s="4"/>
      <c r="KF423" s="4"/>
      <c r="KG423" s="4"/>
      <c r="KH423" s="4"/>
      <c r="KI423" s="4"/>
      <c r="KJ423" s="4"/>
      <c r="KK423" s="4"/>
      <c r="KL423" s="4"/>
      <c r="KM423" s="4"/>
      <c r="KN423" s="4"/>
      <c r="KO423" s="4"/>
      <c r="KP423" s="4"/>
      <c r="KQ423" s="4"/>
      <c r="KR423" s="4"/>
      <c r="KS423" s="4"/>
      <c r="KT423" s="4"/>
      <c r="KU423" s="4"/>
      <c r="KV423" s="4"/>
      <c r="KW423" s="4"/>
      <c r="KX423" s="4"/>
      <c r="KY423" s="4"/>
      <c r="KZ423" s="4"/>
      <c r="LA423" s="4"/>
      <c r="LB423" s="4"/>
      <c r="LC423" s="4"/>
      <c r="LD423" s="4"/>
      <c r="LE423" s="4"/>
      <c r="LF423" s="4"/>
      <c r="LG423" s="4"/>
      <c r="LH423" s="4"/>
      <c r="LI423" s="4"/>
      <c r="LJ423" s="4"/>
      <c r="LK423" s="4"/>
      <c r="LL423" s="4"/>
      <c r="LM423" s="4"/>
      <c r="LN423" s="4"/>
      <c r="LO423" s="4"/>
      <c r="LP423" s="4"/>
      <c r="LQ423" s="4"/>
      <c r="LR423" s="4"/>
      <c r="LS423" s="4"/>
      <c r="LT423" s="4"/>
      <c r="LU423" s="4"/>
      <c r="LV423" s="4"/>
      <c r="LW423" s="4"/>
      <c r="LX423" s="4"/>
      <c r="LY423" s="4"/>
      <c r="LZ423" s="4"/>
      <c r="MA423" s="4"/>
      <c r="MB423" s="4"/>
      <c r="MC423" s="4"/>
      <c r="MD423" s="4"/>
      <c r="ME423" s="4"/>
      <c r="MF423" s="4"/>
      <c r="MG423" s="4"/>
      <c r="MH423" s="4"/>
      <c r="MI423" s="4"/>
      <c r="MJ423" s="4"/>
      <c r="MK423" s="4"/>
      <c r="ML423" s="4"/>
      <c r="MM423" s="4"/>
      <c r="MN423" s="4"/>
      <c r="MO423" s="4"/>
      <c r="MP423" s="4"/>
      <c r="MQ423" s="4"/>
      <c r="MR423" s="4"/>
      <c r="MS423" s="4"/>
      <c r="MT423" s="4"/>
      <c r="MU423" s="4"/>
      <c r="MV423" s="4"/>
      <c r="MW423" s="4"/>
      <c r="MX423" s="4"/>
      <c r="MY423" s="4"/>
      <c r="MZ423" s="4"/>
      <c r="NA423" s="4"/>
      <c r="NB423" s="4"/>
      <c r="NC423" s="4"/>
      <c r="ND423" s="4"/>
      <c r="NE423" s="4"/>
      <c r="NF423" s="4"/>
      <c r="NG423" s="4"/>
      <c r="NH423" s="4"/>
      <c r="NI423" s="4"/>
      <c r="NJ423" s="4"/>
      <c r="NK423" s="4"/>
      <c r="NL423" s="4"/>
      <c r="NM423" s="4"/>
      <c r="NN423" s="4"/>
      <c r="NO423" s="4"/>
      <c r="NP423" s="4"/>
      <c r="NQ423" s="4"/>
      <c r="NR423" s="4"/>
      <c r="NS423" s="4"/>
      <c r="NT423" s="4"/>
      <c r="NU423" s="4"/>
      <c r="NV423" s="4"/>
      <c r="NW423" s="4"/>
      <c r="NX423" s="4"/>
      <c r="NY423" s="4"/>
      <c r="NZ423" s="4"/>
      <c r="OA423" s="4"/>
      <c r="OB423" s="4"/>
      <c r="OC423" s="4"/>
      <c r="OD423" s="4"/>
      <c r="OE423" s="4"/>
      <c r="OF423" s="4"/>
      <c r="OG423" s="4"/>
      <c r="OH423" s="4"/>
      <c r="OI423" s="4"/>
      <c r="OJ423" s="4"/>
      <c r="OK423" s="4"/>
      <c r="OL423" s="4"/>
      <c r="OM423" s="4"/>
      <c r="ON423" s="4"/>
      <c r="OO423" s="4"/>
      <c r="OP423" s="4"/>
      <c r="OQ423" s="4"/>
      <c r="OR423" s="4"/>
      <c r="OS423" s="4"/>
      <c r="OT423" s="4"/>
      <c r="OU423" s="4"/>
      <c r="OV423" s="4"/>
      <c r="OW423" s="4"/>
      <c r="OX423" s="4"/>
      <c r="OY423" s="4"/>
      <c r="OZ423" s="4"/>
      <c r="PA423" s="4"/>
      <c r="PB423" s="4"/>
      <c r="PC423" s="4"/>
      <c r="PD423" s="4"/>
      <c r="PE423" s="4"/>
      <c r="PF423" s="4"/>
      <c r="PG423" s="4"/>
      <c r="PH423" s="4"/>
      <c r="PI423" s="4"/>
      <c r="PJ423" s="4"/>
      <c r="PK423" s="4"/>
      <c r="PL423" s="4"/>
      <c r="PM423" s="4"/>
      <c r="PN423" s="4"/>
      <c r="PO423" s="4"/>
      <c r="PP423" s="4"/>
      <c r="PQ423" s="4"/>
      <c r="PR423" s="4"/>
      <c r="PS423" s="4"/>
      <c r="PT423" s="4"/>
      <c r="PU423" s="4"/>
      <c r="PV423" s="4"/>
      <c r="PW423" s="4"/>
      <c r="PX423" s="4"/>
      <c r="PY423" s="4"/>
      <c r="PZ423" s="4"/>
      <c r="QA423" s="4"/>
      <c r="QB423" s="4"/>
      <c r="QC423" s="4"/>
      <c r="QD423" s="4"/>
      <c r="QE423" s="4"/>
      <c r="QF423" s="4"/>
      <c r="QG423" s="4"/>
      <c r="QH423" s="4"/>
      <c r="QI423" s="4"/>
      <c r="QJ423" s="4"/>
      <c r="QK423" s="4"/>
      <c r="QL423" s="4"/>
      <c r="QM423" s="4"/>
      <c r="QN423" s="4"/>
      <c r="QO423" s="4"/>
      <c r="QP423" s="4"/>
      <c r="QQ423" s="4"/>
      <c r="QR423" s="4"/>
      <c r="QS423" s="4"/>
      <c r="QT423" s="4"/>
      <c r="QU423" s="4"/>
      <c r="QV423" s="4"/>
      <c r="QW423" s="4"/>
      <c r="QX423" s="4"/>
      <c r="QY423" s="4"/>
      <c r="QZ423" s="4"/>
      <c r="RA423" s="4"/>
      <c r="RB423" s="4"/>
      <c r="RC423" s="4"/>
      <c r="RD423" s="4"/>
      <c r="RE423" s="4"/>
      <c r="RF423" s="4"/>
      <c r="RG423" s="4"/>
      <c r="RH423" s="4"/>
      <c r="RI423" s="4"/>
      <c r="RJ423" s="4"/>
      <c r="RK423" s="4"/>
      <c r="RL423" s="4"/>
      <c r="RM423" s="4"/>
      <c r="RN423" s="4"/>
      <c r="RO423" s="4"/>
      <c r="RP423" s="4"/>
      <c r="RQ423" s="4"/>
      <c r="RR423" s="4"/>
      <c r="RS423" s="4"/>
      <c r="RT423" s="4"/>
      <c r="RU423" s="4"/>
      <c r="RV423" s="4"/>
      <c r="RW423" s="4"/>
      <c r="RX423" s="4"/>
      <c r="RY423" s="4"/>
      <c r="RZ423" s="4"/>
      <c r="SA423" s="4"/>
      <c r="SB423" s="4"/>
      <c r="SC423" s="4"/>
      <c r="SD423" s="4"/>
      <c r="SE423" s="4"/>
      <c r="SF423" s="4"/>
      <c r="SG423" s="4"/>
      <c r="SH423" s="4"/>
      <c r="SI423" s="4"/>
      <c r="SJ423" s="4"/>
      <c r="SK423" s="4"/>
      <c r="SL423" s="4"/>
      <c r="SM423" s="4"/>
      <c r="SN423" s="4"/>
      <c r="SO423" s="4"/>
      <c r="SP423" s="4"/>
      <c r="SQ423" s="4"/>
      <c r="SR423" s="4"/>
      <c r="SS423" s="4"/>
      <c r="ST423" s="4"/>
      <c r="SU423" s="4"/>
      <c r="SV423" s="4"/>
      <c r="SW423" s="4"/>
      <c r="SX423" s="4"/>
      <c r="SY423" s="4"/>
      <c r="SZ423" s="4"/>
      <c r="TA423" s="4"/>
      <c r="TB423" s="4"/>
      <c r="TC423" s="4"/>
      <c r="TD423" s="4"/>
      <c r="TE423" s="4"/>
      <c r="TF423" s="4"/>
      <c r="TG423" s="4"/>
      <c r="TH423" s="4"/>
      <c r="TI423" s="4"/>
      <c r="TJ423" s="4"/>
      <c r="TK423" s="4"/>
      <c r="TL423" s="4"/>
      <c r="TM423" s="4"/>
      <c r="TN423" s="4"/>
      <c r="TO423" s="4"/>
      <c r="TP423" s="4"/>
      <c r="TQ423" s="4"/>
      <c r="TR423" s="4"/>
      <c r="TS423" s="4"/>
      <c r="TT423" s="4"/>
      <c r="TU423" s="4"/>
      <c r="TV423" s="4"/>
      <c r="TW423" s="4"/>
      <c r="TX423" s="4"/>
      <c r="TY423" s="4"/>
      <c r="TZ423" s="4"/>
      <c r="UA423" s="4"/>
      <c r="UB423" s="4"/>
      <c r="UC423" s="4"/>
      <c r="UD423" s="4"/>
      <c r="UE423" s="4"/>
      <c r="UF423" s="4"/>
      <c r="UG423" s="4"/>
      <c r="UH423" s="4"/>
      <c r="UI423" s="4"/>
      <c r="UJ423" s="4"/>
      <c r="UK423" s="4"/>
      <c r="UL423" s="4"/>
      <c r="UM423" s="4"/>
      <c r="UN423" s="4"/>
      <c r="UO423" s="4"/>
      <c r="UP423" s="4"/>
      <c r="UQ423" s="4"/>
      <c r="UR423" s="4"/>
      <c r="US423" s="4"/>
      <c r="UT423" s="4"/>
      <c r="UU423" s="4"/>
      <c r="UV423" s="4"/>
      <c r="UW423" s="4"/>
      <c r="UX423" s="4"/>
      <c r="UY423" s="4"/>
      <c r="UZ423" s="4"/>
      <c r="VA423" s="4"/>
      <c r="VB423" s="4"/>
      <c r="VC423" s="4"/>
      <c r="VD423" s="4"/>
      <c r="VE423" s="4"/>
      <c r="VF423" s="4"/>
      <c r="VG423" s="4"/>
      <c r="VH423" s="4"/>
      <c r="VI423" s="4"/>
      <c r="VJ423" s="4"/>
      <c r="VK423" s="4"/>
      <c r="VL423" s="4"/>
      <c r="VM423" s="4"/>
      <c r="VN423" s="4"/>
      <c r="VO423" s="4"/>
      <c r="VP423" s="4"/>
      <c r="VQ423" s="4"/>
      <c r="VR423" s="4"/>
      <c r="VS423" s="4"/>
      <c r="VT423" s="4"/>
      <c r="VU423" s="4"/>
      <c r="VV423" s="4"/>
      <c r="VW423" s="4"/>
      <c r="VX423" s="4"/>
      <c r="VY423" s="4"/>
      <c r="VZ423" s="4"/>
      <c r="WA423" s="4"/>
      <c r="WB423" s="4"/>
      <c r="WC423" s="4"/>
      <c r="WD423" s="4"/>
      <c r="WE423" s="4"/>
      <c r="WF423" s="4"/>
      <c r="WG423" s="4"/>
      <c r="WH423" s="4"/>
      <c r="WI423" s="4"/>
      <c r="WJ423" s="4"/>
      <c r="WK423" s="4"/>
      <c r="WL423" s="4"/>
      <c r="WM423" s="4"/>
      <c r="WN423" s="4"/>
      <c r="WO423" s="4"/>
      <c r="WP423" s="4"/>
      <c r="WQ423" s="4"/>
      <c r="WR423" s="4"/>
      <c r="WS423" s="4"/>
      <c r="WT423" s="4"/>
      <c r="WU423" s="4"/>
      <c r="WV423" s="4"/>
      <c r="WW423" s="4"/>
      <c r="WX423" s="4"/>
      <c r="WY423" s="4"/>
      <c r="WZ423" s="4"/>
      <c r="XA423" s="4"/>
      <c r="XB423" s="4"/>
      <c r="XC423" s="4"/>
      <c r="XD423" s="4"/>
      <c r="XE423" s="4"/>
      <c r="XF423" s="4"/>
      <c r="XG423" s="4"/>
      <c r="XH423" s="4"/>
      <c r="XI423" s="4"/>
      <c r="XJ423" s="4"/>
      <c r="XK423" s="4"/>
      <c r="XL423" s="4"/>
      <c r="XM423" s="4"/>
      <c r="XN423" s="4"/>
      <c r="XO423" s="4"/>
      <c r="XP423" s="4"/>
      <c r="XQ423" s="4"/>
      <c r="XR423" s="4"/>
      <c r="XS423" s="4"/>
      <c r="XT423" s="4"/>
      <c r="XU423" s="4"/>
      <c r="XV423" s="4"/>
      <c r="XW423" s="4"/>
      <c r="XX423" s="4"/>
      <c r="XY423" s="4"/>
      <c r="XZ423" s="4"/>
      <c r="YA423" s="4"/>
      <c r="YB423" s="4"/>
      <c r="YC423" s="4"/>
      <c r="YD423" s="4"/>
      <c r="YE423" s="4"/>
      <c r="YF423" s="4"/>
      <c r="YG423" s="4"/>
      <c r="YH423" s="4"/>
      <c r="YI423" s="4"/>
      <c r="YJ423" s="4"/>
      <c r="YK423" s="4"/>
      <c r="YL423" s="4"/>
      <c r="YM423" s="4"/>
      <c r="YN423" s="4"/>
      <c r="YO423" s="4"/>
      <c r="YP423" s="4"/>
      <c r="YQ423" s="4"/>
      <c r="YR423" s="4"/>
      <c r="YS423" s="4"/>
      <c r="YT423" s="4"/>
      <c r="YU423" s="4"/>
      <c r="YV423" s="4"/>
      <c r="YW423" s="4"/>
      <c r="YX423" s="4"/>
      <c r="YY423" s="4"/>
      <c r="YZ423" s="4"/>
      <c r="ZA423" s="4"/>
      <c r="ZB423" s="4"/>
      <c r="ZC423" s="4"/>
      <c r="ZD423" s="4"/>
      <c r="ZE423" s="4"/>
      <c r="ZF423" s="4"/>
      <c r="ZG423" s="4"/>
      <c r="ZH423" s="4"/>
      <c r="ZI423" s="4"/>
      <c r="ZJ423" s="4"/>
      <c r="ZK423" s="4"/>
      <c r="ZL423" s="4"/>
      <c r="ZM423" s="4"/>
      <c r="ZN423" s="4"/>
      <c r="ZO423" s="4"/>
      <c r="ZP423" s="4"/>
      <c r="ZQ423" s="4"/>
      <c r="ZR423" s="4"/>
      <c r="ZS423" s="4"/>
      <c r="ZT423" s="4"/>
      <c r="ZU423" s="4"/>
      <c r="ZV423" s="4"/>
      <c r="ZW423" s="4"/>
      <c r="ZX423" s="4"/>
      <c r="ZY423" s="4"/>
      <c r="ZZ423" s="4"/>
      <c r="AAA423" s="4"/>
      <c r="AAB423" s="4"/>
      <c r="AAC423" s="4"/>
      <c r="AAD423" s="4"/>
      <c r="AAE423" s="4"/>
      <c r="AAF423" s="4"/>
      <c r="AAG423" s="4"/>
      <c r="AAH423" s="4"/>
      <c r="AAI423" s="4"/>
      <c r="AAJ423" s="4"/>
      <c r="AAK423" s="4"/>
      <c r="AAL423" s="4"/>
      <c r="AAM423" s="4"/>
      <c r="AAN423" s="4"/>
      <c r="AAO423" s="4"/>
      <c r="AAP423" s="4"/>
      <c r="AAQ423" s="4"/>
      <c r="AAR423" s="4"/>
      <c r="AAS423" s="4"/>
      <c r="AAT423" s="4"/>
      <c r="AAU423" s="4"/>
      <c r="AAV423" s="4"/>
      <c r="AAW423" s="4"/>
      <c r="AAX423" s="4"/>
      <c r="AAY423" s="4"/>
      <c r="AAZ423" s="4"/>
      <c r="ABA423" s="4"/>
      <c r="ABB423" s="4"/>
      <c r="ABC423" s="4"/>
      <c r="ABD423" s="4"/>
      <c r="ABE423" s="4"/>
      <c r="ABF423" s="4"/>
      <c r="ABG423" s="4"/>
      <c r="ABH423" s="4"/>
      <c r="ABI423" s="4"/>
      <c r="ABJ423" s="4"/>
      <c r="ABK423" s="4"/>
      <c r="ABL423" s="4"/>
      <c r="ABM423" s="4"/>
      <c r="ABN423" s="4"/>
      <c r="ABO423" s="4"/>
      <c r="ABP423" s="4"/>
      <c r="ABQ423" s="4"/>
      <c r="ABR423" s="4"/>
      <c r="ABS423" s="4"/>
      <c r="ABT423" s="4"/>
      <c r="ABU423" s="4"/>
      <c r="ABV423" s="4"/>
      <c r="ABW423" s="4"/>
      <c r="ABX423" s="4"/>
      <c r="ABY423" s="4"/>
      <c r="ABZ423" s="4"/>
      <c r="ACA423" s="4"/>
      <c r="ACB423" s="4"/>
      <c r="ACC423" s="4"/>
      <c r="ACD423" s="4"/>
      <c r="ACE423" s="4"/>
      <c r="ACF423" s="4"/>
      <c r="ACG423" s="4"/>
      <c r="ACH423" s="4"/>
      <c r="ACI423" s="4"/>
      <c r="ACJ423" s="4"/>
      <c r="ACK423" s="4"/>
      <c r="ACL423" s="4"/>
      <c r="ACM423" s="4"/>
      <c r="ACN423" s="4"/>
      <c r="ACO423" s="4"/>
      <c r="ACP423" s="4"/>
      <c r="ACQ423" s="4"/>
      <c r="ACR423" s="4"/>
      <c r="ACS423" s="4"/>
      <c r="ACT423" s="4"/>
      <c r="ACU423" s="4"/>
      <c r="ACV423" s="4"/>
      <c r="ACW423" s="4"/>
      <c r="ACX423" s="4"/>
      <c r="ACY423" s="4"/>
      <c r="ACZ423" s="4"/>
      <c r="ADA423" s="4"/>
      <c r="ADB423" s="4"/>
      <c r="ADC423" s="4"/>
      <c r="ADD423" s="4"/>
      <c r="ADE423" s="4"/>
      <c r="ADF423" s="4"/>
      <c r="ADG423" s="4"/>
      <c r="ADH423" s="4"/>
      <c r="ADI423" s="4"/>
      <c r="ADJ423" s="4"/>
      <c r="ADK423" s="4"/>
      <c r="ADL423" s="4"/>
      <c r="ADM423" s="4"/>
      <c r="ADN423" s="4"/>
      <c r="ADO423" s="4"/>
      <c r="ADP423" s="4"/>
      <c r="ADQ423" s="4"/>
      <c r="ADR423" s="4"/>
      <c r="ADS423" s="4"/>
      <c r="ADT423" s="4"/>
      <c r="ADU423" s="4"/>
      <c r="ADV423" s="4"/>
      <c r="ADW423" s="4"/>
      <c r="ADX423" s="4"/>
      <c r="ADY423" s="4"/>
      <c r="ADZ423" s="4"/>
      <c r="AEA423" s="4"/>
      <c r="AEB423" s="4"/>
      <c r="AEC423" s="4"/>
      <c r="AED423" s="4"/>
      <c r="AEE423" s="4"/>
      <c r="AEF423" s="4"/>
      <c r="AEG423" s="4"/>
      <c r="AEH423" s="4"/>
      <c r="AEI423" s="4"/>
      <c r="AEJ423" s="4"/>
      <c r="AEK423" s="4"/>
      <c r="AEL423" s="4"/>
      <c r="AEM423" s="4"/>
      <c r="AEN423" s="4"/>
      <c r="AEO423" s="4"/>
      <c r="AEP423" s="4"/>
      <c r="AEQ423" s="4"/>
      <c r="AER423" s="4"/>
      <c r="AES423" s="4"/>
      <c r="AET423" s="4"/>
      <c r="AEU423" s="4"/>
      <c r="AEV423" s="4"/>
      <c r="AEW423" s="4"/>
      <c r="AEX423" s="4"/>
      <c r="AEY423" s="4"/>
      <c r="AEZ423" s="4"/>
      <c r="AFA423" s="4"/>
      <c r="AFB423" s="4"/>
      <c r="AFC423" s="4"/>
      <c r="AFD423" s="4"/>
      <c r="AFE423" s="4"/>
      <c r="AFF423" s="4"/>
      <c r="AFG423" s="4"/>
      <c r="AFH423" s="4"/>
      <c r="AFI423" s="4"/>
      <c r="AFJ423" s="4"/>
      <c r="AFK423" s="4"/>
      <c r="AFL423" s="4"/>
      <c r="AFM423" s="4"/>
      <c r="AFN423" s="4"/>
      <c r="AFO423" s="4"/>
      <c r="AFP423" s="4"/>
      <c r="AFQ423" s="4"/>
      <c r="AFR423" s="4"/>
      <c r="AFS423" s="4"/>
      <c r="AFT423" s="4"/>
      <c r="AFU423" s="4"/>
      <c r="AFV423" s="4"/>
      <c r="AFW423" s="4"/>
      <c r="AFX423" s="4"/>
      <c r="AFY423" s="4"/>
      <c r="AFZ423" s="4"/>
      <c r="AGA423" s="4"/>
      <c r="AGB423" s="4"/>
      <c r="AGC423" s="4"/>
      <c r="AGD423" s="4"/>
      <c r="AGE423" s="4"/>
      <c r="AGF423" s="4"/>
      <c r="AGG423" s="4"/>
      <c r="AGH423" s="4"/>
      <c r="AGI423" s="4"/>
      <c r="AGJ423" s="4"/>
      <c r="AGK423" s="4"/>
      <c r="AGL423" s="4"/>
      <c r="AGM423" s="4"/>
      <c r="AGN423" s="4"/>
      <c r="AGO423" s="4"/>
      <c r="AGP423" s="4"/>
      <c r="AGQ423" s="4"/>
      <c r="AGR423" s="4"/>
      <c r="AGS423" s="4"/>
      <c r="AGT423" s="4"/>
      <c r="AGU423" s="4"/>
      <c r="AGV423" s="4"/>
      <c r="AGW423" s="4"/>
      <c r="AGX423" s="4"/>
      <c r="AGY423" s="4"/>
      <c r="AGZ423" s="4"/>
      <c r="AHA423" s="4"/>
      <c r="AHB423" s="4"/>
      <c r="AHC423" s="4"/>
      <c r="AHD423" s="4"/>
      <c r="AHE423" s="4"/>
      <c r="AHF423" s="4"/>
      <c r="AHG423" s="4"/>
      <c r="AHH423" s="4"/>
      <c r="AHI423" s="4"/>
      <c r="AHJ423" s="4"/>
      <c r="AHK423" s="4"/>
      <c r="AHL423" s="4"/>
      <c r="AHM423" s="4"/>
      <c r="AHN423" s="4"/>
      <c r="AHO423" s="4"/>
      <c r="AHP423" s="4"/>
      <c r="AHQ423" s="4"/>
      <c r="AHR423" s="4"/>
      <c r="AHS423" s="4"/>
      <c r="AHT423" s="4"/>
      <c r="AHU423" s="4"/>
      <c r="AHV423" s="4"/>
      <c r="AHW423" s="4"/>
      <c r="AHX423" s="4"/>
      <c r="AHY423" s="4"/>
      <c r="AHZ423" s="4"/>
      <c r="AIA423" s="4"/>
      <c r="AIB423" s="4"/>
      <c r="AIC423" s="4"/>
      <c r="AID423" s="4"/>
      <c r="AIE423" s="4"/>
      <c r="AIF423" s="4"/>
      <c r="AIG423" s="4"/>
      <c r="AIH423" s="4"/>
      <c r="AII423" s="4"/>
      <c r="AIJ423" s="4"/>
      <c r="AIK423" s="4"/>
      <c r="AIL423" s="4"/>
      <c r="AIM423" s="4"/>
      <c r="AIN423" s="4"/>
      <c r="AIO423" s="4"/>
      <c r="AIP423" s="4"/>
      <c r="AIQ423" s="4"/>
      <c r="AIR423" s="4"/>
      <c r="AIS423" s="4"/>
      <c r="AIT423" s="4"/>
      <c r="AIU423" s="4"/>
      <c r="AIV423" s="4"/>
      <c r="AIW423" s="4"/>
      <c r="AIX423" s="4"/>
      <c r="AIY423" s="4"/>
      <c r="AIZ423" s="4"/>
      <c r="AJA423" s="4"/>
      <c r="AJB423" s="4"/>
      <c r="AJC423" s="4"/>
      <c r="AJD423" s="4"/>
      <c r="AJE423" s="4"/>
      <c r="AJF423" s="4"/>
      <c r="AJG423" s="4"/>
      <c r="AJH423" s="4"/>
      <c r="AJI423" s="4"/>
      <c r="AJJ423" s="4"/>
      <c r="AJK423" s="4"/>
      <c r="AJL423" s="4"/>
      <c r="AJM423" s="4"/>
      <c r="AJN423" s="4"/>
      <c r="AJO423" s="4"/>
      <c r="AJP423" s="4"/>
      <c r="AJQ423" s="4"/>
      <c r="AJR423" s="4"/>
      <c r="AJS423" s="4"/>
      <c r="AJT423" s="4"/>
      <c r="AJU423" s="4"/>
      <c r="AJV423" s="4"/>
      <c r="AJW423" s="4"/>
      <c r="AJX423" s="4"/>
      <c r="AJY423" s="4"/>
      <c r="AJZ423" s="4"/>
      <c r="AKA423" s="4"/>
      <c r="AKB423" s="4"/>
      <c r="AKC423" s="4"/>
      <c r="AKD423" s="4"/>
      <c r="AKE423" s="4"/>
      <c r="AKF423" s="4"/>
      <c r="AKG423" s="4"/>
      <c r="AKH423" s="4"/>
      <c r="AKI423" s="4"/>
      <c r="AKJ423" s="4"/>
      <c r="AKK423" s="4"/>
      <c r="AKL423" s="4"/>
      <c r="AKM423" s="4"/>
      <c r="AKN423" s="4"/>
      <c r="AKO423" s="4"/>
      <c r="AKP423" s="4"/>
      <c r="AKQ423" s="4"/>
      <c r="AKR423" s="4"/>
      <c r="AKS423" s="4"/>
      <c r="AKT423" s="4"/>
      <c r="AKU423" s="4"/>
      <c r="AKV423" s="4"/>
      <c r="AKW423" s="4"/>
      <c r="AKX423" s="4"/>
      <c r="AKY423" s="4"/>
      <c r="AKZ423" s="4"/>
      <c r="ALA423" s="4"/>
      <c r="ALB423" s="4"/>
      <c r="ALC423" s="4"/>
      <c r="ALD423" s="4"/>
      <c r="ALE423" s="4"/>
      <c r="ALF423" s="4"/>
      <c r="ALG423" s="4"/>
      <c r="ALH423" s="4"/>
      <c r="ALI423" s="4"/>
      <c r="ALJ423" s="4"/>
      <c r="ALK423" s="4"/>
      <c r="ALL423" s="4"/>
      <c r="ALM423" s="4"/>
      <c r="ALN423" s="4"/>
      <c r="ALO423" s="4"/>
      <c r="ALP423" s="4"/>
      <c r="ALQ423" s="4"/>
      <c r="ALR423" s="4"/>
      <c r="ALS423" s="4"/>
      <c r="ALT423" s="4"/>
      <c r="ALU423" s="4"/>
      <c r="ALV423" s="4"/>
      <c r="ALW423" s="4"/>
      <c r="ALX423" s="4"/>
      <c r="ALY423" s="4"/>
      <c r="ALZ423" s="4"/>
      <c r="AMA423" s="4"/>
      <c r="AMB423" s="4"/>
      <c r="AMC423" s="4"/>
      <c r="AMD423" s="4"/>
      <c r="AME423" s="4"/>
      <c r="AMF423" s="4"/>
      <c r="AMG423" s="4"/>
      <c r="AMH423" s="4"/>
      <c r="AMI423" s="4"/>
      <c r="AMJ423" s="4"/>
      <c r="AMK423" s="4"/>
      <c r="AML423" s="4"/>
      <c r="AMM423" s="4"/>
      <c r="AMN423" s="4"/>
      <c r="AMO423" s="4"/>
      <c r="AMP423" s="4"/>
      <c r="AMQ423" s="4"/>
      <c r="AMR423" s="4"/>
      <c r="AMS423" s="4"/>
      <c r="AMT423" s="4"/>
      <c r="AMU423" s="4"/>
      <c r="AMV423" s="4"/>
      <c r="AMW423" s="4"/>
      <c r="AMX423" s="4"/>
      <c r="AMY423" s="4"/>
      <c r="AMZ423" s="4"/>
      <c r="ANA423" s="4"/>
      <c r="ANB423" s="4"/>
      <c r="ANC423" s="4"/>
      <c r="AND423" s="4"/>
      <c r="ANE423" s="4"/>
      <c r="ANF423" s="4"/>
      <c r="ANG423" s="4"/>
      <c r="ANH423" s="4"/>
      <c r="ANI423" s="4"/>
      <c r="ANJ423" s="4"/>
      <c r="ANK423" s="4"/>
      <c r="ANL423" s="4"/>
      <c r="ANM423" s="4"/>
      <c r="ANN423" s="4"/>
      <c r="ANO423" s="4"/>
      <c r="ANP423" s="4"/>
      <c r="ANQ423" s="4"/>
      <c r="ANR423" s="4"/>
      <c r="ANS423" s="4"/>
      <c r="ANT423" s="4"/>
      <c r="ANU423" s="4"/>
      <c r="ANV423" s="4"/>
      <c r="ANW423" s="4"/>
      <c r="ANX423" s="4"/>
      <c r="ANY423" s="4"/>
      <c r="ANZ423" s="4"/>
      <c r="AOA423" s="4"/>
      <c r="AOB423" s="4"/>
      <c r="AOC423" s="4"/>
      <c r="AOD423" s="4"/>
      <c r="AOE423" s="4"/>
      <c r="AOF423" s="4"/>
      <c r="AOG423" s="4"/>
      <c r="AOH423" s="4"/>
      <c r="AOI423" s="4"/>
      <c r="AOJ423" s="4"/>
      <c r="AOK423" s="4"/>
      <c r="AOL423" s="4"/>
      <c r="AOM423" s="4"/>
      <c r="AON423" s="4"/>
      <c r="AOO423" s="4"/>
      <c r="AOP423" s="4"/>
      <c r="AOQ423" s="4"/>
      <c r="AOR423" s="4"/>
      <c r="AOS423" s="4"/>
      <c r="AOT423" s="4"/>
      <c r="AOU423" s="4"/>
      <c r="AOV423" s="4"/>
      <c r="AOW423" s="4"/>
      <c r="AOX423" s="4"/>
      <c r="AOY423" s="4"/>
      <c r="AOZ423" s="4"/>
      <c r="APA423" s="4"/>
      <c r="APB423" s="4"/>
      <c r="APC423" s="4"/>
      <c r="APD423" s="4"/>
      <c r="APE423" s="4"/>
      <c r="APF423" s="4"/>
      <c r="APG423" s="4"/>
      <c r="APH423" s="4"/>
      <c r="API423" s="4"/>
      <c r="APJ423" s="4"/>
      <c r="APK423" s="4"/>
      <c r="APL423" s="4"/>
      <c r="APM423" s="4"/>
      <c r="APN423" s="4"/>
      <c r="APO423" s="4"/>
      <c r="APP423" s="4"/>
      <c r="APQ423" s="4"/>
      <c r="APR423" s="4"/>
      <c r="APS423" s="4"/>
      <c r="APT423" s="4"/>
      <c r="APU423" s="4"/>
      <c r="APV423" s="4"/>
      <c r="APW423" s="4"/>
      <c r="APX423" s="4"/>
      <c r="APY423" s="4"/>
      <c r="APZ423" s="4"/>
      <c r="AQA423" s="4"/>
      <c r="AQB423" s="4"/>
      <c r="AQC423" s="4"/>
      <c r="AQD423" s="4"/>
      <c r="AQE423" s="4"/>
      <c r="AQF423" s="4"/>
      <c r="AQG423" s="4"/>
      <c r="AQH423" s="4"/>
      <c r="AQI423" s="4"/>
      <c r="AQJ423" s="4"/>
      <c r="AQK423" s="4"/>
      <c r="AQL423" s="4"/>
      <c r="AQM423" s="4"/>
      <c r="AQN423" s="4"/>
      <c r="AQO423" s="4"/>
      <c r="AQP423" s="4"/>
      <c r="AQQ423" s="4"/>
      <c r="AQR423" s="4"/>
      <c r="AQS423" s="4"/>
      <c r="AQT423" s="4"/>
      <c r="AQU423" s="4"/>
      <c r="AQV423" s="4"/>
      <c r="AQW423" s="4"/>
      <c r="AQX423" s="4"/>
      <c r="AQY423" s="4"/>
      <c r="AQZ423" s="4"/>
      <c r="ARA423" s="4"/>
      <c r="ARB423" s="4"/>
      <c r="ARC423" s="4"/>
      <c r="ARD423" s="4"/>
      <c r="ARE423" s="4"/>
      <c r="ARF423" s="4"/>
      <c r="ARG423" s="4"/>
      <c r="ARH423" s="4"/>
      <c r="ARI423" s="4"/>
      <c r="ARJ423" s="4"/>
      <c r="ARK423" s="4"/>
      <c r="ARL423" s="4"/>
      <c r="ARM423" s="4"/>
      <c r="ARN423" s="4"/>
      <c r="ARO423" s="4"/>
      <c r="ARP423" s="4"/>
      <c r="ARQ423" s="4"/>
      <c r="ARR423" s="4"/>
      <c r="ARS423" s="4"/>
      <c r="ART423" s="4"/>
      <c r="ARU423" s="4"/>
      <c r="ARV423" s="4"/>
      <c r="ARW423" s="4"/>
      <c r="ARX423" s="4"/>
      <c r="ARY423" s="4"/>
      <c r="ARZ423" s="4"/>
      <c r="ASA423" s="4"/>
      <c r="ASB423" s="4"/>
      <c r="ASC423" s="4"/>
      <c r="ASD423" s="4"/>
      <c r="ASE423" s="4"/>
      <c r="ASF423" s="4"/>
      <c r="ASG423" s="4"/>
      <c r="ASH423" s="4"/>
      <c r="ASI423" s="4"/>
      <c r="ASJ423" s="4"/>
      <c r="ASK423" s="4"/>
      <c r="ASL423" s="4"/>
      <c r="ASM423" s="4"/>
      <c r="ASN423" s="4"/>
      <c r="ASO423" s="4"/>
      <c r="ASP423" s="4"/>
      <c r="ASQ423" s="4"/>
      <c r="ASR423" s="4"/>
      <c r="ASS423" s="4"/>
      <c r="AST423" s="4"/>
      <c r="ASU423" s="4"/>
      <c r="ASV423" s="4"/>
      <c r="ASW423" s="4"/>
      <c r="ASX423" s="4"/>
      <c r="ASY423" s="4"/>
      <c r="ASZ423" s="4"/>
      <c r="ATA423" s="4"/>
      <c r="ATB423" s="4"/>
      <c r="ATC423" s="4"/>
      <c r="ATD423" s="4"/>
      <c r="ATE423" s="4"/>
      <c r="ATF423" s="4"/>
      <c r="ATG423" s="4"/>
      <c r="ATH423" s="4"/>
      <c r="ATI423" s="4"/>
      <c r="ATJ423" s="4"/>
      <c r="ATK423" s="4"/>
      <c r="ATL423" s="4"/>
      <c r="ATM423" s="4"/>
      <c r="ATN423" s="4"/>
      <c r="ATO423" s="4"/>
      <c r="ATP423" s="4"/>
      <c r="ATQ423" s="4"/>
      <c r="ATR423" s="4"/>
      <c r="ATS423" s="4"/>
      <c r="ATT423" s="4"/>
      <c r="ATU423" s="4"/>
      <c r="ATV423" s="4"/>
      <c r="ATW423" s="4"/>
      <c r="ATX423" s="4"/>
      <c r="ATY423" s="4"/>
      <c r="ATZ423" s="4"/>
      <c r="AUA423" s="4"/>
      <c r="AUB423" s="4"/>
      <c r="AUC423" s="4"/>
      <c r="AUD423" s="4"/>
      <c r="AUE423" s="4"/>
      <c r="AUF423" s="4"/>
      <c r="AUG423" s="4"/>
      <c r="AUH423" s="4"/>
      <c r="AUI423" s="4"/>
      <c r="AUJ423" s="4"/>
      <c r="AUK423" s="4"/>
      <c r="AUL423" s="4"/>
      <c r="AUM423" s="4"/>
      <c r="AUN423" s="4"/>
      <c r="AUO423" s="4"/>
      <c r="AUP423" s="4"/>
      <c r="AUQ423" s="4"/>
      <c r="AUR423" s="4"/>
      <c r="AUS423" s="4"/>
      <c r="AUT423" s="4"/>
      <c r="AUU423" s="4"/>
      <c r="AUV423" s="4"/>
      <c r="AUW423" s="4"/>
      <c r="AUX423" s="4"/>
      <c r="AUY423" s="4"/>
      <c r="AUZ423" s="4"/>
      <c r="AVA423" s="4"/>
      <c r="AVB423" s="4"/>
      <c r="AVC423" s="4"/>
      <c r="AVD423" s="4"/>
      <c r="AVE423" s="4"/>
      <c r="AVF423" s="4"/>
      <c r="AVG423" s="4"/>
      <c r="AVH423" s="4"/>
      <c r="AVI423" s="4"/>
      <c r="AVJ423" s="4"/>
      <c r="AVK423" s="4"/>
      <c r="AVL423" s="4"/>
      <c r="AVM423" s="4"/>
      <c r="AVN423" s="4"/>
      <c r="AVO423" s="4"/>
      <c r="AVP423" s="4"/>
      <c r="AVQ423" s="4"/>
      <c r="AVR423" s="4"/>
      <c r="AVS423" s="4"/>
      <c r="AVT423" s="4"/>
      <c r="AVU423" s="4"/>
      <c r="AVV423" s="4"/>
      <c r="AVW423" s="4"/>
      <c r="AVX423" s="4"/>
      <c r="AVY423" s="4"/>
      <c r="AVZ423" s="4"/>
      <c r="AWA423" s="4"/>
      <c r="AWB423" s="4"/>
      <c r="AWC423" s="4"/>
      <c r="AWD423" s="4"/>
      <c r="AWE423" s="4"/>
      <c r="AWF423" s="4"/>
      <c r="AWG423" s="4"/>
      <c r="AWH423" s="4"/>
      <c r="AWI423" s="4"/>
      <c r="AWJ423" s="4"/>
      <c r="AWK423" s="4"/>
      <c r="AWL423" s="4"/>
      <c r="AWM423" s="4"/>
      <c r="AWN423" s="4"/>
      <c r="AWO423" s="4"/>
      <c r="AWP423" s="4"/>
      <c r="AWQ423" s="4"/>
      <c r="AWR423" s="4"/>
      <c r="AWS423" s="4"/>
      <c r="AWT423" s="4"/>
      <c r="AWU423" s="4"/>
      <c r="AWV423" s="4"/>
      <c r="AWW423" s="4"/>
      <c r="AWX423" s="4"/>
      <c r="AWY423" s="4"/>
      <c r="AWZ423" s="4"/>
      <c r="AXA423" s="4"/>
      <c r="AXB423" s="4"/>
      <c r="AXC423" s="4"/>
      <c r="AXD423" s="4"/>
      <c r="AXE423" s="4"/>
      <c r="AXF423" s="4"/>
      <c r="AXG423" s="4"/>
      <c r="AXH423" s="4"/>
      <c r="AXI423" s="4"/>
      <c r="AXJ423" s="4"/>
      <c r="AXK423" s="4"/>
      <c r="AXL423" s="4"/>
      <c r="AXM423" s="4"/>
      <c r="AXN423" s="4"/>
      <c r="AXO423" s="4"/>
      <c r="AXP423" s="4"/>
      <c r="AXQ423" s="4"/>
      <c r="AXR423" s="4"/>
      <c r="AXS423" s="4"/>
      <c r="AXT423" s="4"/>
      <c r="AXU423" s="4"/>
      <c r="AXV423" s="4"/>
      <c r="AXW423" s="4"/>
      <c r="AXX423" s="4"/>
      <c r="AXY423" s="4"/>
      <c r="AXZ423" s="4"/>
      <c r="AYA423" s="4"/>
      <c r="AYB423" s="4"/>
      <c r="AYC423" s="4"/>
      <c r="AYD423" s="4"/>
      <c r="AYE423" s="4"/>
      <c r="AYF423" s="4"/>
      <c r="AYG423" s="4"/>
      <c r="AYH423" s="4"/>
      <c r="AYI423" s="4"/>
      <c r="AYJ423" s="4"/>
      <c r="AYK423" s="4"/>
      <c r="AYL423" s="4"/>
      <c r="AYM423" s="4"/>
      <c r="AYN423" s="4"/>
      <c r="AYO423" s="4"/>
      <c r="AYP423" s="4"/>
      <c r="AYQ423" s="4"/>
      <c r="AYR423" s="4"/>
      <c r="AYS423" s="4"/>
      <c r="AYT423" s="4"/>
      <c r="AYU423" s="4"/>
      <c r="AYV423" s="4"/>
      <c r="AYW423" s="4"/>
      <c r="AYX423" s="4"/>
      <c r="AYY423" s="4"/>
      <c r="AYZ423" s="4"/>
      <c r="AZA423" s="4"/>
      <c r="AZB423" s="4"/>
      <c r="AZC423" s="4"/>
      <c r="AZD423" s="4"/>
      <c r="AZE423" s="4"/>
      <c r="AZF423" s="4"/>
      <c r="AZG423" s="4"/>
      <c r="AZH423" s="4"/>
      <c r="AZI423" s="4"/>
      <c r="AZJ423" s="4"/>
      <c r="AZK423" s="4"/>
      <c r="AZL423" s="4"/>
      <c r="AZM423" s="4"/>
      <c r="AZN423" s="4"/>
      <c r="AZO423" s="4"/>
      <c r="AZP423" s="4"/>
      <c r="AZQ423" s="4"/>
      <c r="AZR423" s="4"/>
      <c r="AZS423" s="4"/>
      <c r="AZT423" s="4"/>
      <c r="AZU423" s="4"/>
      <c r="AZV423" s="4"/>
      <c r="AZW423" s="4"/>
      <c r="AZX423" s="4"/>
      <c r="AZY423" s="4"/>
      <c r="AZZ423" s="4"/>
      <c r="BAA423" s="4"/>
      <c r="BAB423" s="4"/>
      <c r="BAC423" s="4"/>
      <c r="BAD423" s="4"/>
      <c r="BAE423" s="4"/>
      <c r="BAF423" s="4"/>
      <c r="BAG423" s="4"/>
      <c r="BAH423" s="4"/>
      <c r="BAI423" s="4"/>
      <c r="BAJ423" s="4"/>
      <c r="BAK423" s="4"/>
      <c r="BAL423" s="4"/>
      <c r="BAM423" s="4"/>
      <c r="BAN423" s="4"/>
      <c r="BAO423" s="4"/>
      <c r="BAP423" s="4"/>
      <c r="BAQ423" s="4"/>
      <c r="BAR423" s="4"/>
      <c r="BAS423" s="4"/>
      <c r="BAT423" s="4"/>
      <c r="BAU423" s="4"/>
      <c r="BAV423" s="4"/>
      <c r="BAW423" s="4"/>
      <c r="BAX423" s="4"/>
      <c r="BAY423" s="4"/>
      <c r="BAZ423" s="4"/>
      <c r="BBA423" s="4"/>
      <c r="BBB423" s="4"/>
      <c r="BBC423" s="4"/>
      <c r="BBD423" s="4"/>
      <c r="BBE423" s="4"/>
      <c r="BBF423" s="4"/>
      <c r="BBG423" s="4"/>
      <c r="BBH423" s="4"/>
      <c r="BBI423" s="4"/>
      <c r="BBJ423" s="4"/>
      <c r="BBK423" s="4"/>
      <c r="BBL423" s="4"/>
      <c r="BBM423" s="4"/>
      <c r="BBN423" s="4"/>
      <c r="BBO423" s="4"/>
      <c r="BBP423" s="4"/>
      <c r="BBQ423" s="4"/>
      <c r="BBR423" s="4"/>
      <c r="BBS423" s="4"/>
      <c r="BBT423" s="4"/>
      <c r="BBU423" s="4"/>
      <c r="BBV423" s="4"/>
      <c r="BBW423" s="4"/>
      <c r="BBX423" s="4"/>
      <c r="BBY423" s="4"/>
      <c r="BBZ423" s="4"/>
      <c r="BCA423" s="4"/>
      <c r="BCB423" s="4"/>
      <c r="BCC423" s="4"/>
      <c r="BCD423" s="4"/>
      <c r="BCE423" s="4"/>
      <c r="BCF423" s="4"/>
      <c r="BCG423" s="4"/>
      <c r="BCH423" s="4"/>
      <c r="BCI423" s="4"/>
      <c r="BCJ423" s="4"/>
      <c r="BCK423" s="4"/>
      <c r="BCL423" s="4"/>
      <c r="BCM423" s="4"/>
      <c r="BCN423" s="4"/>
      <c r="BCO423" s="4"/>
      <c r="BCP423" s="4"/>
      <c r="BCQ423" s="4"/>
      <c r="BCR423" s="4"/>
      <c r="BCS423" s="4"/>
      <c r="BCT423" s="4"/>
      <c r="BCU423" s="4"/>
      <c r="BCV423" s="4"/>
      <c r="BCW423" s="4"/>
      <c r="BCX423" s="4"/>
      <c r="BCY423" s="4"/>
      <c r="BCZ423" s="4"/>
      <c r="BDA423" s="4"/>
      <c r="BDB423" s="4"/>
      <c r="BDC423" s="4"/>
      <c r="BDD423" s="4"/>
      <c r="BDE423" s="4"/>
      <c r="BDF423" s="4"/>
      <c r="BDG423" s="4"/>
      <c r="BDH423" s="4"/>
      <c r="BDI423" s="4"/>
      <c r="BDJ423" s="4"/>
      <c r="BDK423" s="4"/>
      <c r="BDL423" s="4"/>
      <c r="BDM423" s="4"/>
      <c r="BDN423" s="4"/>
      <c r="BDO423" s="4"/>
      <c r="BDP423" s="4"/>
      <c r="BDQ423" s="4"/>
      <c r="BDR423" s="4"/>
      <c r="BDS423" s="4"/>
      <c r="BDT423" s="4"/>
      <c r="BDU423" s="4"/>
      <c r="BDV423" s="4"/>
      <c r="BDW423" s="4"/>
      <c r="BDX423" s="4"/>
      <c r="BDY423" s="4"/>
      <c r="BDZ423" s="4"/>
      <c r="BEA423" s="4"/>
      <c r="BEB423" s="4"/>
      <c r="BEC423" s="4"/>
      <c r="BED423" s="4"/>
      <c r="BEE423" s="4"/>
      <c r="BEF423" s="4"/>
      <c r="BEG423" s="4"/>
      <c r="BEH423" s="4"/>
      <c r="BEI423" s="4"/>
      <c r="BEJ423" s="4"/>
      <c r="BEK423" s="4"/>
      <c r="BEL423" s="4"/>
      <c r="BEM423" s="4"/>
      <c r="BEN423" s="4"/>
      <c r="BEO423" s="4"/>
      <c r="BEP423" s="4"/>
      <c r="BEQ423" s="4"/>
      <c r="BER423" s="4"/>
      <c r="BES423" s="4"/>
      <c r="BET423" s="4"/>
      <c r="BEU423" s="4"/>
      <c r="BEV423" s="4"/>
      <c r="BEW423" s="4"/>
      <c r="BEX423" s="4"/>
      <c r="BEY423" s="4"/>
      <c r="BEZ423" s="4"/>
      <c r="BFA423" s="4"/>
      <c r="BFB423" s="4"/>
      <c r="BFC423" s="4"/>
      <c r="BFD423" s="4"/>
      <c r="BFE423" s="4"/>
      <c r="BFF423" s="4"/>
      <c r="BFG423" s="4"/>
      <c r="BFH423" s="4"/>
      <c r="BFI423" s="4"/>
      <c r="BFJ423" s="4"/>
      <c r="BFK423" s="4"/>
      <c r="BFL423" s="4"/>
      <c r="BFM423" s="4"/>
      <c r="BFN423" s="4"/>
      <c r="BFO423" s="4"/>
      <c r="BFP423" s="4"/>
      <c r="BFQ423" s="4"/>
      <c r="BFR423" s="4"/>
      <c r="BFS423" s="4"/>
      <c r="BFT423" s="4"/>
      <c r="BFU423" s="4"/>
      <c r="BFV423" s="4"/>
      <c r="BFW423" s="4"/>
      <c r="BFX423" s="4"/>
      <c r="BFY423" s="4"/>
      <c r="BFZ423" s="4"/>
      <c r="BGA423" s="4"/>
      <c r="BGB423" s="4"/>
      <c r="BGC423" s="4"/>
      <c r="BGD423" s="4"/>
      <c r="BGE423" s="4"/>
      <c r="BGF423" s="4"/>
      <c r="BGG423" s="4"/>
      <c r="BGH423" s="4"/>
      <c r="BGI423" s="4"/>
      <c r="BGJ423" s="4"/>
      <c r="BGK423" s="4"/>
      <c r="BGL423" s="4"/>
      <c r="BGM423" s="4"/>
      <c r="BGN423" s="4"/>
      <c r="BGO423" s="4"/>
      <c r="BGP423" s="4"/>
      <c r="BGQ423" s="4"/>
      <c r="BGR423" s="4"/>
      <c r="BGS423" s="4"/>
      <c r="BGT423" s="4"/>
      <c r="BGU423" s="4"/>
      <c r="BGV423" s="4"/>
      <c r="BGW423" s="4"/>
      <c r="BGX423" s="4"/>
      <c r="BGY423" s="4"/>
      <c r="BGZ423" s="4"/>
      <c r="BHA423" s="4"/>
      <c r="BHB423" s="4"/>
      <c r="BHC423" s="4"/>
      <c r="BHD423" s="4"/>
      <c r="BHE423" s="4"/>
      <c r="BHF423" s="4"/>
      <c r="BHG423" s="4"/>
      <c r="BHH423" s="4"/>
      <c r="BHI423" s="4"/>
      <c r="BHJ423" s="4"/>
      <c r="BHK423" s="4"/>
      <c r="BHL423" s="4"/>
      <c r="BHM423" s="4"/>
      <c r="BHN423" s="4"/>
      <c r="BHO423" s="4"/>
      <c r="BHP423" s="4"/>
      <c r="BHQ423" s="4"/>
      <c r="BHR423" s="4"/>
      <c r="BHS423" s="4"/>
      <c r="BHT423" s="4"/>
      <c r="BHU423" s="4"/>
      <c r="BHV423" s="4"/>
      <c r="BHW423" s="4"/>
      <c r="BHX423" s="4"/>
      <c r="BHY423" s="4"/>
      <c r="BHZ423" s="4"/>
      <c r="BIA423" s="4"/>
      <c r="BIB423" s="4"/>
      <c r="BIC423" s="4"/>
      <c r="BID423" s="4"/>
      <c r="BIE423" s="4"/>
      <c r="BIF423" s="4"/>
      <c r="BIG423" s="4"/>
      <c r="BIH423" s="4"/>
      <c r="BII423" s="4"/>
      <c r="BIJ423" s="4"/>
      <c r="BIK423" s="4"/>
      <c r="BIL423" s="4"/>
      <c r="BIM423" s="4"/>
      <c r="BIN423" s="4"/>
      <c r="BIO423" s="4"/>
      <c r="BIP423" s="4"/>
      <c r="BIQ423" s="4"/>
      <c r="BIR423" s="4"/>
      <c r="BIS423" s="4"/>
      <c r="BIT423" s="4"/>
      <c r="BIU423" s="4"/>
      <c r="BIV423" s="4"/>
      <c r="BIW423" s="4"/>
      <c r="BIX423" s="4"/>
      <c r="BIY423" s="4"/>
      <c r="BIZ423" s="4"/>
      <c r="BJA423" s="4"/>
      <c r="BJB423" s="4"/>
      <c r="BJC423" s="4"/>
      <c r="BJD423" s="4"/>
      <c r="BJE423" s="4"/>
      <c r="BJF423" s="4"/>
      <c r="BJG423" s="4"/>
      <c r="BJH423" s="4"/>
      <c r="BJI423" s="4"/>
      <c r="BJJ423" s="4"/>
      <c r="BJK423" s="4"/>
      <c r="BJL423" s="4"/>
      <c r="BJM423" s="4"/>
      <c r="BJN423" s="4"/>
      <c r="BJO423" s="4"/>
      <c r="BJP423" s="4"/>
      <c r="BJQ423" s="4"/>
      <c r="BJR423" s="4"/>
      <c r="BJS423" s="4"/>
      <c r="BJT423" s="4"/>
      <c r="BJU423" s="4"/>
      <c r="BJV423" s="4"/>
      <c r="BJW423" s="4"/>
      <c r="BJX423" s="4"/>
      <c r="BJY423" s="4"/>
      <c r="BJZ423" s="4"/>
      <c r="BKA423" s="4"/>
      <c r="BKB423" s="4"/>
      <c r="BKC423" s="4"/>
      <c r="BKD423" s="4"/>
      <c r="BKE423" s="4"/>
      <c r="BKF423" s="4"/>
      <c r="BKG423" s="4"/>
      <c r="BKH423" s="4"/>
      <c r="BKI423" s="4"/>
      <c r="BKJ423" s="4"/>
      <c r="BKK423" s="4"/>
      <c r="BKL423" s="4"/>
      <c r="BKM423" s="4"/>
      <c r="BKN423" s="4"/>
      <c r="BKO423" s="4"/>
      <c r="BKP423" s="4"/>
      <c r="BKQ423" s="4"/>
      <c r="BKR423" s="4"/>
      <c r="BKS423" s="4"/>
      <c r="BKT423" s="4"/>
      <c r="BKU423" s="4"/>
      <c r="BKV423" s="4"/>
      <c r="BKW423" s="4"/>
      <c r="BKX423" s="4"/>
      <c r="BKY423" s="4"/>
      <c r="BKZ423" s="4"/>
      <c r="BLA423" s="4"/>
      <c r="BLB423" s="4"/>
      <c r="BLC423" s="4"/>
      <c r="BLD423" s="4"/>
      <c r="BLE423" s="4"/>
      <c r="BLF423" s="4"/>
      <c r="BLG423" s="4"/>
      <c r="BLH423" s="4"/>
      <c r="BLI423" s="4"/>
      <c r="BLJ423" s="4"/>
      <c r="BLK423" s="4"/>
      <c r="BLL423" s="4"/>
      <c r="BLM423" s="4"/>
      <c r="BLN423" s="4"/>
      <c r="BLO423" s="4"/>
      <c r="BLP423" s="4"/>
      <c r="BLQ423" s="4"/>
      <c r="BLR423" s="4"/>
      <c r="BLS423" s="4"/>
      <c r="BLT423" s="4"/>
      <c r="BLU423" s="4"/>
      <c r="BLV423" s="4"/>
      <c r="BLW423" s="4"/>
      <c r="BLX423" s="4"/>
      <c r="BLY423" s="4"/>
      <c r="BLZ423" s="4"/>
      <c r="BMA423" s="4"/>
      <c r="BMB423" s="4"/>
      <c r="BMC423" s="4"/>
      <c r="BMD423" s="4"/>
      <c r="BME423" s="4"/>
      <c r="BMF423" s="4"/>
      <c r="BMG423" s="4"/>
      <c r="BMH423" s="4"/>
      <c r="BMI423" s="4"/>
      <c r="BMJ423" s="4"/>
      <c r="BMK423" s="4"/>
      <c r="BML423" s="4"/>
      <c r="BMM423" s="4"/>
      <c r="BMN423" s="4"/>
      <c r="BMO423" s="4"/>
      <c r="BMP423" s="4"/>
      <c r="BMQ423" s="4"/>
      <c r="BMR423" s="4"/>
      <c r="BMS423" s="4"/>
      <c r="BMT423" s="4"/>
      <c r="BMU423" s="4"/>
      <c r="BMV423" s="4"/>
      <c r="BMW423" s="4"/>
      <c r="BMX423" s="4"/>
      <c r="BMY423" s="4"/>
      <c r="BMZ423" s="4"/>
      <c r="BNA423" s="4"/>
      <c r="BNB423" s="4"/>
      <c r="BNC423" s="4"/>
      <c r="BND423" s="4"/>
      <c r="BNE423" s="4"/>
      <c r="BNF423" s="4"/>
      <c r="BNG423" s="4"/>
      <c r="BNH423" s="4"/>
      <c r="BNI423" s="4"/>
      <c r="BNJ423" s="4"/>
      <c r="BNK423" s="4"/>
      <c r="BNL423" s="4"/>
      <c r="BNM423" s="4"/>
      <c r="BNN423" s="4"/>
      <c r="BNO423" s="4"/>
      <c r="BNP423" s="4"/>
      <c r="BNQ423" s="4"/>
      <c r="BNR423" s="4"/>
      <c r="BNS423" s="4"/>
      <c r="BNT423" s="4"/>
      <c r="BNU423" s="4"/>
      <c r="BNV423" s="4"/>
      <c r="BNW423" s="4"/>
      <c r="BNX423" s="4"/>
      <c r="BNY423" s="4"/>
      <c r="BNZ423" s="4"/>
      <c r="BOA423" s="4"/>
      <c r="BOB423" s="4"/>
      <c r="BOC423" s="4"/>
      <c r="BOD423" s="4"/>
      <c r="BOE423" s="4"/>
      <c r="BOF423" s="4"/>
      <c r="BOG423" s="4"/>
      <c r="BOH423" s="4"/>
      <c r="BOI423" s="4"/>
      <c r="BOJ423" s="4"/>
      <c r="BOK423" s="4"/>
      <c r="BOL423" s="4"/>
      <c r="BOM423" s="4"/>
      <c r="BON423" s="4"/>
      <c r="BOO423" s="4"/>
      <c r="BOP423" s="4"/>
      <c r="BOQ423" s="4"/>
      <c r="BOR423" s="4"/>
      <c r="BOS423" s="4"/>
      <c r="BOT423" s="4"/>
      <c r="BOU423" s="4"/>
      <c r="BOV423" s="4"/>
      <c r="BOW423" s="4"/>
      <c r="BOX423" s="4"/>
      <c r="BOY423" s="4"/>
      <c r="BOZ423" s="4"/>
      <c r="BPA423" s="4"/>
      <c r="BPB423" s="4"/>
      <c r="BPC423" s="4"/>
      <c r="BPD423" s="4"/>
      <c r="BPE423" s="4"/>
      <c r="BPF423" s="4"/>
      <c r="BPG423" s="4"/>
      <c r="BPH423" s="4"/>
      <c r="BPI423" s="4"/>
      <c r="BPJ423" s="4"/>
      <c r="BPK423" s="4"/>
      <c r="BPL423" s="4"/>
      <c r="BPM423" s="4"/>
      <c r="BPN423" s="4"/>
      <c r="BPO423" s="4"/>
      <c r="BPP423" s="4"/>
      <c r="BPQ423" s="4"/>
      <c r="BPR423" s="4"/>
      <c r="BPS423" s="4"/>
      <c r="BPT423" s="4"/>
      <c r="BPU423" s="4"/>
      <c r="BPV423" s="4"/>
      <c r="BPW423" s="4"/>
      <c r="BPX423" s="4"/>
      <c r="BPY423" s="4"/>
      <c r="BPZ423" s="4"/>
      <c r="BQA423" s="4"/>
      <c r="BQB423" s="4"/>
      <c r="BQC423" s="4"/>
      <c r="BQD423" s="4"/>
      <c r="BQE423" s="4"/>
      <c r="BQF423" s="4"/>
      <c r="BQG423" s="4"/>
      <c r="BQH423" s="4"/>
      <c r="BQI423" s="4"/>
      <c r="BQJ423" s="4"/>
      <c r="BQK423" s="4"/>
      <c r="BQL423" s="4"/>
      <c r="BQM423" s="4"/>
      <c r="BQN423" s="4"/>
      <c r="BQO423" s="4"/>
      <c r="BQP423" s="4"/>
      <c r="BQQ423" s="4"/>
      <c r="BQR423" s="4"/>
      <c r="BQS423" s="4"/>
      <c r="BQT423" s="4"/>
      <c r="BQU423" s="4"/>
      <c r="BQV423" s="4"/>
      <c r="BQW423" s="4"/>
      <c r="BQX423" s="4"/>
      <c r="BQY423" s="4"/>
      <c r="BQZ423" s="4"/>
      <c r="BRA423" s="4"/>
      <c r="BRB423" s="4"/>
      <c r="BRC423" s="4"/>
      <c r="BRD423" s="4"/>
      <c r="BRE423" s="4"/>
      <c r="BRF423" s="4"/>
      <c r="BRG423" s="4"/>
      <c r="BRH423" s="4"/>
      <c r="BRI423" s="4"/>
      <c r="BRJ423" s="4"/>
      <c r="BRK423" s="4"/>
      <c r="BRL423" s="4"/>
      <c r="BRM423" s="4"/>
      <c r="BRN423" s="4"/>
      <c r="BRO423" s="4"/>
      <c r="BRP423" s="4"/>
      <c r="BRQ423" s="4"/>
      <c r="BRR423" s="4"/>
      <c r="BRS423" s="4"/>
      <c r="BRT423" s="4"/>
      <c r="BRU423" s="4"/>
      <c r="BRV423" s="4"/>
      <c r="BRW423" s="4"/>
      <c r="BRX423" s="4"/>
      <c r="BRY423" s="4"/>
      <c r="BRZ423" s="4"/>
      <c r="BSA423" s="4"/>
      <c r="BSB423" s="4"/>
      <c r="BSC423" s="4"/>
      <c r="BSD423" s="4"/>
      <c r="BSE423" s="4"/>
      <c r="BSF423" s="4"/>
      <c r="BSG423" s="4"/>
      <c r="BSH423" s="4"/>
      <c r="BSI423" s="4"/>
      <c r="BSJ423" s="4"/>
      <c r="BSK423" s="4"/>
      <c r="BSL423" s="4"/>
      <c r="BSM423" s="4"/>
      <c r="BSN423" s="4"/>
      <c r="BSO423" s="4"/>
      <c r="BSP423" s="4"/>
      <c r="BSQ423" s="4"/>
      <c r="BSR423" s="4"/>
      <c r="BSS423" s="4"/>
      <c r="BST423" s="4"/>
      <c r="BSU423" s="4"/>
      <c r="BSV423" s="4"/>
      <c r="BSW423" s="4"/>
      <c r="BSX423" s="4"/>
      <c r="BSY423" s="4"/>
      <c r="BSZ423" s="4"/>
      <c r="BTA423" s="4"/>
      <c r="BTB423" s="4"/>
      <c r="BTC423" s="4"/>
      <c r="BTD423" s="4"/>
      <c r="BTE423" s="4"/>
      <c r="BTF423" s="4"/>
      <c r="BTG423" s="4"/>
      <c r="BTH423" s="4"/>
      <c r="BTI423" s="4"/>
      <c r="BTJ423" s="4"/>
      <c r="BTK423" s="4"/>
      <c r="BTL423" s="4"/>
      <c r="BTM423" s="4"/>
      <c r="BTN423" s="4"/>
      <c r="BTO423" s="4"/>
      <c r="BTP423" s="4"/>
      <c r="BTQ423" s="4"/>
      <c r="BTR423" s="4"/>
      <c r="BTS423" s="4"/>
      <c r="BTT423" s="4"/>
      <c r="BTU423" s="4"/>
      <c r="BTV423" s="4"/>
      <c r="BTW423" s="4"/>
      <c r="BTX423" s="4"/>
      <c r="BTY423" s="4"/>
      <c r="BTZ423" s="4"/>
      <c r="BUA423" s="4"/>
      <c r="BUB423" s="4"/>
      <c r="BUC423" s="4"/>
      <c r="BUD423" s="4"/>
      <c r="BUE423" s="4"/>
      <c r="BUF423" s="4"/>
      <c r="BUG423" s="4"/>
      <c r="BUH423" s="4"/>
      <c r="BUI423" s="4"/>
      <c r="BUJ423" s="4"/>
      <c r="BUK423" s="4"/>
      <c r="BUL423" s="4"/>
      <c r="BUM423" s="4"/>
      <c r="BUN423" s="4"/>
      <c r="BUO423" s="4"/>
      <c r="BUP423" s="4"/>
      <c r="BUQ423" s="4"/>
      <c r="BUR423" s="4"/>
      <c r="BUS423" s="4"/>
      <c r="BUT423" s="4"/>
      <c r="BUU423" s="4"/>
      <c r="BUV423" s="4"/>
      <c r="BUW423" s="4"/>
      <c r="BUX423" s="4"/>
      <c r="BUY423" s="4"/>
      <c r="BUZ423" s="4"/>
      <c r="BVA423" s="4"/>
      <c r="BVB423" s="4"/>
      <c r="BVC423" s="4"/>
      <c r="BVD423" s="4"/>
      <c r="BVE423" s="4"/>
      <c r="BVF423" s="4"/>
      <c r="BVG423" s="4"/>
      <c r="BVH423" s="4"/>
      <c r="BVI423" s="4"/>
      <c r="BVJ423" s="4"/>
      <c r="BVK423" s="4"/>
      <c r="BVL423" s="4"/>
      <c r="BVM423" s="4"/>
      <c r="BVN423" s="4"/>
      <c r="BVO423" s="4"/>
      <c r="BVP423" s="4"/>
      <c r="BVQ423" s="4"/>
      <c r="BVR423" s="4"/>
      <c r="BVS423" s="4"/>
      <c r="BVT423" s="4"/>
      <c r="BVU423" s="4"/>
      <c r="BVV423" s="4"/>
      <c r="BVW423" s="4"/>
      <c r="BVX423" s="4"/>
      <c r="BVY423" s="4"/>
      <c r="BVZ423" s="4"/>
      <c r="BWA423" s="4"/>
      <c r="BWB423" s="4"/>
      <c r="BWC423" s="4"/>
      <c r="BWD423" s="4"/>
      <c r="BWE423" s="4"/>
      <c r="BWF423" s="4"/>
      <c r="BWG423" s="4"/>
      <c r="BWH423" s="4"/>
      <c r="BWI423" s="4"/>
      <c r="BWJ423" s="4"/>
      <c r="BWK423" s="4"/>
      <c r="BWL423" s="4"/>
      <c r="BWM423" s="4"/>
      <c r="BWN423" s="4"/>
      <c r="BWO423" s="4"/>
      <c r="BWP423" s="4"/>
      <c r="BWQ423" s="4"/>
      <c r="BWR423" s="4"/>
      <c r="BWS423" s="4"/>
      <c r="BWT423" s="4"/>
      <c r="BWU423" s="4"/>
      <c r="BWV423" s="4"/>
      <c r="BWW423" s="4"/>
      <c r="BWX423" s="4"/>
      <c r="BWY423" s="4"/>
      <c r="BWZ423" s="4"/>
      <c r="BXA423" s="4"/>
      <c r="BXB423" s="4"/>
      <c r="BXC423" s="4"/>
      <c r="BXD423" s="4"/>
      <c r="BXE423" s="4"/>
      <c r="BXF423" s="4"/>
      <c r="BXG423" s="4"/>
      <c r="BXH423" s="4"/>
      <c r="BXI423" s="4"/>
      <c r="BXJ423" s="4"/>
      <c r="BXK423" s="4"/>
      <c r="BXL423" s="4"/>
      <c r="BXM423" s="4"/>
      <c r="BXN423" s="4"/>
      <c r="BXO423" s="4"/>
      <c r="BXP423" s="4"/>
      <c r="BXQ423" s="4"/>
      <c r="BXR423" s="4"/>
      <c r="BXS423" s="4"/>
      <c r="BXT423" s="4"/>
      <c r="BXU423" s="4"/>
      <c r="BXV423" s="4"/>
      <c r="BXW423" s="4"/>
      <c r="BXX423" s="4"/>
      <c r="BXY423" s="4"/>
      <c r="BXZ423" s="4"/>
      <c r="BYA423" s="4"/>
      <c r="BYB423" s="4"/>
      <c r="BYC423" s="4"/>
      <c r="BYD423" s="4"/>
      <c r="BYE423" s="4"/>
      <c r="BYF423" s="4"/>
      <c r="BYG423" s="4"/>
      <c r="BYH423" s="4"/>
      <c r="BYI423" s="4"/>
      <c r="BYJ423" s="4"/>
      <c r="BYK423" s="4"/>
      <c r="BYL423" s="4"/>
      <c r="BYM423" s="4"/>
      <c r="BYN423" s="4"/>
      <c r="BYO423" s="4"/>
      <c r="BYP423" s="4"/>
      <c r="BYQ423" s="4"/>
      <c r="BYR423" s="4"/>
      <c r="BYS423" s="4"/>
      <c r="BYT423" s="4"/>
      <c r="BYU423" s="4"/>
      <c r="BYV423" s="4"/>
      <c r="BYW423" s="4"/>
      <c r="BYX423" s="4"/>
      <c r="BYY423" s="4"/>
      <c r="BYZ423" s="4"/>
      <c r="BZA423" s="4"/>
      <c r="BZB423" s="4"/>
      <c r="BZC423" s="4"/>
      <c r="BZD423" s="4"/>
      <c r="BZE423" s="4"/>
      <c r="BZF423" s="4"/>
      <c r="BZG423" s="4"/>
      <c r="BZH423" s="4"/>
      <c r="BZI423" s="4"/>
      <c r="BZJ423" s="4"/>
      <c r="BZK423" s="4"/>
      <c r="BZL423" s="4"/>
      <c r="BZM423" s="4"/>
      <c r="BZN423" s="4"/>
      <c r="BZO423" s="4"/>
      <c r="BZP423" s="4"/>
      <c r="BZQ423" s="4"/>
      <c r="BZR423" s="4"/>
      <c r="BZS423" s="4"/>
      <c r="BZT423" s="4"/>
      <c r="BZU423" s="4"/>
      <c r="BZV423" s="4"/>
      <c r="BZW423" s="4"/>
      <c r="BZX423" s="4"/>
      <c r="BZY423" s="4"/>
      <c r="BZZ423" s="4"/>
      <c r="CAA423" s="4"/>
      <c r="CAB423" s="4"/>
      <c r="CAC423" s="4"/>
      <c r="CAD423" s="4"/>
      <c r="CAE423" s="4"/>
      <c r="CAF423" s="4"/>
      <c r="CAG423" s="4"/>
      <c r="CAH423" s="4"/>
      <c r="CAI423" s="4"/>
      <c r="CAJ423" s="4"/>
      <c r="CAK423" s="4"/>
      <c r="CAL423" s="4"/>
      <c r="CAM423" s="4"/>
      <c r="CAN423" s="4"/>
      <c r="CAO423" s="4"/>
      <c r="CAP423" s="4"/>
      <c r="CAQ423" s="4"/>
      <c r="CAR423" s="4"/>
      <c r="CAS423" s="4"/>
      <c r="CAT423" s="4"/>
      <c r="CAU423" s="4"/>
      <c r="CAV423" s="4"/>
      <c r="CAW423" s="4"/>
      <c r="CAX423" s="4"/>
      <c r="CAY423" s="4"/>
      <c r="CAZ423" s="4"/>
      <c r="CBA423" s="4"/>
      <c r="CBB423" s="4"/>
      <c r="CBC423" s="4"/>
      <c r="CBD423" s="4"/>
      <c r="CBE423" s="4"/>
      <c r="CBF423" s="4"/>
      <c r="CBG423" s="4"/>
      <c r="CBH423" s="4"/>
      <c r="CBI423" s="4"/>
      <c r="CBJ423" s="4"/>
      <c r="CBK423" s="4"/>
      <c r="CBL423" s="4"/>
      <c r="CBM423" s="4"/>
      <c r="CBN423" s="4"/>
      <c r="CBO423" s="4"/>
      <c r="CBP423" s="4"/>
      <c r="CBQ423" s="4"/>
      <c r="CBR423" s="4"/>
      <c r="CBS423" s="4"/>
      <c r="CBT423" s="4"/>
      <c r="CBU423" s="4"/>
      <c r="CBV423" s="4"/>
      <c r="CBW423" s="4"/>
      <c r="CBX423" s="4"/>
      <c r="CBY423" s="4"/>
      <c r="CBZ423" s="4"/>
      <c r="CCA423" s="4"/>
      <c r="CCB423" s="4"/>
      <c r="CCC423" s="4"/>
      <c r="CCD423" s="4"/>
      <c r="CCE423" s="4"/>
      <c r="CCF423" s="4"/>
      <c r="CCG423" s="4"/>
      <c r="CCH423" s="4"/>
      <c r="CCI423" s="4"/>
      <c r="CCJ423" s="4"/>
      <c r="CCK423" s="4"/>
      <c r="CCL423" s="4"/>
      <c r="CCM423" s="4"/>
      <c r="CCN423" s="4"/>
      <c r="CCO423" s="4"/>
      <c r="CCP423" s="4"/>
      <c r="CCQ423" s="4"/>
      <c r="CCR423" s="4"/>
      <c r="CCS423" s="4"/>
      <c r="CCT423" s="4"/>
      <c r="CCU423" s="4"/>
      <c r="CCV423" s="4"/>
      <c r="CCW423" s="4"/>
      <c r="CCX423" s="4"/>
      <c r="CCY423" s="4"/>
      <c r="CCZ423" s="4"/>
      <c r="CDA423" s="4"/>
      <c r="CDB423" s="4"/>
      <c r="CDC423" s="4"/>
      <c r="CDD423" s="4"/>
      <c r="CDE423" s="4"/>
      <c r="CDF423" s="4"/>
      <c r="CDG423" s="4"/>
      <c r="CDH423" s="4"/>
      <c r="CDI423" s="4"/>
      <c r="CDJ423" s="4"/>
      <c r="CDK423" s="4"/>
      <c r="CDL423" s="4"/>
      <c r="CDM423" s="4"/>
      <c r="CDN423" s="4"/>
      <c r="CDO423" s="4"/>
      <c r="CDP423" s="4"/>
      <c r="CDQ423" s="4"/>
      <c r="CDR423" s="4"/>
      <c r="CDS423" s="4"/>
      <c r="CDT423" s="4"/>
      <c r="CDU423" s="4"/>
      <c r="CDV423" s="4"/>
      <c r="CDW423" s="4"/>
      <c r="CDX423" s="4"/>
      <c r="CDY423" s="4"/>
      <c r="CDZ423" s="4"/>
      <c r="CEA423" s="4"/>
      <c r="CEB423" s="4"/>
      <c r="CEC423" s="4"/>
      <c r="CED423" s="4"/>
      <c r="CEE423" s="4"/>
      <c r="CEF423" s="4"/>
      <c r="CEG423" s="4"/>
      <c r="CEH423" s="4"/>
      <c r="CEI423" s="4"/>
      <c r="CEJ423" s="4"/>
      <c r="CEK423" s="4"/>
      <c r="CEL423" s="4"/>
      <c r="CEM423" s="4"/>
      <c r="CEN423" s="4"/>
      <c r="CEO423" s="4"/>
      <c r="CEP423" s="4"/>
      <c r="CEQ423" s="4"/>
      <c r="CER423" s="4"/>
      <c r="CES423" s="4"/>
      <c r="CET423" s="4"/>
      <c r="CEU423" s="4"/>
      <c r="CEV423" s="4"/>
      <c r="CEW423" s="4"/>
      <c r="CEX423" s="4"/>
      <c r="CEY423" s="4"/>
      <c r="CEZ423" s="4"/>
      <c r="CFA423" s="4"/>
      <c r="CFB423" s="4"/>
      <c r="CFC423" s="4"/>
      <c r="CFD423" s="4"/>
      <c r="CFE423" s="4"/>
      <c r="CFF423" s="4"/>
      <c r="CFG423" s="4"/>
      <c r="CFH423" s="4"/>
      <c r="CFI423" s="4"/>
      <c r="CFJ423" s="4"/>
      <c r="CFK423" s="4"/>
      <c r="CFL423" s="4"/>
      <c r="CFM423" s="4"/>
      <c r="CFN423" s="4"/>
      <c r="CFO423" s="4"/>
      <c r="CFP423" s="4"/>
      <c r="CFQ423" s="4"/>
      <c r="CFR423" s="4"/>
      <c r="CFS423" s="4"/>
      <c r="CFT423" s="4"/>
      <c r="CFU423" s="4"/>
      <c r="CFV423" s="4"/>
      <c r="CFW423" s="4"/>
      <c r="CFX423" s="4"/>
      <c r="CFY423" s="4"/>
      <c r="CFZ423" s="4"/>
      <c r="CGA423" s="4"/>
      <c r="CGB423" s="4"/>
      <c r="CGC423" s="4"/>
      <c r="CGD423" s="4"/>
      <c r="CGE423" s="4"/>
      <c r="CGF423" s="4"/>
      <c r="CGG423" s="4"/>
      <c r="CGH423" s="4"/>
      <c r="CGI423" s="4"/>
      <c r="CGJ423" s="4"/>
      <c r="CGK423" s="4"/>
      <c r="CGL423" s="4"/>
      <c r="CGM423" s="4"/>
      <c r="CGN423" s="4"/>
      <c r="CGO423" s="4"/>
      <c r="CGP423" s="4"/>
      <c r="CGQ423" s="4"/>
      <c r="CGR423" s="4"/>
      <c r="CGS423" s="4"/>
      <c r="CGT423" s="4"/>
      <c r="CGU423" s="4"/>
      <c r="CGV423" s="4"/>
      <c r="CGW423" s="4"/>
      <c r="CGX423" s="4"/>
      <c r="CGY423" s="4"/>
      <c r="CGZ423" s="4"/>
      <c r="CHA423" s="4"/>
      <c r="CHB423" s="4"/>
      <c r="CHC423" s="4"/>
      <c r="CHD423" s="4"/>
      <c r="CHE423" s="4"/>
      <c r="CHF423" s="4"/>
      <c r="CHG423" s="4"/>
      <c r="CHH423" s="4"/>
      <c r="CHI423" s="4"/>
      <c r="CHJ423" s="4"/>
      <c r="CHK423" s="4"/>
      <c r="CHL423" s="4"/>
      <c r="CHM423" s="4"/>
      <c r="CHN423" s="4"/>
      <c r="CHO423" s="4"/>
      <c r="CHP423" s="4"/>
      <c r="CHQ423" s="4"/>
      <c r="CHR423" s="4"/>
      <c r="CHS423" s="4"/>
      <c r="CHT423" s="4"/>
      <c r="CHU423" s="4"/>
      <c r="CHV423" s="4"/>
      <c r="CHW423" s="4"/>
      <c r="CHX423" s="4"/>
      <c r="CHY423" s="4"/>
      <c r="CHZ423" s="4"/>
      <c r="CIA423" s="4"/>
      <c r="CIB423" s="4"/>
      <c r="CIC423" s="4"/>
      <c r="CID423" s="4"/>
      <c r="CIE423" s="4"/>
      <c r="CIF423" s="4"/>
      <c r="CIG423" s="4"/>
      <c r="CIH423" s="4"/>
      <c r="CII423" s="4"/>
      <c r="CIJ423" s="4"/>
      <c r="CIK423" s="4"/>
      <c r="CIL423" s="4"/>
      <c r="CIM423" s="4"/>
      <c r="CIN423" s="4"/>
      <c r="CIO423" s="4"/>
      <c r="CIP423" s="4"/>
      <c r="CIQ423" s="4"/>
      <c r="CIR423" s="4"/>
      <c r="CIS423" s="4"/>
      <c r="CIT423" s="4"/>
      <c r="CIU423" s="4"/>
      <c r="CIV423" s="4"/>
      <c r="CIW423" s="4"/>
      <c r="CIX423" s="4"/>
      <c r="CIY423" s="4"/>
      <c r="CIZ423" s="4"/>
      <c r="CJA423" s="4"/>
      <c r="CJB423" s="4"/>
      <c r="CJC423" s="4"/>
      <c r="CJD423" s="4"/>
      <c r="CJE423" s="4"/>
      <c r="CJF423" s="4"/>
      <c r="CJG423" s="4"/>
      <c r="CJH423" s="4"/>
      <c r="CJI423" s="4"/>
      <c r="CJJ423" s="4"/>
      <c r="CJK423" s="4"/>
      <c r="CJL423" s="4"/>
      <c r="CJM423" s="4"/>
      <c r="CJN423" s="4"/>
      <c r="CJO423" s="4"/>
      <c r="CJP423" s="4"/>
      <c r="CJQ423" s="4"/>
      <c r="CJR423" s="4"/>
      <c r="CJS423" s="4"/>
      <c r="CJT423" s="4"/>
      <c r="CJU423" s="4"/>
      <c r="CJV423" s="4"/>
      <c r="CJW423" s="4"/>
      <c r="CJX423" s="4"/>
      <c r="CJY423" s="4"/>
      <c r="CJZ423" s="4"/>
      <c r="CKA423" s="4"/>
      <c r="CKB423" s="4"/>
      <c r="CKC423" s="4"/>
      <c r="CKD423" s="4"/>
      <c r="CKE423" s="4"/>
      <c r="CKF423" s="4"/>
      <c r="CKG423" s="4"/>
      <c r="CKH423" s="4"/>
      <c r="CKI423" s="4"/>
      <c r="CKJ423" s="4"/>
      <c r="CKK423" s="4"/>
      <c r="CKL423" s="4"/>
      <c r="CKM423" s="4"/>
      <c r="CKN423" s="4"/>
      <c r="CKO423" s="4"/>
      <c r="CKP423" s="4"/>
      <c r="CKQ423" s="4"/>
      <c r="CKR423" s="4"/>
      <c r="CKS423" s="4"/>
      <c r="CKT423" s="4"/>
      <c r="CKU423" s="4"/>
      <c r="CKV423" s="4"/>
      <c r="CKW423" s="4"/>
      <c r="CKX423" s="4"/>
      <c r="CKY423" s="4"/>
      <c r="CKZ423" s="4"/>
      <c r="CLA423" s="4"/>
      <c r="CLB423" s="4"/>
      <c r="CLC423" s="4"/>
      <c r="CLD423" s="4"/>
      <c r="CLE423" s="4"/>
      <c r="CLF423" s="4"/>
      <c r="CLG423" s="4"/>
      <c r="CLH423" s="4"/>
      <c r="CLI423" s="4"/>
      <c r="CLJ423" s="4"/>
      <c r="CLK423" s="4"/>
      <c r="CLL423" s="4"/>
      <c r="CLM423" s="4"/>
      <c r="CLN423" s="4"/>
      <c r="CLO423" s="4"/>
      <c r="CLP423" s="4"/>
      <c r="CLQ423" s="4"/>
      <c r="CLR423" s="4"/>
      <c r="CLS423" s="4"/>
      <c r="CLT423" s="4"/>
      <c r="CLU423" s="4"/>
      <c r="CLV423" s="4"/>
      <c r="CLW423" s="4"/>
      <c r="CLX423" s="4"/>
      <c r="CLY423" s="4"/>
      <c r="CLZ423" s="4"/>
      <c r="CMA423" s="4"/>
      <c r="CMB423" s="4"/>
      <c r="CMC423" s="4"/>
      <c r="CMD423" s="4"/>
      <c r="CME423" s="4"/>
      <c r="CMF423" s="4"/>
      <c r="CMG423" s="4"/>
      <c r="CMH423" s="4"/>
      <c r="CMI423" s="4"/>
      <c r="CMJ423" s="4"/>
      <c r="CMK423" s="4"/>
      <c r="CML423" s="4"/>
      <c r="CMM423" s="4"/>
      <c r="CMN423" s="4"/>
      <c r="CMO423" s="4"/>
      <c r="CMP423" s="4"/>
      <c r="CMQ423" s="4"/>
      <c r="CMR423" s="4"/>
      <c r="CMS423" s="4"/>
      <c r="CMT423" s="4"/>
      <c r="CMU423" s="4"/>
      <c r="CMV423" s="4"/>
      <c r="CMW423" s="4"/>
      <c r="CMX423" s="4"/>
      <c r="CMY423" s="4"/>
      <c r="CMZ423" s="4"/>
      <c r="CNA423" s="4"/>
      <c r="CNB423" s="4"/>
      <c r="CNC423" s="4"/>
      <c r="CND423" s="4"/>
      <c r="CNE423" s="4"/>
      <c r="CNF423" s="4"/>
      <c r="CNG423" s="4"/>
      <c r="CNH423" s="4"/>
      <c r="CNI423" s="4"/>
      <c r="CNJ423" s="4"/>
      <c r="CNK423" s="4"/>
      <c r="CNL423" s="4"/>
      <c r="CNM423" s="4"/>
      <c r="CNN423" s="4"/>
      <c r="CNO423" s="4"/>
      <c r="CNP423" s="4"/>
      <c r="CNQ423" s="4"/>
      <c r="CNR423" s="4"/>
      <c r="CNS423" s="4"/>
      <c r="CNT423" s="4"/>
      <c r="CNU423" s="4"/>
      <c r="CNV423" s="4"/>
      <c r="CNW423" s="4"/>
      <c r="CNX423" s="4"/>
      <c r="CNY423" s="4"/>
      <c r="CNZ423" s="4"/>
      <c r="COA423" s="4"/>
      <c r="COB423" s="4"/>
      <c r="COC423" s="4"/>
      <c r="COD423" s="4"/>
      <c r="COE423" s="4"/>
      <c r="COF423" s="4"/>
      <c r="COG423" s="4"/>
      <c r="COH423" s="4"/>
      <c r="COI423" s="4"/>
      <c r="COJ423" s="4"/>
      <c r="COK423" s="4"/>
      <c r="COL423" s="4"/>
      <c r="COM423" s="4"/>
      <c r="CON423" s="4"/>
      <c r="COO423" s="4"/>
      <c r="COP423" s="4"/>
      <c r="COQ423" s="4"/>
      <c r="COR423" s="4"/>
      <c r="COS423" s="4"/>
      <c r="COT423" s="4"/>
      <c r="COU423" s="4"/>
      <c r="COV423" s="4"/>
      <c r="COW423" s="4"/>
      <c r="COX423" s="4"/>
      <c r="COY423" s="4"/>
      <c r="COZ423" s="4"/>
      <c r="CPA423" s="4"/>
      <c r="CPB423" s="4"/>
      <c r="CPC423" s="4"/>
      <c r="CPD423" s="4"/>
      <c r="CPE423" s="4"/>
      <c r="CPF423" s="4"/>
      <c r="CPG423" s="4"/>
      <c r="CPH423" s="4"/>
      <c r="CPI423" s="4"/>
      <c r="CPJ423" s="4"/>
      <c r="CPK423" s="4"/>
      <c r="CPL423" s="4"/>
      <c r="CPM423" s="4"/>
      <c r="CPN423" s="4"/>
      <c r="CPO423" s="4"/>
      <c r="CPP423" s="4"/>
      <c r="CPQ423" s="4"/>
      <c r="CPR423" s="4"/>
      <c r="CPS423" s="4"/>
      <c r="CPT423" s="4"/>
      <c r="CPU423" s="4"/>
      <c r="CPV423" s="4"/>
      <c r="CPW423" s="4"/>
      <c r="CPX423" s="4"/>
      <c r="CPY423" s="4"/>
      <c r="CPZ423" s="4"/>
      <c r="CQA423" s="4"/>
      <c r="CQB423" s="4"/>
      <c r="CQC423" s="4"/>
      <c r="CQD423" s="4"/>
      <c r="CQE423" s="4"/>
      <c r="CQF423" s="4"/>
      <c r="CQG423" s="4"/>
      <c r="CQH423" s="4"/>
      <c r="CQI423" s="4"/>
      <c r="CQJ423" s="4"/>
      <c r="CQK423" s="4"/>
      <c r="CQL423" s="4"/>
      <c r="CQM423" s="4"/>
      <c r="CQN423" s="4"/>
      <c r="CQO423" s="4"/>
      <c r="CQP423" s="4"/>
      <c r="CQQ423" s="4"/>
      <c r="CQR423" s="4"/>
      <c r="CQS423" s="4"/>
      <c r="CQT423" s="4"/>
      <c r="CQU423" s="4"/>
      <c r="CQV423" s="4"/>
      <c r="CQW423" s="4"/>
      <c r="CQX423" s="4"/>
      <c r="CQY423" s="4"/>
      <c r="CQZ423" s="4"/>
      <c r="CRA423" s="4"/>
      <c r="CRB423" s="4"/>
      <c r="CRC423" s="4"/>
      <c r="CRD423" s="4"/>
      <c r="CRE423" s="4"/>
      <c r="CRF423" s="4"/>
      <c r="CRG423" s="4"/>
      <c r="CRH423" s="4"/>
      <c r="CRI423" s="4"/>
      <c r="CRJ423" s="4"/>
      <c r="CRK423" s="4"/>
      <c r="CRL423" s="4"/>
      <c r="CRM423" s="4"/>
      <c r="CRN423" s="4"/>
      <c r="CRO423" s="4"/>
      <c r="CRP423" s="4"/>
      <c r="CRQ423" s="4"/>
      <c r="CRR423" s="4"/>
      <c r="CRS423" s="4"/>
      <c r="CRT423" s="4"/>
      <c r="CRU423" s="4"/>
      <c r="CRV423" s="4"/>
      <c r="CRW423" s="4"/>
      <c r="CRX423" s="4"/>
      <c r="CRY423" s="4"/>
      <c r="CRZ423" s="4"/>
      <c r="CSA423" s="4"/>
      <c r="CSB423" s="4"/>
      <c r="CSC423" s="4"/>
      <c r="CSD423" s="4"/>
      <c r="CSE423" s="4"/>
      <c r="CSF423" s="4"/>
      <c r="CSG423" s="4"/>
      <c r="CSH423" s="4"/>
      <c r="CSI423" s="4"/>
      <c r="CSJ423" s="4"/>
      <c r="CSK423" s="4"/>
      <c r="CSL423" s="4"/>
      <c r="CSM423" s="4"/>
      <c r="CSN423" s="4"/>
      <c r="CSO423" s="4"/>
      <c r="CSP423" s="4"/>
      <c r="CSQ423" s="4"/>
      <c r="CSR423" s="4"/>
      <c r="CSS423" s="4"/>
      <c r="CST423" s="4"/>
      <c r="CSU423" s="4"/>
      <c r="CSV423" s="4"/>
      <c r="CSW423" s="4"/>
      <c r="CSX423" s="4"/>
      <c r="CSY423" s="4"/>
      <c r="CSZ423" s="4"/>
      <c r="CTA423" s="4"/>
      <c r="CTB423" s="4"/>
      <c r="CTC423" s="4"/>
      <c r="CTD423" s="4"/>
      <c r="CTE423" s="4"/>
      <c r="CTF423" s="4"/>
      <c r="CTG423" s="4"/>
      <c r="CTH423" s="4"/>
      <c r="CTI423" s="4"/>
      <c r="CTJ423" s="4"/>
      <c r="CTK423" s="4"/>
      <c r="CTL423" s="4"/>
      <c r="CTM423" s="4"/>
      <c r="CTN423" s="4"/>
      <c r="CTO423" s="4"/>
      <c r="CTP423" s="4"/>
      <c r="CTQ423" s="4"/>
      <c r="CTR423" s="4"/>
      <c r="CTS423" s="4"/>
      <c r="CTT423" s="4"/>
      <c r="CTU423" s="4"/>
      <c r="CTV423" s="4"/>
      <c r="CTW423" s="4"/>
      <c r="CTX423" s="4"/>
      <c r="CTY423" s="4"/>
      <c r="CTZ423" s="4"/>
      <c r="CUA423" s="4"/>
      <c r="CUB423" s="4"/>
      <c r="CUC423" s="4"/>
      <c r="CUD423" s="4"/>
      <c r="CUE423" s="4"/>
      <c r="CUF423" s="4"/>
      <c r="CUG423" s="4"/>
      <c r="CUH423" s="4"/>
      <c r="CUI423" s="4"/>
      <c r="CUJ423" s="4"/>
      <c r="CUK423" s="4"/>
      <c r="CUL423" s="4"/>
      <c r="CUM423" s="4"/>
      <c r="CUN423" s="4"/>
      <c r="CUO423" s="4"/>
      <c r="CUP423" s="4"/>
      <c r="CUQ423" s="4"/>
      <c r="CUR423" s="4"/>
      <c r="CUS423" s="4"/>
      <c r="CUT423" s="4"/>
      <c r="CUU423" s="4"/>
      <c r="CUV423" s="4"/>
      <c r="CUW423" s="4"/>
      <c r="CUX423" s="4"/>
      <c r="CUY423" s="4"/>
      <c r="CUZ423" s="4"/>
      <c r="CVA423" s="4"/>
      <c r="CVB423" s="4"/>
      <c r="CVC423" s="4"/>
      <c r="CVD423" s="4"/>
      <c r="CVE423" s="4"/>
      <c r="CVF423" s="4"/>
      <c r="CVG423" s="4"/>
      <c r="CVH423" s="4"/>
      <c r="CVI423" s="4"/>
      <c r="CVJ423" s="4"/>
      <c r="CVK423" s="4"/>
      <c r="CVL423" s="4"/>
      <c r="CVM423" s="4"/>
      <c r="CVN423" s="4"/>
      <c r="CVO423" s="4"/>
      <c r="CVP423" s="4"/>
      <c r="CVQ423" s="4"/>
      <c r="CVR423" s="4"/>
      <c r="CVS423" s="4"/>
      <c r="CVT423" s="4"/>
      <c r="CVU423" s="4"/>
      <c r="CVV423" s="4"/>
      <c r="CVW423" s="4"/>
      <c r="CVX423" s="4"/>
      <c r="CVY423" s="4"/>
      <c r="CVZ423" s="4"/>
      <c r="CWA423" s="4"/>
      <c r="CWB423" s="4"/>
      <c r="CWC423" s="4"/>
      <c r="CWD423" s="4"/>
      <c r="CWE423" s="4"/>
      <c r="CWF423" s="4"/>
      <c r="CWG423" s="4"/>
      <c r="CWH423" s="4"/>
      <c r="CWI423" s="4"/>
      <c r="CWJ423" s="4"/>
      <c r="CWK423" s="4"/>
      <c r="CWL423" s="4"/>
      <c r="CWM423" s="4"/>
      <c r="CWN423" s="4"/>
      <c r="CWO423" s="4"/>
      <c r="CWP423" s="4"/>
      <c r="CWQ423" s="4"/>
      <c r="CWR423" s="4"/>
      <c r="CWS423" s="4"/>
      <c r="CWT423" s="4"/>
      <c r="CWU423" s="4"/>
      <c r="CWV423" s="4"/>
      <c r="CWW423" s="4"/>
      <c r="CWX423" s="4"/>
      <c r="CWY423" s="4"/>
      <c r="CWZ423" s="4"/>
      <c r="CXA423" s="4"/>
      <c r="CXB423" s="4"/>
      <c r="CXC423" s="4"/>
      <c r="CXD423" s="4"/>
      <c r="CXE423" s="4"/>
      <c r="CXF423" s="4"/>
      <c r="CXG423" s="4"/>
      <c r="CXH423" s="4"/>
      <c r="CXI423" s="4"/>
      <c r="CXJ423" s="4"/>
      <c r="CXK423" s="4"/>
      <c r="CXL423" s="4"/>
      <c r="CXM423" s="4"/>
      <c r="CXN423" s="4"/>
      <c r="CXO423" s="4"/>
      <c r="CXP423" s="4"/>
      <c r="CXQ423" s="4"/>
      <c r="CXR423" s="4"/>
      <c r="CXS423" s="4"/>
      <c r="CXT423" s="4"/>
      <c r="CXU423" s="4"/>
      <c r="CXV423" s="4"/>
      <c r="CXW423" s="4"/>
      <c r="CXX423" s="4"/>
      <c r="CXY423" s="4"/>
      <c r="CXZ423" s="4"/>
      <c r="CYA423" s="4"/>
      <c r="CYB423" s="4"/>
      <c r="CYC423" s="4"/>
      <c r="CYD423" s="4"/>
      <c r="CYE423" s="4"/>
      <c r="CYF423" s="4"/>
      <c r="CYG423" s="4"/>
      <c r="CYH423" s="4"/>
      <c r="CYI423" s="4"/>
      <c r="CYJ423" s="4"/>
      <c r="CYK423" s="4"/>
      <c r="CYL423" s="4"/>
      <c r="CYM423" s="4"/>
      <c r="CYN423" s="4"/>
      <c r="CYO423" s="4"/>
      <c r="CYP423" s="4"/>
      <c r="CYQ423" s="4"/>
      <c r="CYR423" s="4"/>
      <c r="CYS423" s="4"/>
      <c r="CYT423" s="4"/>
      <c r="CYU423" s="4"/>
      <c r="CYV423" s="4"/>
      <c r="CYW423" s="4"/>
      <c r="CYX423" s="4"/>
      <c r="CYY423" s="4"/>
      <c r="CYZ423" s="4"/>
      <c r="CZA423" s="4"/>
      <c r="CZB423" s="4"/>
      <c r="CZC423" s="4"/>
      <c r="CZD423" s="4"/>
      <c r="CZE423" s="4"/>
      <c r="CZF423" s="4"/>
      <c r="CZG423" s="4"/>
      <c r="CZH423" s="4"/>
      <c r="CZI423" s="4"/>
      <c r="CZJ423" s="4"/>
      <c r="CZK423" s="4"/>
      <c r="CZL423" s="4"/>
      <c r="CZM423" s="4"/>
      <c r="CZN423" s="4"/>
      <c r="CZO423" s="4"/>
      <c r="CZP423" s="4"/>
      <c r="CZQ423" s="4"/>
      <c r="CZR423" s="4"/>
      <c r="CZS423" s="4"/>
      <c r="CZT423" s="4"/>
      <c r="CZU423" s="4"/>
      <c r="CZV423" s="4"/>
      <c r="CZW423" s="4"/>
      <c r="CZX423" s="4"/>
      <c r="CZY423" s="4"/>
      <c r="CZZ423" s="4"/>
      <c r="DAA423" s="4"/>
      <c r="DAB423" s="4"/>
      <c r="DAC423" s="4"/>
      <c r="DAD423" s="4"/>
      <c r="DAE423" s="4"/>
      <c r="DAF423" s="4"/>
      <c r="DAG423" s="4"/>
      <c r="DAH423" s="4"/>
      <c r="DAI423" s="4"/>
      <c r="DAJ423" s="4"/>
      <c r="DAK423" s="4"/>
      <c r="DAL423" s="4"/>
      <c r="DAM423" s="4"/>
      <c r="DAN423" s="4"/>
      <c r="DAO423" s="4"/>
      <c r="DAP423" s="4"/>
      <c r="DAQ423" s="4"/>
      <c r="DAR423" s="4"/>
      <c r="DAS423" s="4"/>
      <c r="DAT423" s="4"/>
      <c r="DAU423" s="4"/>
      <c r="DAV423" s="4"/>
      <c r="DAW423" s="4"/>
      <c r="DAX423" s="4"/>
      <c r="DAY423" s="4"/>
      <c r="DAZ423" s="4"/>
      <c r="DBA423" s="4"/>
      <c r="DBB423" s="4"/>
      <c r="DBC423" s="4"/>
      <c r="DBD423" s="4"/>
      <c r="DBE423" s="4"/>
      <c r="DBF423" s="4"/>
      <c r="DBG423" s="4"/>
      <c r="DBH423" s="4"/>
      <c r="DBI423" s="4"/>
      <c r="DBJ423" s="4"/>
      <c r="DBK423" s="4"/>
      <c r="DBL423" s="4"/>
      <c r="DBM423" s="4"/>
      <c r="DBN423" s="4"/>
      <c r="DBO423" s="4"/>
      <c r="DBP423" s="4"/>
      <c r="DBQ423" s="4"/>
      <c r="DBR423" s="4"/>
      <c r="DBS423" s="4"/>
      <c r="DBT423" s="4"/>
      <c r="DBU423" s="4"/>
      <c r="DBV423" s="4"/>
      <c r="DBW423" s="4"/>
      <c r="DBX423" s="4"/>
      <c r="DBY423" s="4"/>
      <c r="DBZ423" s="4"/>
      <c r="DCA423" s="4"/>
      <c r="DCB423" s="4"/>
      <c r="DCC423" s="4"/>
      <c r="DCD423" s="4"/>
      <c r="DCE423" s="4"/>
      <c r="DCF423" s="4"/>
      <c r="DCG423" s="4"/>
      <c r="DCH423" s="4"/>
      <c r="DCI423" s="4"/>
      <c r="DCJ423" s="4"/>
      <c r="DCK423" s="4"/>
      <c r="DCL423" s="4"/>
      <c r="DCM423" s="4"/>
      <c r="DCN423" s="4"/>
      <c r="DCO423" s="4"/>
      <c r="DCP423" s="4"/>
      <c r="DCQ423" s="4"/>
      <c r="DCR423" s="4"/>
      <c r="DCS423" s="4"/>
      <c r="DCT423" s="4"/>
      <c r="DCU423" s="4"/>
      <c r="DCV423" s="4"/>
      <c r="DCW423" s="4"/>
      <c r="DCX423" s="4"/>
      <c r="DCY423" s="4"/>
      <c r="DCZ423" s="4"/>
      <c r="DDA423" s="4"/>
      <c r="DDB423" s="4"/>
      <c r="DDC423" s="4"/>
      <c r="DDD423" s="4"/>
      <c r="DDE423" s="4"/>
      <c r="DDF423" s="4"/>
      <c r="DDG423" s="4"/>
      <c r="DDH423" s="4"/>
      <c r="DDI423" s="4"/>
      <c r="DDJ423" s="4"/>
      <c r="DDK423" s="4"/>
      <c r="DDL423" s="4"/>
      <c r="DDM423" s="4"/>
      <c r="DDN423" s="4"/>
      <c r="DDO423" s="4"/>
      <c r="DDP423" s="4"/>
      <c r="DDQ423" s="4"/>
      <c r="DDR423" s="4"/>
      <c r="DDS423" s="4"/>
      <c r="DDT423" s="4"/>
      <c r="DDU423" s="4"/>
      <c r="DDV423" s="4"/>
      <c r="DDW423" s="4"/>
      <c r="DDX423" s="4"/>
      <c r="DDY423" s="4"/>
      <c r="DDZ423" s="4"/>
      <c r="DEA423" s="4"/>
      <c r="DEB423" s="4"/>
      <c r="DEC423" s="4"/>
      <c r="DED423" s="4"/>
      <c r="DEE423" s="4"/>
      <c r="DEF423" s="4"/>
      <c r="DEG423" s="4"/>
      <c r="DEH423" s="4"/>
      <c r="DEI423" s="4"/>
      <c r="DEJ423" s="4"/>
      <c r="DEK423" s="4"/>
      <c r="DEL423" s="4"/>
      <c r="DEM423" s="4"/>
      <c r="DEN423" s="4"/>
      <c r="DEO423" s="4"/>
      <c r="DEP423" s="4"/>
      <c r="DEQ423" s="4"/>
      <c r="DER423" s="4"/>
      <c r="DES423" s="4"/>
      <c r="DET423" s="4"/>
      <c r="DEU423" s="4"/>
      <c r="DEV423" s="4"/>
      <c r="DEW423" s="4"/>
      <c r="DEX423" s="4"/>
      <c r="DEY423" s="4"/>
      <c r="DEZ423" s="4"/>
      <c r="DFA423" s="4"/>
      <c r="DFB423" s="4"/>
      <c r="DFC423" s="4"/>
      <c r="DFD423" s="4"/>
      <c r="DFE423" s="4"/>
      <c r="DFF423" s="4"/>
      <c r="DFG423" s="4"/>
      <c r="DFH423" s="4"/>
      <c r="DFI423" s="4"/>
      <c r="DFJ423" s="4"/>
      <c r="DFK423" s="4"/>
      <c r="DFL423" s="4"/>
      <c r="DFM423" s="4"/>
      <c r="DFN423" s="4"/>
      <c r="DFO423" s="4"/>
      <c r="DFP423" s="4"/>
      <c r="DFQ423" s="4"/>
      <c r="DFR423" s="4"/>
      <c r="DFS423" s="4"/>
      <c r="DFT423" s="4"/>
      <c r="DFU423" s="4"/>
      <c r="DFV423" s="4"/>
      <c r="DFW423" s="4"/>
      <c r="DFX423" s="4"/>
      <c r="DFY423" s="4"/>
      <c r="DFZ423" s="4"/>
      <c r="DGA423" s="4"/>
      <c r="DGB423" s="4"/>
      <c r="DGC423" s="4"/>
      <c r="DGD423" s="4"/>
      <c r="DGE423" s="4"/>
      <c r="DGF423" s="4"/>
      <c r="DGG423" s="4"/>
      <c r="DGH423" s="4"/>
      <c r="DGI423" s="4"/>
      <c r="DGJ423" s="4"/>
      <c r="DGK423" s="4"/>
      <c r="DGL423" s="4"/>
      <c r="DGM423" s="4"/>
      <c r="DGN423" s="4"/>
      <c r="DGO423" s="4"/>
      <c r="DGP423" s="4"/>
      <c r="DGQ423" s="4"/>
      <c r="DGR423" s="4"/>
      <c r="DGS423" s="4"/>
      <c r="DGT423" s="4"/>
      <c r="DGU423" s="4"/>
      <c r="DGV423" s="4"/>
      <c r="DGW423" s="4"/>
      <c r="DGX423" s="4"/>
      <c r="DGY423" s="4"/>
      <c r="DGZ423" s="4"/>
      <c r="DHA423" s="4"/>
      <c r="DHB423" s="4"/>
      <c r="DHC423" s="4"/>
      <c r="DHD423" s="4"/>
      <c r="DHE423" s="4"/>
      <c r="DHF423" s="4"/>
      <c r="DHG423" s="4"/>
      <c r="DHH423" s="4"/>
      <c r="DHI423" s="4"/>
      <c r="DHJ423" s="4"/>
      <c r="DHK423" s="4"/>
      <c r="DHL423" s="4"/>
      <c r="DHM423" s="4"/>
      <c r="DHN423" s="4"/>
      <c r="DHO423" s="4"/>
      <c r="DHP423" s="4"/>
      <c r="DHQ423" s="4"/>
      <c r="DHR423" s="4"/>
      <c r="DHS423" s="4"/>
      <c r="DHT423" s="4"/>
      <c r="DHU423" s="4"/>
      <c r="DHV423" s="4"/>
      <c r="DHW423" s="4"/>
      <c r="DHX423" s="4"/>
      <c r="DHY423" s="4"/>
      <c r="DHZ423" s="4"/>
      <c r="DIA423" s="4"/>
      <c r="DIB423" s="4"/>
      <c r="DIC423" s="4"/>
      <c r="DID423" s="4"/>
      <c r="DIE423" s="4"/>
      <c r="DIF423" s="4"/>
      <c r="DIG423" s="4"/>
      <c r="DIH423" s="4"/>
      <c r="DII423" s="4"/>
      <c r="DIJ423" s="4"/>
      <c r="DIK423" s="4"/>
      <c r="DIL423" s="4"/>
      <c r="DIM423" s="4"/>
      <c r="DIN423" s="4"/>
      <c r="DIO423" s="4"/>
      <c r="DIP423" s="4"/>
      <c r="DIQ423" s="4"/>
      <c r="DIR423" s="4"/>
      <c r="DIS423" s="4"/>
      <c r="DIT423" s="4"/>
      <c r="DIU423" s="4"/>
      <c r="DIV423" s="4"/>
      <c r="DIW423" s="4"/>
      <c r="DIX423" s="4"/>
      <c r="DIY423" s="4"/>
      <c r="DIZ423" s="4"/>
      <c r="DJA423" s="4"/>
      <c r="DJB423" s="4"/>
      <c r="DJC423" s="4"/>
      <c r="DJD423" s="4"/>
      <c r="DJE423" s="4"/>
      <c r="DJF423" s="4"/>
      <c r="DJG423" s="4"/>
      <c r="DJH423" s="4"/>
      <c r="DJI423" s="4"/>
      <c r="DJJ423" s="4"/>
      <c r="DJK423" s="4"/>
      <c r="DJL423" s="4"/>
      <c r="DJM423" s="4"/>
      <c r="DJN423" s="4"/>
      <c r="DJO423" s="4"/>
      <c r="DJP423" s="4"/>
      <c r="DJQ423" s="4"/>
      <c r="DJR423" s="4"/>
      <c r="DJS423" s="4"/>
      <c r="DJT423" s="4"/>
      <c r="DJU423" s="4"/>
      <c r="DJV423" s="4"/>
      <c r="DJW423" s="4"/>
      <c r="DJX423" s="4"/>
      <c r="DJY423" s="4"/>
      <c r="DJZ423" s="4"/>
      <c r="DKA423" s="4"/>
      <c r="DKB423" s="4"/>
      <c r="DKC423" s="4"/>
      <c r="DKD423" s="4"/>
      <c r="DKE423" s="4"/>
      <c r="DKF423" s="4"/>
      <c r="DKG423" s="4"/>
      <c r="DKH423" s="4"/>
      <c r="DKI423" s="4"/>
      <c r="DKJ423" s="4"/>
      <c r="DKK423" s="4"/>
      <c r="DKL423" s="4"/>
      <c r="DKM423" s="4"/>
      <c r="DKN423" s="4"/>
      <c r="DKO423" s="4"/>
      <c r="DKP423" s="4"/>
      <c r="DKQ423" s="4"/>
      <c r="DKR423" s="4"/>
      <c r="DKS423" s="4"/>
      <c r="DKT423" s="4"/>
      <c r="DKU423" s="4"/>
      <c r="DKV423" s="4"/>
      <c r="DKW423" s="4"/>
      <c r="DKX423" s="4"/>
      <c r="DKY423" s="4"/>
      <c r="DKZ423" s="4"/>
      <c r="DLA423" s="4"/>
      <c r="DLB423" s="4"/>
      <c r="DLC423" s="4"/>
      <c r="DLD423" s="4"/>
      <c r="DLE423" s="4"/>
      <c r="DLF423" s="4"/>
      <c r="DLG423" s="4"/>
      <c r="DLH423" s="4"/>
      <c r="DLI423" s="4"/>
      <c r="DLJ423" s="4"/>
      <c r="DLK423" s="4"/>
      <c r="DLL423" s="4"/>
      <c r="DLM423" s="4"/>
      <c r="DLN423" s="4"/>
      <c r="DLO423" s="4"/>
      <c r="DLP423" s="4"/>
      <c r="DLQ423" s="4"/>
      <c r="DLR423" s="4"/>
      <c r="DLS423" s="4"/>
      <c r="DLT423" s="4"/>
      <c r="DLU423" s="4"/>
      <c r="DLV423" s="4"/>
      <c r="DLW423" s="4"/>
      <c r="DLX423" s="4"/>
      <c r="DLY423" s="4"/>
      <c r="DLZ423" s="4"/>
      <c r="DMA423" s="4"/>
      <c r="DMB423" s="4"/>
      <c r="DMC423" s="4"/>
      <c r="DMD423" s="4"/>
      <c r="DME423" s="4"/>
      <c r="DMF423" s="4"/>
      <c r="DMG423" s="4"/>
      <c r="DMH423" s="4"/>
      <c r="DMI423" s="4"/>
      <c r="DMJ423" s="4"/>
      <c r="DMK423" s="4"/>
      <c r="DML423" s="4"/>
      <c r="DMM423" s="4"/>
      <c r="DMN423" s="4"/>
      <c r="DMO423" s="4"/>
      <c r="DMP423" s="4"/>
      <c r="DMQ423" s="4"/>
      <c r="DMR423" s="4"/>
      <c r="DMS423" s="4"/>
      <c r="DMT423" s="4"/>
      <c r="DMU423" s="4"/>
      <c r="DMV423" s="4"/>
      <c r="DMW423" s="4"/>
      <c r="DMX423" s="4"/>
      <c r="DMY423" s="4"/>
      <c r="DMZ423" s="4"/>
      <c r="DNA423" s="4"/>
      <c r="DNB423" s="4"/>
      <c r="DNC423" s="4"/>
      <c r="DND423" s="4"/>
      <c r="DNE423" s="4"/>
      <c r="DNF423" s="4"/>
      <c r="DNG423" s="4"/>
      <c r="DNH423" s="4"/>
      <c r="DNI423" s="4"/>
      <c r="DNJ423" s="4"/>
      <c r="DNK423" s="4"/>
      <c r="DNL423" s="4"/>
      <c r="DNM423" s="4"/>
      <c r="DNN423" s="4"/>
      <c r="DNO423" s="4"/>
      <c r="DNP423" s="4"/>
      <c r="DNQ423" s="4"/>
      <c r="DNR423" s="4"/>
      <c r="DNS423" s="4"/>
      <c r="DNT423" s="4"/>
      <c r="DNU423" s="4"/>
      <c r="DNV423" s="4"/>
      <c r="DNW423" s="4"/>
      <c r="DNX423" s="4"/>
      <c r="DNY423" s="4"/>
      <c r="DNZ423" s="4"/>
      <c r="DOA423" s="4"/>
      <c r="DOB423" s="4"/>
      <c r="DOC423" s="4"/>
      <c r="DOD423" s="4"/>
      <c r="DOE423" s="4"/>
      <c r="DOF423" s="4"/>
      <c r="DOG423" s="4"/>
      <c r="DOH423" s="4"/>
      <c r="DOI423" s="4"/>
      <c r="DOJ423" s="4"/>
      <c r="DOK423" s="4"/>
      <c r="DOL423" s="4"/>
      <c r="DOM423" s="4"/>
      <c r="DON423" s="4"/>
      <c r="DOO423" s="4"/>
      <c r="DOP423" s="4"/>
      <c r="DOQ423" s="4"/>
      <c r="DOR423" s="4"/>
      <c r="DOS423" s="4"/>
      <c r="DOT423" s="4"/>
      <c r="DOU423" s="4"/>
      <c r="DOV423" s="4"/>
      <c r="DOW423" s="4"/>
      <c r="DOX423" s="4"/>
      <c r="DOY423" s="4"/>
      <c r="DOZ423" s="4"/>
      <c r="DPA423" s="4"/>
      <c r="DPB423" s="4"/>
      <c r="DPC423" s="4"/>
      <c r="DPD423" s="4"/>
      <c r="DPE423" s="4"/>
      <c r="DPF423" s="4"/>
      <c r="DPG423" s="4"/>
      <c r="DPH423" s="4"/>
      <c r="DPI423" s="4"/>
      <c r="DPJ423" s="4"/>
      <c r="DPK423" s="4"/>
      <c r="DPL423" s="4"/>
      <c r="DPM423" s="4"/>
      <c r="DPN423" s="4"/>
      <c r="DPO423" s="4"/>
      <c r="DPP423" s="4"/>
      <c r="DPQ423" s="4"/>
      <c r="DPR423" s="4"/>
      <c r="DPS423" s="4"/>
      <c r="DPT423" s="4"/>
      <c r="DPU423" s="4"/>
      <c r="DPV423" s="4"/>
      <c r="DPW423" s="4"/>
      <c r="DPX423" s="4"/>
      <c r="DPY423" s="4"/>
      <c r="DPZ423" s="4"/>
      <c r="DQA423" s="4"/>
      <c r="DQB423" s="4"/>
      <c r="DQC423" s="4"/>
      <c r="DQD423" s="4"/>
      <c r="DQE423" s="4"/>
      <c r="DQF423" s="4"/>
      <c r="DQG423" s="4"/>
      <c r="DQH423" s="4"/>
      <c r="DQI423" s="4"/>
      <c r="DQJ423" s="4"/>
      <c r="DQK423" s="4"/>
      <c r="DQL423" s="4"/>
      <c r="DQM423" s="4"/>
      <c r="DQN423" s="4"/>
      <c r="DQO423" s="4"/>
      <c r="DQP423" s="4"/>
      <c r="DQQ423" s="4"/>
      <c r="DQR423" s="4"/>
      <c r="DQS423" s="4"/>
      <c r="DQT423" s="4"/>
      <c r="DQU423" s="4"/>
      <c r="DQV423" s="4"/>
      <c r="DQW423" s="4"/>
      <c r="DQX423" s="4"/>
      <c r="DQY423" s="4"/>
      <c r="DQZ423" s="4"/>
      <c r="DRA423" s="4"/>
      <c r="DRB423" s="4"/>
      <c r="DRC423" s="4"/>
      <c r="DRD423" s="4"/>
      <c r="DRE423" s="4"/>
      <c r="DRF423" s="4"/>
      <c r="DRG423" s="4"/>
      <c r="DRH423" s="4"/>
      <c r="DRI423" s="4"/>
      <c r="DRJ423" s="4"/>
      <c r="DRK423" s="4"/>
      <c r="DRL423" s="4"/>
      <c r="DRM423" s="4"/>
      <c r="DRN423" s="4"/>
      <c r="DRO423" s="4"/>
      <c r="DRP423" s="4"/>
      <c r="DRQ423" s="4"/>
      <c r="DRR423" s="4"/>
      <c r="DRS423" s="4"/>
      <c r="DRT423" s="4"/>
      <c r="DRU423" s="4"/>
      <c r="DRV423" s="4"/>
      <c r="DRW423" s="4"/>
      <c r="DRX423" s="4"/>
      <c r="DRY423" s="4"/>
      <c r="DRZ423" s="4"/>
      <c r="DSA423" s="4"/>
      <c r="DSB423" s="4"/>
      <c r="DSC423" s="4"/>
      <c r="DSD423" s="4"/>
      <c r="DSE423" s="4"/>
      <c r="DSF423" s="4"/>
      <c r="DSG423" s="4"/>
      <c r="DSH423" s="4"/>
      <c r="DSI423" s="4"/>
      <c r="DSJ423" s="4"/>
      <c r="DSK423" s="4"/>
      <c r="DSL423" s="4"/>
      <c r="DSM423" s="4"/>
      <c r="DSN423" s="4"/>
      <c r="DSO423" s="4"/>
      <c r="DSP423" s="4"/>
      <c r="DSQ423" s="4"/>
      <c r="DSR423" s="4"/>
      <c r="DSS423" s="4"/>
      <c r="DST423" s="4"/>
      <c r="DSU423" s="4"/>
      <c r="DSV423" s="4"/>
      <c r="DSW423" s="4"/>
      <c r="DSX423" s="4"/>
      <c r="DSY423" s="4"/>
      <c r="DSZ423" s="4"/>
      <c r="DTA423" s="4"/>
      <c r="DTB423" s="4"/>
      <c r="DTC423" s="4"/>
      <c r="DTD423" s="4"/>
      <c r="DTE423" s="4"/>
      <c r="DTF423" s="4"/>
      <c r="DTG423" s="4"/>
      <c r="DTH423" s="4"/>
      <c r="DTI423" s="4"/>
      <c r="DTJ423" s="4"/>
      <c r="DTK423" s="4"/>
      <c r="DTL423" s="4"/>
      <c r="DTM423" s="4"/>
      <c r="DTN423" s="4"/>
      <c r="DTO423" s="4"/>
      <c r="DTP423" s="4"/>
      <c r="DTQ423" s="4"/>
      <c r="DTR423" s="4"/>
      <c r="DTS423" s="4"/>
      <c r="DTT423" s="4"/>
      <c r="DTU423" s="4"/>
      <c r="DTV423" s="4"/>
      <c r="DTW423" s="4"/>
      <c r="DTX423" s="4"/>
      <c r="DTY423" s="4"/>
      <c r="DTZ423" s="4"/>
      <c r="DUA423" s="4"/>
      <c r="DUB423" s="4"/>
      <c r="DUC423" s="4"/>
      <c r="DUD423" s="4"/>
      <c r="DUE423" s="4"/>
      <c r="DUF423" s="4"/>
      <c r="DUG423" s="4"/>
      <c r="DUH423" s="4"/>
      <c r="DUI423" s="4"/>
      <c r="DUJ423" s="4"/>
      <c r="DUK423" s="4"/>
      <c r="DUL423" s="4"/>
      <c r="DUM423" s="4"/>
      <c r="DUN423" s="4"/>
      <c r="DUO423" s="4"/>
      <c r="DUP423" s="4"/>
      <c r="DUQ423" s="4"/>
      <c r="DUR423" s="4"/>
      <c r="DUS423" s="4"/>
      <c r="DUT423" s="4"/>
      <c r="DUU423" s="4"/>
      <c r="DUV423" s="4"/>
      <c r="DUW423" s="4"/>
      <c r="DUX423" s="4"/>
      <c r="DUY423" s="4"/>
      <c r="DUZ423" s="4"/>
      <c r="DVA423" s="4"/>
      <c r="DVB423" s="4"/>
      <c r="DVC423" s="4"/>
      <c r="DVD423" s="4"/>
      <c r="DVE423" s="4"/>
      <c r="DVF423" s="4"/>
      <c r="DVG423" s="4"/>
      <c r="DVH423" s="4"/>
      <c r="DVI423" s="4"/>
      <c r="DVJ423" s="4"/>
      <c r="DVK423" s="4"/>
      <c r="DVL423" s="4"/>
      <c r="DVM423" s="4"/>
      <c r="DVN423" s="4"/>
      <c r="DVO423" s="4"/>
      <c r="DVP423" s="4"/>
      <c r="DVQ423" s="4"/>
      <c r="DVR423" s="4"/>
      <c r="DVS423" s="4"/>
      <c r="DVT423" s="4"/>
      <c r="DVU423" s="4"/>
      <c r="DVV423" s="4"/>
      <c r="DVW423" s="4"/>
      <c r="DVX423" s="4"/>
      <c r="DVY423" s="4"/>
      <c r="DVZ423" s="4"/>
      <c r="DWA423" s="4"/>
      <c r="DWB423" s="4"/>
      <c r="DWC423" s="4"/>
      <c r="DWD423" s="4"/>
      <c r="DWE423" s="4"/>
      <c r="DWF423" s="4"/>
      <c r="DWG423" s="4"/>
      <c r="DWH423" s="4"/>
      <c r="DWI423" s="4"/>
      <c r="DWJ423" s="4"/>
      <c r="DWK423" s="4"/>
      <c r="DWL423" s="4"/>
      <c r="DWM423" s="4"/>
      <c r="DWN423" s="4"/>
      <c r="DWO423" s="4"/>
      <c r="DWP423" s="4"/>
      <c r="DWQ423" s="4"/>
      <c r="DWR423" s="4"/>
      <c r="DWS423" s="4"/>
      <c r="DWT423" s="4"/>
      <c r="DWU423" s="4"/>
      <c r="DWV423" s="4"/>
      <c r="DWW423" s="4"/>
      <c r="DWX423" s="4"/>
      <c r="DWY423" s="4"/>
      <c r="DWZ423" s="4"/>
      <c r="DXA423" s="4"/>
      <c r="DXB423" s="4"/>
      <c r="DXC423" s="4"/>
      <c r="DXD423" s="4"/>
      <c r="DXE423" s="4"/>
      <c r="DXF423" s="4"/>
      <c r="DXG423" s="4"/>
      <c r="DXH423" s="4"/>
      <c r="DXI423" s="4"/>
      <c r="DXJ423" s="4"/>
      <c r="DXK423" s="4"/>
      <c r="DXL423" s="4"/>
      <c r="DXM423" s="4"/>
      <c r="DXN423" s="4"/>
      <c r="DXO423" s="4"/>
      <c r="DXP423" s="4"/>
      <c r="DXQ423" s="4"/>
      <c r="DXR423" s="4"/>
      <c r="DXS423" s="4"/>
      <c r="DXT423" s="4"/>
      <c r="DXU423" s="4"/>
      <c r="DXV423" s="4"/>
      <c r="DXW423" s="4"/>
      <c r="DXX423" s="4"/>
      <c r="DXY423" s="4"/>
      <c r="DXZ423" s="4"/>
      <c r="DYA423" s="4"/>
      <c r="DYB423" s="4"/>
      <c r="DYC423" s="4"/>
      <c r="DYD423" s="4"/>
      <c r="DYE423" s="4"/>
      <c r="DYF423" s="4"/>
      <c r="DYG423" s="4"/>
      <c r="DYH423" s="4"/>
      <c r="DYI423" s="4"/>
      <c r="DYJ423" s="4"/>
      <c r="DYK423" s="4"/>
      <c r="DYL423" s="4"/>
      <c r="DYM423" s="4"/>
      <c r="DYN423" s="4"/>
      <c r="DYO423" s="4"/>
      <c r="DYP423" s="4"/>
      <c r="DYQ423" s="4"/>
      <c r="DYR423" s="4"/>
      <c r="DYS423" s="4"/>
      <c r="DYT423" s="4"/>
      <c r="DYU423" s="4"/>
      <c r="DYV423" s="4"/>
      <c r="DYW423" s="4"/>
      <c r="DYX423" s="4"/>
      <c r="DYY423" s="4"/>
      <c r="DYZ423" s="4"/>
      <c r="DZA423" s="4"/>
      <c r="DZB423" s="4"/>
      <c r="DZC423" s="4"/>
      <c r="DZD423" s="4"/>
      <c r="DZE423" s="4"/>
      <c r="DZF423" s="4"/>
      <c r="DZG423" s="4"/>
      <c r="DZH423" s="4"/>
      <c r="DZI423" s="4"/>
      <c r="DZJ423" s="4"/>
      <c r="DZK423" s="4"/>
      <c r="DZL423" s="4"/>
      <c r="DZM423" s="4"/>
      <c r="DZN423" s="4"/>
      <c r="DZO423" s="4"/>
      <c r="DZP423" s="4"/>
      <c r="DZQ423" s="4"/>
      <c r="DZR423" s="4"/>
      <c r="DZS423" s="4"/>
      <c r="DZT423" s="4"/>
      <c r="DZU423" s="4"/>
      <c r="DZV423" s="4"/>
      <c r="DZW423" s="4"/>
      <c r="DZX423" s="4"/>
      <c r="DZY423" s="4"/>
      <c r="DZZ423" s="4"/>
      <c r="EAA423" s="4"/>
      <c r="EAB423" s="4"/>
      <c r="EAC423" s="4"/>
      <c r="EAD423" s="4"/>
      <c r="EAE423" s="4"/>
      <c r="EAF423" s="4"/>
      <c r="EAG423" s="4"/>
      <c r="EAH423" s="4"/>
      <c r="EAI423" s="4"/>
      <c r="EAJ423" s="4"/>
      <c r="EAK423" s="4"/>
      <c r="EAL423" s="4"/>
      <c r="EAM423" s="4"/>
      <c r="EAN423" s="4"/>
      <c r="EAO423" s="4"/>
      <c r="EAP423" s="4"/>
      <c r="EAQ423" s="4"/>
      <c r="EAR423" s="4"/>
      <c r="EAS423" s="4"/>
      <c r="EAT423" s="4"/>
      <c r="EAU423" s="4"/>
      <c r="EAV423" s="4"/>
      <c r="EAW423" s="4"/>
      <c r="EAX423" s="4"/>
      <c r="EAY423" s="4"/>
      <c r="EAZ423" s="4"/>
      <c r="EBA423" s="4"/>
      <c r="EBB423" s="4"/>
      <c r="EBC423" s="4"/>
      <c r="EBD423" s="4"/>
      <c r="EBE423" s="4"/>
      <c r="EBF423" s="4"/>
      <c r="EBG423" s="4"/>
      <c r="EBH423" s="4"/>
      <c r="EBI423" s="4"/>
      <c r="EBJ423" s="4"/>
      <c r="EBK423" s="4"/>
      <c r="EBL423" s="4"/>
      <c r="EBM423" s="4"/>
      <c r="EBN423" s="4"/>
      <c r="EBO423" s="4"/>
      <c r="EBP423" s="4"/>
      <c r="EBQ423" s="4"/>
      <c r="EBR423" s="4"/>
      <c r="EBS423" s="4"/>
      <c r="EBT423" s="4"/>
      <c r="EBU423" s="4"/>
      <c r="EBV423" s="4"/>
      <c r="EBW423" s="4"/>
      <c r="EBX423" s="4"/>
      <c r="EBY423" s="4"/>
      <c r="EBZ423" s="4"/>
      <c r="ECA423" s="4"/>
      <c r="ECB423" s="4"/>
      <c r="ECC423" s="4"/>
      <c r="ECD423" s="4"/>
      <c r="ECE423" s="4"/>
      <c r="ECF423" s="4"/>
      <c r="ECG423" s="4"/>
      <c r="ECH423" s="4"/>
      <c r="ECI423" s="4"/>
      <c r="ECJ423" s="4"/>
      <c r="ECK423" s="4"/>
      <c r="ECL423" s="4"/>
      <c r="ECM423" s="4"/>
      <c r="ECN423" s="4"/>
      <c r="ECO423" s="4"/>
      <c r="ECP423" s="4"/>
      <c r="ECQ423" s="4"/>
      <c r="ECR423" s="4"/>
      <c r="ECS423" s="4"/>
      <c r="ECT423" s="4"/>
      <c r="ECU423" s="4"/>
      <c r="ECV423" s="4"/>
      <c r="ECW423" s="4"/>
      <c r="ECX423" s="4"/>
      <c r="ECY423" s="4"/>
      <c r="ECZ423" s="4"/>
      <c r="EDA423" s="4"/>
      <c r="EDB423" s="4"/>
      <c r="EDC423" s="4"/>
      <c r="EDD423" s="4"/>
      <c r="EDE423" s="4"/>
      <c r="EDF423" s="4"/>
      <c r="EDG423" s="4"/>
      <c r="EDH423" s="4"/>
      <c r="EDI423" s="4"/>
      <c r="EDJ423" s="4"/>
      <c r="EDK423" s="4"/>
      <c r="EDL423" s="4"/>
      <c r="EDM423" s="4"/>
      <c r="EDN423" s="4"/>
      <c r="EDO423" s="4"/>
      <c r="EDP423" s="4"/>
      <c r="EDQ423" s="4"/>
      <c r="EDR423" s="4"/>
      <c r="EDS423" s="4"/>
      <c r="EDT423" s="4"/>
      <c r="EDU423" s="4"/>
      <c r="EDV423" s="4"/>
      <c r="EDW423" s="4"/>
      <c r="EDX423" s="4"/>
      <c r="EDY423" s="4"/>
      <c r="EDZ423" s="4"/>
      <c r="EEA423" s="4"/>
      <c r="EEB423" s="4"/>
      <c r="EEC423" s="4"/>
      <c r="EED423" s="4"/>
      <c r="EEE423" s="4"/>
      <c r="EEF423" s="4"/>
      <c r="EEG423" s="4"/>
      <c r="EEH423" s="4"/>
      <c r="EEI423" s="4"/>
      <c r="EEJ423" s="4"/>
      <c r="EEK423" s="4"/>
      <c r="EEL423" s="4"/>
      <c r="EEM423" s="4"/>
      <c r="EEN423" s="4"/>
      <c r="EEO423" s="4"/>
      <c r="EEP423" s="4"/>
      <c r="EEQ423" s="4"/>
      <c r="EER423" s="4"/>
      <c r="EES423" s="4"/>
      <c r="EET423" s="4"/>
      <c r="EEU423" s="4"/>
      <c r="EEV423" s="4"/>
      <c r="EEW423" s="4"/>
      <c r="EEX423" s="4"/>
      <c r="EEY423" s="4"/>
      <c r="EEZ423" s="4"/>
      <c r="EFA423" s="4"/>
      <c r="EFB423" s="4"/>
      <c r="EFC423" s="4"/>
      <c r="EFD423" s="4"/>
      <c r="EFE423" s="4"/>
      <c r="EFF423" s="4"/>
      <c r="EFG423" s="4"/>
      <c r="EFH423" s="4"/>
      <c r="EFI423" s="4"/>
      <c r="EFJ423" s="4"/>
      <c r="EFK423" s="4"/>
      <c r="EFL423" s="4"/>
      <c r="EFM423" s="4"/>
      <c r="EFN423" s="4"/>
      <c r="EFO423" s="4"/>
      <c r="EFP423" s="4"/>
      <c r="EFQ423" s="4"/>
      <c r="EFR423" s="4"/>
      <c r="EFS423" s="4"/>
      <c r="EFT423" s="4"/>
      <c r="EFU423" s="4"/>
      <c r="EFV423" s="4"/>
      <c r="EFW423" s="4"/>
      <c r="EFX423" s="4"/>
      <c r="EFY423" s="4"/>
      <c r="EFZ423" s="4"/>
      <c r="EGA423" s="4"/>
      <c r="EGB423" s="4"/>
      <c r="EGC423" s="4"/>
      <c r="EGD423" s="4"/>
      <c r="EGE423" s="4"/>
      <c r="EGF423" s="4"/>
      <c r="EGG423" s="4"/>
      <c r="EGH423" s="4"/>
      <c r="EGI423" s="4"/>
      <c r="EGJ423" s="4"/>
      <c r="EGK423" s="4"/>
      <c r="EGL423" s="4"/>
      <c r="EGM423" s="4"/>
      <c r="EGN423" s="4"/>
      <c r="EGO423" s="4"/>
      <c r="EGP423" s="4"/>
      <c r="EGQ423" s="4"/>
      <c r="EGR423" s="4"/>
      <c r="EGS423" s="4"/>
      <c r="EGT423" s="4"/>
      <c r="EGU423" s="4"/>
      <c r="EGV423" s="4"/>
      <c r="EGW423" s="4"/>
      <c r="EGX423" s="4"/>
      <c r="EGY423" s="4"/>
      <c r="EGZ423" s="4"/>
      <c r="EHA423" s="4"/>
      <c r="EHB423" s="4"/>
      <c r="EHC423" s="4"/>
      <c r="EHD423" s="4"/>
      <c r="EHE423" s="4"/>
      <c r="EHF423" s="4"/>
      <c r="EHG423" s="4"/>
      <c r="EHH423" s="4"/>
      <c r="EHI423" s="4"/>
      <c r="EHJ423" s="4"/>
      <c r="EHK423" s="4"/>
      <c r="EHL423" s="4"/>
      <c r="EHM423" s="4"/>
      <c r="EHN423" s="4"/>
      <c r="EHO423" s="4"/>
      <c r="EHP423" s="4"/>
      <c r="EHQ423" s="4"/>
      <c r="EHR423" s="4"/>
      <c r="EHS423" s="4"/>
      <c r="EHT423" s="4"/>
      <c r="EHU423" s="4"/>
      <c r="EHV423" s="4"/>
      <c r="EHW423" s="4"/>
      <c r="EHX423" s="4"/>
      <c r="EHY423" s="4"/>
      <c r="EHZ423" s="4"/>
      <c r="EIA423" s="4"/>
      <c r="EIB423" s="4"/>
      <c r="EIC423" s="4"/>
      <c r="EID423" s="4"/>
      <c r="EIE423" s="4"/>
      <c r="EIF423" s="4"/>
      <c r="EIG423" s="4"/>
      <c r="EIH423" s="4"/>
      <c r="EII423" s="4"/>
      <c r="EIJ423" s="4"/>
      <c r="EIK423" s="4"/>
      <c r="EIL423" s="4"/>
      <c r="EIM423" s="4"/>
      <c r="EIN423" s="4"/>
      <c r="EIO423" s="4"/>
      <c r="EIP423" s="4"/>
      <c r="EIQ423" s="4"/>
      <c r="EIR423" s="4"/>
      <c r="EIS423" s="4"/>
      <c r="EIT423" s="4"/>
      <c r="EIU423" s="4"/>
      <c r="EIV423" s="4"/>
      <c r="EIW423" s="4"/>
      <c r="EIX423" s="4"/>
      <c r="EIY423" s="4"/>
      <c r="EIZ423" s="4"/>
      <c r="EJA423" s="4"/>
      <c r="EJB423" s="4"/>
      <c r="EJC423" s="4"/>
      <c r="EJD423" s="4"/>
      <c r="EJE423" s="4"/>
      <c r="EJF423" s="4"/>
      <c r="EJG423" s="4"/>
      <c r="EJH423" s="4"/>
      <c r="EJI423" s="4"/>
      <c r="EJJ423" s="4"/>
      <c r="EJK423" s="4"/>
      <c r="EJL423" s="4"/>
      <c r="EJM423" s="4"/>
      <c r="EJN423" s="4"/>
      <c r="EJO423" s="4"/>
      <c r="EJP423" s="4"/>
      <c r="EJQ423" s="4"/>
      <c r="EJR423" s="4"/>
      <c r="EJS423" s="4"/>
      <c r="EJT423" s="4"/>
      <c r="EJU423" s="4"/>
      <c r="EJV423" s="4"/>
      <c r="EJW423" s="4"/>
      <c r="EJX423" s="4"/>
      <c r="EJY423" s="4"/>
      <c r="EJZ423" s="4"/>
      <c r="EKA423" s="4"/>
      <c r="EKB423" s="4"/>
      <c r="EKC423" s="4"/>
      <c r="EKD423" s="4"/>
      <c r="EKE423" s="4"/>
      <c r="EKF423" s="4"/>
      <c r="EKG423" s="4"/>
      <c r="EKH423" s="4"/>
      <c r="EKI423" s="4"/>
      <c r="EKJ423" s="4"/>
      <c r="EKK423" s="4"/>
      <c r="EKL423" s="4"/>
      <c r="EKM423" s="4"/>
      <c r="EKN423" s="4"/>
      <c r="EKO423" s="4"/>
      <c r="EKP423" s="4"/>
      <c r="EKQ423" s="4"/>
      <c r="EKR423" s="4"/>
      <c r="EKS423" s="4"/>
      <c r="EKT423" s="4"/>
      <c r="EKU423" s="4"/>
      <c r="EKV423" s="4"/>
      <c r="EKW423" s="4"/>
      <c r="EKX423" s="4"/>
      <c r="EKY423" s="4"/>
      <c r="EKZ423" s="4"/>
      <c r="ELA423" s="4"/>
      <c r="ELB423" s="4"/>
      <c r="ELC423" s="4"/>
      <c r="ELD423" s="4"/>
      <c r="ELE423" s="4"/>
      <c r="ELF423" s="4"/>
      <c r="ELG423" s="4"/>
      <c r="ELH423" s="4"/>
      <c r="ELI423" s="4"/>
      <c r="ELJ423" s="4"/>
      <c r="ELK423" s="4"/>
      <c r="ELL423" s="4"/>
      <c r="ELM423" s="4"/>
      <c r="ELN423" s="4"/>
      <c r="ELO423" s="4"/>
      <c r="ELP423" s="4"/>
      <c r="ELQ423" s="4"/>
      <c r="ELR423" s="4"/>
      <c r="ELS423" s="4"/>
      <c r="ELT423" s="4"/>
      <c r="ELU423" s="4"/>
      <c r="ELV423" s="4"/>
      <c r="ELW423" s="4"/>
      <c r="ELX423" s="4"/>
      <c r="ELY423" s="4"/>
      <c r="ELZ423" s="4"/>
      <c r="EMA423" s="4"/>
      <c r="EMB423" s="4"/>
      <c r="EMC423" s="4"/>
      <c r="EMD423" s="4"/>
      <c r="EME423" s="4"/>
      <c r="EMF423" s="4"/>
      <c r="EMG423" s="4"/>
      <c r="EMH423" s="4"/>
      <c r="EMI423" s="4"/>
      <c r="EMJ423" s="4"/>
      <c r="EMK423" s="4"/>
      <c r="EML423" s="4"/>
      <c r="EMM423" s="4"/>
      <c r="EMN423" s="4"/>
      <c r="EMO423" s="4"/>
      <c r="EMP423" s="4"/>
      <c r="EMQ423" s="4"/>
      <c r="EMR423" s="4"/>
      <c r="EMS423" s="4"/>
      <c r="EMT423" s="4"/>
      <c r="EMU423" s="4"/>
      <c r="EMV423" s="4"/>
      <c r="EMW423" s="4"/>
      <c r="EMX423" s="4"/>
      <c r="EMY423" s="4"/>
      <c r="EMZ423" s="4"/>
      <c r="ENA423" s="4"/>
      <c r="ENB423" s="4"/>
      <c r="ENC423" s="4"/>
      <c r="END423" s="4"/>
      <c r="ENE423" s="4"/>
      <c r="ENF423" s="4"/>
      <c r="ENG423" s="4"/>
      <c r="ENH423" s="4"/>
      <c r="ENI423" s="4"/>
      <c r="ENJ423" s="4"/>
      <c r="ENK423" s="4"/>
      <c r="ENL423" s="4"/>
      <c r="ENM423" s="4"/>
      <c r="ENN423" s="4"/>
      <c r="ENO423" s="4"/>
      <c r="ENP423" s="4"/>
      <c r="ENQ423" s="4"/>
      <c r="ENR423" s="4"/>
      <c r="ENS423" s="4"/>
      <c r="ENT423" s="4"/>
      <c r="ENU423" s="4"/>
      <c r="ENV423" s="4"/>
      <c r="ENW423" s="4"/>
      <c r="ENX423" s="4"/>
      <c r="ENY423" s="4"/>
      <c r="ENZ423" s="4"/>
      <c r="EOA423" s="4"/>
      <c r="EOB423" s="4"/>
      <c r="EOC423" s="4"/>
      <c r="EOD423" s="4"/>
      <c r="EOE423" s="4"/>
      <c r="EOF423" s="4"/>
      <c r="EOG423" s="4"/>
      <c r="EOH423" s="4"/>
      <c r="EOI423" s="4"/>
      <c r="EOJ423" s="4"/>
      <c r="EOK423" s="4"/>
      <c r="EOL423" s="4"/>
      <c r="EOM423" s="4"/>
      <c r="EON423" s="4"/>
      <c r="EOO423" s="4"/>
      <c r="EOP423" s="4"/>
      <c r="EOQ423" s="4"/>
      <c r="EOR423" s="4"/>
      <c r="EOS423" s="4"/>
      <c r="EOT423" s="4"/>
      <c r="EOU423" s="4"/>
      <c r="EOV423" s="4"/>
      <c r="EOW423" s="4"/>
      <c r="EOX423" s="4"/>
      <c r="EOY423" s="4"/>
      <c r="EOZ423" s="4"/>
      <c r="EPA423" s="4"/>
      <c r="EPB423" s="4"/>
      <c r="EPC423" s="4"/>
      <c r="EPD423" s="4"/>
      <c r="EPE423" s="4"/>
      <c r="EPF423" s="4"/>
      <c r="EPG423" s="4"/>
      <c r="EPH423" s="4"/>
      <c r="EPI423" s="4"/>
      <c r="EPJ423" s="4"/>
      <c r="EPK423" s="4"/>
      <c r="EPL423" s="4"/>
      <c r="EPM423" s="4"/>
      <c r="EPN423" s="4"/>
      <c r="EPO423" s="4"/>
      <c r="EPP423" s="4"/>
      <c r="EPQ423" s="4"/>
      <c r="EPR423" s="4"/>
      <c r="EPS423" s="4"/>
      <c r="EPT423" s="4"/>
      <c r="EPU423" s="4"/>
      <c r="EPV423" s="4"/>
      <c r="EPW423" s="4"/>
      <c r="EPX423" s="4"/>
      <c r="EPY423" s="4"/>
      <c r="EPZ423" s="4"/>
      <c r="EQA423" s="4"/>
      <c r="EQB423" s="4"/>
      <c r="EQC423" s="4"/>
      <c r="EQD423" s="4"/>
      <c r="EQE423" s="4"/>
      <c r="EQF423" s="4"/>
      <c r="EQG423" s="4"/>
      <c r="EQH423" s="4"/>
      <c r="EQI423" s="4"/>
      <c r="EQJ423" s="4"/>
      <c r="EQK423" s="4"/>
      <c r="EQL423" s="4"/>
      <c r="EQM423" s="4"/>
      <c r="EQN423" s="4"/>
      <c r="EQO423" s="4"/>
      <c r="EQP423" s="4"/>
      <c r="EQQ423" s="4"/>
      <c r="EQR423" s="4"/>
      <c r="EQS423" s="4"/>
      <c r="EQT423" s="4"/>
      <c r="EQU423" s="4"/>
      <c r="EQV423" s="4"/>
      <c r="EQW423" s="4"/>
      <c r="EQX423" s="4"/>
      <c r="EQY423" s="4"/>
      <c r="EQZ423" s="4"/>
      <c r="ERA423" s="4"/>
      <c r="ERB423" s="4"/>
      <c r="ERC423" s="4"/>
      <c r="ERD423" s="4"/>
      <c r="ERE423" s="4"/>
      <c r="ERF423" s="4"/>
      <c r="ERG423" s="4"/>
      <c r="ERH423" s="4"/>
      <c r="ERI423" s="4"/>
      <c r="ERJ423" s="4"/>
      <c r="ERK423" s="4"/>
      <c r="ERL423" s="4"/>
      <c r="ERM423" s="4"/>
      <c r="ERN423" s="4"/>
      <c r="ERO423" s="4"/>
      <c r="ERP423" s="4"/>
      <c r="ERQ423" s="4"/>
      <c r="ERR423" s="4"/>
      <c r="ERS423" s="4"/>
      <c r="ERT423" s="4"/>
      <c r="ERU423" s="4"/>
      <c r="ERV423" s="4"/>
      <c r="ERW423" s="4"/>
      <c r="ERX423" s="4"/>
      <c r="ERY423" s="4"/>
      <c r="ERZ423" s="4"/>
      <c r="ESA423" s="4"/>
      <c r="ESB423" s="4"/>
      <c r="ESC423" s="4"/>
      <c r="ESD423" s="4"/>
      <c r="ESE423" s="4"/>
      <c r="ESF423" s="4"/>
      <c r="ESG423" s="4"/>
      <c r="ESH423" s="4"/>
      <c r="ESI423" s="4"/>
      <c r="ESJ423" s="4"/>
      <c r="ESK423" s="4"/>
      <c r="ESL423" s="4"/>
      <c r="ESM423" s="4"/>
      <c r="ESN423" s="4"/>
      <c r="ESO423" s="4"/>
      <c r="ESP423" s="4"/>
      <c r="ESQ423" s="4"/>
      <c r="ESR423" s="4"/>
      <c r="ESS423" s="4"/>
      <c r="EST423" s="4"/>
      <c r="ESU423" s="4"/>
      <c r="ESV423" s="4"/>
      <c r="ESW423" s="4"/>
      <c r="ESX423" s="4"/>
      <c r="ESY423" s="4"/>
      <c r="ESZ423" s="4"/>
      <c r="ETA423" s="4"/>
      <c r="ETB423" s="4"/>
      <c r="ETC423" s="4"/>
      <c r="ETD423" s="4"/>
      <c r="ETE423" s="4"/>
      <c r="ETF423" s="4"/>
      <c r="ETG423" s="4"/>
      <c r="ETH423" s="4"/>
      <c r="ETI423" s="4"/>
      <c r="ETJ423" s="4"/>
      <c r="ETK423" s="4"/>
      <c r="ETL423" s="4"/>
      <c r="ETM423" s="4"/>
      <c r="ETN423" s="4"/>
      <c r="ETO423" s="4"/>
      <c r="ETP423" s="4"/>
      <c r="ETQ423" s="4"/>
      <c r="ETR423" s="4"/>
      <c r="ETS423" s="4"/>
      <c r="ETT423" s="4"/>
      <c r="ETU423" s="4"/>
      <c r="ETV423" s="4"/>
      <c r="ETW423" s="4"/>
      <c r="ETX423" s="4"/>
      <c r="ETY423" s="4"/>
      <c r="ETZ423" s="4"/>
      <c r="EUA423" s="4"/>
      <c r="EUB423" s="4"/>
      <c r="EUC423" s="4"/>
      <c r="EUD423" s="4"/>
      <c r="EUE423" s="4"/>
      <c r="EUF423" s="4"/>
      <c r="EUG423" s="4"/>
      <c r="EUH423" s="4"/>
      <c r="EUI423" s="4"/>
      <c r="EUJ423" s="4"/>
      <c r="EUK423" s="4"/>
      <c r="EUL423" s="4"/>
      <c r="EUM423" s="4"/>
      <c r="EUN423" s="4"/>
      <c r="EUO423" s="4"/>
      <c r="EUP423" s="4"/>
      <c r="EUQ423" s="4"/>
      <c r="EUR423" s="4"/>
      <c r="EUS423" s="4"/>
      <c r="EUT423" s="4"/>
      <c r="EUU423" s="4"/>
      <c r="EUV423" s="4"/>
      <c r="EUW423" s="4"/>
      <c r="EUX423" s="4"/>
      <c r="EUY423" s="4"/>
      <c r="EUZ423" s="4"/>
      <c r="EVA423" s="4"/>
      <c r="EVB423" s="4"/>
      <c r="EVC423" s="4"/>
      <c r="EVD423" s="4"/>
      <c r="EVE423" s="4"/>
      <c r="EVF423" s="4"/>
      <c r="EVG423" s="4"/>
      <c r="EVH423" s="4"/>
      <c r="EVI423" s="4"/>
      <c r="EVJ423" s="4"/>
      <c r="EVK423" s="4"/>
      <c r="EVL423" s="4"/>
      <c r="EVM423" s="4"/>
      <c r="EVN423" s="4"/>
      <c r="EVO423" s="4"/>
      <c r="EVP423" s="4"/>
      <c r="EVQ423" s="4"/>
      <c r="EVR423" s="4"/>
      <c r="EVS423" s="4"/>
      <c r="EVT423" s="4"/>
      <c r="EVU423" s="4"/>
      <c r="EVV423" s="4"/>
      <c r="EVW423" s="4"/>
      <c r="EVX423" s="4"/>
      <c r="EVY423" s="4"/>
      <c r="EVZ423" s="4"/>
      <c r="EWA423" s="4"/>
      <c r="EWB423" s="4"/>
      <c r="EWC423" s="4"/>
      <c r="EWD423" s="4"/>
      <c r="EWE423" s="4"/>
      <c r="EWF423" s="4"/>
      <c r="EWG423" s="4"/>
      <c r="EWH423" s="4"/>
      <c r="EWI423" s="4"/>
      <c r="EWJ423" s="4"/>
      <c r="EWK423" s="4"/>
      <c r="EWL423" s="4"/>
      <c r="EWM423" s="4"/>
      <c r="EWN423" s="4"/>
      <c r="EWO423" s="4"/>
      <c r="EWP423" s="4"/>
      <c r="EWQ423" s="4"/>
      <c r="EWR423" s="4"/>
      <c r="EWS423" s="4"/>
      <c r="EWT423" s="4"/>
      <c r="EWU423" s="4"/>
      <c r="EWV423" s="4"/>
      <c r="EWW423" s="4"/>
      <c r="EWX423" s="4"/>
      <c r="EWY423" s="4"/>
      <c r="EWZ423" s="4"/>
      <c r="EXA423" s="4"/>
      <c r="EXB423" s="4"/>
      <c r="EXC423" s="4"/>
      <c r="EXD423" s="4"/>
      <c r="EXE423" s="4"/>
      <c r="EXF423" s="4"/>
      <c r="EXG423" s="4"/>
      <c r="EXH423" s="4"/>
      <c r="EXI423" s="4"/>
      <c r="EXJ423" s="4"/>
      <c r="EXK423" s="4"/>
      <c r="EXL423" s="4"/>
      <c r="EXM423" s="4"/>
      <c r="EXN423" s="4"/>
      <c r="EXO423" s="4"/>
      <c r="EXP423" s="4"/>
      <c r="EXQ423" s="4"/>
      <c r="EXR423" s="4"/>
      <c r="EXS423" s="4"/>
      <c r="EXT423" s="4"/>
      <c r="EXU423" s="4"/>
      <c r="EXV423" s="4"/>
      <c r="EXW423" s="4"/>
      <c r="EXX423" s="4"/>
      <c r="EXY423" s="4"/>
      <c r="EXZ423" s="4"/>
      <c r="EYA423" s="4"/>
      <c r="EYB423" s="4"/>
      <c r="EYC423" s="4"/>
      <c r="EYD423" s="4"/>
      <c r="EYE423" s="4"/>
      <c r="EYF423" s="4"/>
      <c r="EYG423" s="4"/>
      <c r="EYH423" s="4"/>
      <c r="EYI423" s="4"/>
      <c r="EYJ423" s="4"/>
      <c r="EYK423" s="4"/>
      <c r="EYL423" s="4"/>
      <c r="EYM423" s="4"/>
      <c r="EYN423" s="4"/>
      <c r="EYO423" s="4"/>
      <c r="EYP423" s="4"/>
      <c r="EYQ423" s="4"/>
      <c r="EYR423" s="4"/>
      <c r="EYS423" s="4"/>
      <c r="EYT423" s="4"/>
      <c r="EYU423" s="4"/>
      <c r="EYV423" s="4"/>
      <c r="EYW423" s="4"/>
      <c r="EYX423" s="4"/>
      <c r="EYY423" s="4"/>
      <c r="EYZ423" s="4"/>
      <c r="EZA423" s="4"/>
      <c r="EZB423" s="4"/>
      <c r="EZC423" s="4"/>
      <c r="EZD423" s="4"/>
      <c r="EZE423" s="4"/>
      <c r="EZF423" s="4"/>
      <c r="EZG423" s="4"/>
      <c r="EZH423" s="4"/>
      <c r="EZI423" s="4"/>
      <c r="EZJ423" s="4"/>
      <c r="EZK423" s="4"/>
      <c r="EZL423" s="4"/>
      <c r="EZM423" s="4"/>
      <c r="EZN423" s="4"/>
      <c r="EZO423" s="4"/>
      <c r="EZP423" s="4"/>
      <c r="EZQ423" s="4"/>
      <c r="EZR423" s="4"/>
      <c r="EZS423" s="4"/>
      <c r="EZT423" s="4"/>
      <c r="EZU423" s="4"/>
      <c r="EZV423" s="4"/>
      <c r="EZW423" s="4"/>
      <c r="EZX423" s="4"/>
      <c r="EZY423" s="4"/>
      <c r="EZZ423" s="4"/>
      <c r="FAA423" s="4"/>
      <c r="FAB423" s="4"/>
      <c r="FAC423" s="4"/>
      <c r="FAD423" s="4"/>
      <c r="FAE423" s="4"/>
      <c r="FAF423" s="4"/>
      <c r="FAG423" s="4"/>
      <c r="FAH423" s="4"/>
      <c r="FAI423" s="4"/>
      <c r="FAJ423" s="4"/>
      <c r="FAK423" s="4"/>
      <c r="FAL423" s="4"/>
      <c r="FAM423" s="4"/>
      <c r="FAN423" s="4"/>
      <c r="FAO423" s="4"/>
      <c r="FAP423" s="4"/>
      <c r="FAQ423" s="4"/>
      <c r="FAR423" s="4"/>
      <c r="FAS423" s="4"/>
      <c r="FAT423" s="4"/>
      <c r="FAU423" s="4"/>
      <c r="FAV423" s="4"/>
      <c r="FAW423" s="4"/>
      <c r="FAX423" s="4"/>
      <c r="FAY423" s="4"/>
      <c r="FAZ423" s="4"/>
      <c r="FBA423" s="4"/>
      <c r="FBB423" s="4"/>
      <c r="FBC423" s="4"/>
      <c r="FBD423" s="4"/>
      <c r="FBE423" s="4"/>
      <c r="FBF423" s="4"/>
      <c r="FBG423" s="4"/>
      <c r="FBH423" s="4"/>
      <c r="FBI423" s="4"/>
      <c r="FBJ423" s="4"/>
      <c r="FBK423" s="4"/>
      <c r="FBL423" s="4"/>
      <c r="FBM423" s="4"/>
      <c r="FBN423" s="4"/>
      <c r="FBO423" s="4"/>
      <c r="FBP423" s="4"/>
      <c r="FBQ423" s="4"/>
      <c r="FBR423" s="4"/>
      <c r="FBS423" s="4"/>
      <c r="FBT423" s="4"/>
      <c r="FBU423" s="4"/>
      <c r="FBV423" s="4"/>
      <c r="FBW423" s="4"/>
      <c r="FBX423" s="4"/>
      <c r="FBY423" s="4"/>
      <c r="FBZ423" s="4"/>
      <c r="FCA423" s="4"/>
      <c r="FCB423" s="4"/>
      <c r="FCC423" s="4"/>
      <c r="FCD423" s="4"/>
      <c r="FCE423" s="4"/>
      <c r="FCF423" s="4"/>
      <c r="FCG423" s="4"/>
      <c r="FCH423" s="4"/>
      <c r="FCI423" s="4"/>
      <c r="FCJ423" s="4"/>
      <c r="FCK423" s="4"/>
      <c r="FCL423" s="4"/>
      <c r="FCM423" s="4"/>
      <c r="FCN423" s="4"/>
      <c r="FCO423" s="4"/>
      <c r="FCP423" s="4"/>
      <c r="FCQ423" s="4"/>
      <c r="FCR423" s="4"/>
      <c r="FCS423" s="4"/>
      <c r="FCT423" s="4"/>
      <c r="FCU423" s="4"/>
      <c r="FCV423" s="4"/>
      <c r="FCW423" s="4"/>
      <c r="FCX423" s="4"/>
      <c r="FCY423" s="4"/>
      <c r="FCZ423" s="4"/>
      <c r="FDA423" s="4"/>
      <c r="FDB423" s="4"/>
      <c r="FDC423" s="4"/>
      <c r="FDD423" s="4"/>
      <c r="FDE423" s="4"/>
      <c r="FDF423" s="4"/>
      <c r="FDG423" s="4"/>
      <c r="FDH423" s="4"/>
      <c r="FDI423" s="4"/>
      <c r="FDJ423" s="4"/>
      <c r="FDK423" s="4"/>
      <c r="FDL423" s="4"/>
      <c r="FDM423" s="4"/>
      <c r="FDN423" s="4"/>
      <c r="FDO423" s="4"/>
      <c r="FDP423" s="4"/>
      <c r="FDQ423" s="4"/>
      <c r="FDR423" s="4"/>
      <c r="FDS423" s="4"/>
      <c r="FDT423" s="4"/>
      <c r="FDU423" s="4"/>
      <c r="FDV423" s="4"/>
      <c r="FDW423" s="4"/>
      <c r="FDX423" s="4"/>
      <c r="FDY423" s="4"/>
      <c r="FDZ423" s="4"/>
      <c r="FEA423" s="4"/>
      <c r="FEB423" s="4"/>
      <c r="FEC423" s="4"/>
      <c r="FED423" s="4"/>
      <c r="FEE423" s="4"/>
      <c r="FEF423" s="4"/>
      <c r="FEG423" s="4"/>
      <c r="FEH423" s="4"/>
      <c r="FEI423" s="4"/>
      <c r="FEJ423" s="4"/>
      <c r="FEK423" s="4"/>
      <c r="FEL423" s="4"/>
      <c r="FEM423" s="4"/>
      <c r="FEN423" s="4"/>
      <c r="FEO423" s="4"/>
      <c r="FEP423" s="4"/>
      <c r="FEQ423" s="4"/>
      <c r="FER423" s="4"/>
      <c r="FES423" s="4"/>
      <c r="FET423" s="4"/>
      <c r="FEU423" s="4"/>
      <c r="FEV423" s="4"/>
      <c r="FEW423" s="4"/>
      <c r="FEX423" s="4"/>
      <c r="FEY423" s="4"/>
      <c r="FEZ423" s="4"/>
      <c r="FFA423" s="4"/>
      <c r="FFB423" s="4"/>
      <c r="FFC423" s="4"/>
      <c r="FFD423" s="4"/>
      <c r="FFE423" s="4"/>
      <c r="FFF423" s="4"/>
      <c r="FFG423" s="4"/>
      <c r="FFH423" s="4"/>
      <c r="FFI423" s="4"/>
      <c r="FFJ423" s="4"/>
      <c r="FFK423" s="4"/>
      <c r="FFL423" s="4"/>
      <c r="FFM423" s="4"/>
      <c r="FFN423" s="4"/>
      <c r="FFO423" s="4"/>
      <c r="FFP423" s="4"/>
      <c r="FFQ423" s="4"/>
      <c r="FFR423" s="4"/>
      <c r="FFS423" s="4"/>
      <c r="FFT423" s="4"/>
      <c r="FFU423" s="4"/>
      <c r="FFV423" s="4"/>
      <c r="FFW423" s="4"/>
      <c r="FFX423" s="4"/>
      <c r="FFY423" s="4"/>
      <c r="FFZ423" s="4"/>
      <c r="FGA423" s="4"/>
      <c r="FGB423" s="4"/>
      <c r="FGC423" s="4"/>
      <c r="FGD423" s="4"/>
      <c r="FGE423" s="4"/>
      <c r="FGF423" s="4"/>
      <c r="FGG423" s="4"/>
      <c r="FGH423" s="4"/>
      <c r="FGI423" s="4"/>
      <c r="FGJ423" s="4"/>
      <c r="FGK423" s="4"/>
      <c r="FGL423" s="4"/>
      <c r="FGM423" s="4"/>
      <c r="FGN423" s="4"/>
      <c r="FGO423" s="4"/>
      <c r="FGP423" s="4"/>
      <c r="FGQ423" s="4"/>
      <c r="FGR423" s="4"/>
      <c r="FGS423" s="4"/>
      <c r="FGT423" s="4"/>
      <c r="FGU423" s="4"/>
      <c r="FGV423" s="4"/>
      <c r="FGW423" s="4"/>
      <c r="FGX423" s="4"/>
      <c r="FGY423" s="4"/>
      <c r="FGZ423" s="4"/>
      <c r="FHA423" s="4"/>
      <c r="FHB423" s="4"/>
      <c r="FHC423" s="4"/>
      <c r="FHD423" s="4"/>
      <c r="FHE423" s="4"/>
      <c r="FHF423" s="4"/>
      <c r="FHG423" s="4"/>
      <c r="FHH423" s="4"/>
      <c r="FHI423" s="4"/>
      <c r="FHJ423" s="4"/>
      <c r="FHK423" s="4"/>
      <c r="FHL423" s="4"/>
      <c r="FHM423" s="4"/>
      <c r="FHN423" s="4"/>
      <c r="FHO423" s="4"/>
      <c r="FHP423" s="4"/>
      <c r="FHQ423" s="4"/>
      <c r="FHR423" s="4"/>
      <c r="FHS423" s="4"/>
      <c r="FHT423" s="4"/>
      <c r="FHU423" s="4"/>
      <c r="FHV423" s="4"/>
      <c r="FHW423" s="4"/>
      <c r="FHX423" s="4"/>
      <c r="FHY423" s="4"/>
      <c r="FHZ423" s="4"/>
      <c r="FIA423" s="4"/>
      <c r="FIB423" s="4"/>
      <c r="FIC423" s="4"/>
      <c r="FID423" s="4"/>
      <c r="FIE423" s="4"/>
      <c r="FIF423" s="4"/>
      <c r="FIG423" s="4"/>
      <c r="FIH423" s="4"/>
      <c r="FII423" s="4"/>
      <c r="FIJ423" s="4"/>
      <c r="FIK423" s="4"/>
      <c r="FIL423" s="4"/>
      <c r="FIM423" s="4"/>
      <c r="FIN423" s="4"/>
      <c r="FIO423" s="4"/>
      <c r="FIP423" s="4"/>
      <c r="FIQ423" s="4"/>
      <c r="FIR423" s="4"/>
      <c r="FIS423" s="4"/>
      <c r="FIT423" s="4"/>
      <c r="FIU423" s="4"/>
      <c r="FIV423" s="4"/>
      <c r="FIW423" s="4"/>
      <c r="FIX423" s="4"/>
      <c r="FIY423" s="4"/>
      <c r="FIZ423" s="4"/>
      <c r="FJA423" s="4"/>
      <c r="FJB423" s="4"/>
      <c r="FJC423" s="4"/>
      <c r="FJD423" s="4"/>
      <c r="FJE423" s="4"/>
      <c r="FJF423" s="4"/>
      <c r="FJG423" s="4"/>
      <c r="FJH423" s="4"/>
      <c r="FJI423" s="4"/>
      <c r="FJJ423" s="4"/>
      <c r="FJK423" s="4"/>
      <c r="FJL423" s="4"/>
      <c r="FJM423" s="4"/>
      <c r="FJN423" s="4"/>
      <c r="FJO423" s="4"/>
      <c r="FJP423" s="4"/>
      <c r="FJQ423" s="4"/>
      <c r="FJR423" s="4"/>
      <c r="FJS423" s="4"/>
      <c r="FJT423" s="4"/>
      <c r="FJU423" s="4"/>
      <c r="FJV423" s="4"/>
      <c r="FJW423" s="4"/>
      <c r="FJX423" s="4"/>
      <c r="FJY423" s="4"/>
      <c r="FJZ423" s="4"/>
      <c r="FKA423" s="4"/>
      <c r="FKB423" s="4"/>
      <c r="FKC423" s="4"/>
      <c r="FKD423" s="4"/>
      <c r="FKE423" s="4"/>
      <c r="FKF423" s="4"/>
      <c r="FKG423" s="4"/>
      <c r="FKH423" s="4"/>
      <c r="FKI423" s="4"/>
      <c r="FKJ423" s="4"/>
      <c r="FKK423" s="4"/>
      <c r="FKL423" s="4"/>
      <c r="FKM423" s="4"/>
      <c r="FKN423" s="4"/>
      <c r="FKO423" s="4"/>
      <c r="FKP423" s="4"/>
      <c r="FKQ423" s="4"/>
      <c r="FKR423" s="4"/>
      <c r="FKS423" s="4"/>
      <c r="FKT423" s="4"/>
      <c r="FKU423" s="4"/>
      <c r="FKV423" s="4"/>
      <c r="FKW423" s="4"/>
      <c r="FKX423" s="4"/>
      <c r="FKY423" s="4"/>
      <c r="FKZ423" s="4"/>
      <c r="FLA423" s="4"/>
      <c r="FLB423" s="4"/>
      <c r="FLC423" s="4"/>
      <c r="FLD423" s="4"/>
      <c r="FLE423" s="4"/>
      <c r="FLF423" s="4"/>
      <c r="FLG423" s="4"/>
      <c r="FLH423" s="4"/>
      <c r="FLI423" s="4"/>
      <c r="FLJ423" s="4"/>
      <c r="FLK423" s="4"/>
      <c r="FLL423" s="4"/>
      <c r="FLM423" s="4"/>
      <c r="FLN423" s="4"/>
      <c r="FLO423" s="4"/>
      <c r="FLP423" s="4"/>
      <c r="FLQ423" s="4"/>
      <c r="FLR423" s="4"/>
      <c r="FLS423" s="4"/>
      <c r="FLT423" s="4"/>
      <c r="FLU423" s="4"/>
      <c r="FLV423" s="4"/>
      <c r="FLW423" s="4"/>
      <c r="FLX423" s="4"/>
      <c r="FLY423" s="4"/>
      <c r="FLZ423" s="4"/>
      <c r="FMA423" s="4"/>
      <c r="FMB423" s="4"/>
      <c r="FMC423" s="4"/>
      <c r="FMD423" s="4"/>
      <c r="FME423" s="4"/>
      <c r="FMF423" s="4"/>
      <c r="FMG423" s="4"/>
      <c r="FMH423" s="4"/>
      <c r="FMI423" s="4"/>
      <c r="FMJ423" s="4"/>
      <c r="FMK423" s="4"/>
      <c r="FML423" s="4"/>
      <c r="FMM423" s="4"/>
      <c r="FMN423" s="4"/>
      <c r="FMO423" s="4"/>
      <c r="FMP423" s="4"/>
      <c r="FMQ423" s="4"/>
      <c r="FMR423" s="4"/>
      <c r="FMS423" s="4"/>
      <c r="FMT423" s="4"/>
      <c r="FMU423" s="4"/>
      <c r="FMV423" s="4"/>
      <c r="FMW423" s="4"/>
      <c r="FMX423" s="4"/>
      <c r="FMY423" s="4"/>
      <c r="FMZ423" s="4"/>
      <c r="FNA423" s="4"/>
      <c r="FNB423" s="4"/>
      <c r="FNC423" s="4"/>
      <c r="FND423" s="4"/>
      <c r="FNE423" s="4"/>
      <c r="FNF423" s="4"/>
      <c r="FNG423" s="4"/>
      <c r="FNH423" s="4"/>
      <c r="FNI423" s="4"/>
      <c r="FNJ423" s="4"/>
      <c r="FNK423" s="4"/>
      <c r="FNL423" s="4"/>
      <c r="FNM423" s="4"/>
      <c r="FNN423" s="4"/>
      <c r="FNO423" s="4"/>
      <c r="FNP423" s="4"/>
      <c r="FNQ423" s="4"/>
      <c r="FNR423" s="4"/>
      <c r="FNS423" s="4"/>
      <c r="FNT423" s="4"/>
      <c r="FNU423" s="4"/>
      <c r="FNV423" s="4"/>
      <c r="FNW423" s="4"/>
      <c r="FNX423" s="4"/>
      <c r="FNY423" s="4"/>
      <c r="FNZ423" s="4"/>
      <c r="FOA423" s="4"/>
      <c r="FOB423" s="4"/>
      <c r="FOC423" s="4"/>
      <c r="FOD423" s="4"/>
      <c r="FOE423" s="4"/>
      <c r="FOF423" s="4"/>
      <c r="FOG423" s="4"/>
      <c r="FOH423" s="4"/>
      <c r="FOI423" s="4"/>
      <c r="FOJ423" s="4"/>
      <c r="FOK423" s="4"/>
      <c r="FOL423" s="4"/>
      <c r="FOM423" s="4"/>
      <c r="FON423" s="4"/>
      <c r="FOO423" s="4"/>
      <c r="FOP423" s="4"/>
      <c r="FOQ423" s="4"/>
      <c r="FOR423" s="4"/>
      <c r="FOS423" s="4"/>
      <c r="FOT423" s="4"/>
      <c r="FOU423" s="4"/>
      <c r="FOV423" s="4"/>
      <c r="FOW423" s="4"/>
      <c r="FOX423" s="4"/>
      <c r="FOY423" s="4"/>
      <c r="FOZ423" s="4"/>
      <c r="FPA423" s="4"/>
      <c r="FPB423" s="4"/>
      <c r="FPC423" s="4"/>
      <c r="FPD423" s="4"/>
      <c r="FPE423" s="4"/>
      <c r="FPF423" s="4"/>
      <c r="FPG423" s="4"/>
      <c r="FPH423" s="4"/>
      <c r="FPI423" s="4"/>
      <c r="FPJ423" s="4"/>
      <c r="FPK423" s="4"/>
      <c r="FPL423" s="4"/>
      <c r="FPM423" s="4"/>
      <c r="FPN423" s="4"/>
      <c r="FPO423" s="4"/>
      <c r="FPP423" s="4"/>
      <c r="FPQ423" s="4"/>
      <c r="FPR423" s="4"/>
      <c r="FPS423" s="4"/>
      <c r="FPT423" s="4"/>
      <c r="FPU423" s="4"/>
      <c r="FPV423" s="4"/>
      <c r="FPW423" s="4"/>
      <c r="FPX423" s="4"/>
      <c r="FPY423" s="4"/>
      <c r="FPZ423" s="4"/>
      <c r="FQA423" s="4"/>
      <c r="FQB423" s="4"/>
      <c r="FQC423" s="4"/>
      <c r="FQD423" s="4"/>
      <c r="FQE423" s="4"/>
      <c r="FQF423" s="4"/>
      <c r="FQG423" s="4"/>
      <c r="FQH423" s="4"/>
      <c r="FQI423" s="4"/>
      <c r="FQJ423" s="4"/>
      <c r="FQK423" s="4"/>
      <c r="FQL423" s="4"/>
      <c r="FQM423" s="4"/>
      <c r="FQN423" s="4"/>
      <c r="FQO423" s="4"/>
      <c r="FQP423" s="4"/>
      <c r="FQQ423" s="4"/>
      <c r="FQR423" s="4"/>
      <c r="FQS423" s="4"/>
      <c r="FQT423" s="4"/>
      <c r="FQU423" s="4"/>
      <c r="FQV423" s="4"/>
      <c r="FQW423" s="4"/>
      <c r="FQX423" s="4"/>
      <c r="FQY423" s="4"/>
      <c r="FQZ423" s="4"/>
      <c r="FRA423" s="4"/>
      <c r="FRB423" s="4"/>
      <c r="FRC423" s="4"/>
      <c r="FRD423" s="4"/>
      <c r="FRE423" s="4"/>
      <c r="FRF423" s="4"/>
      <c r="FRG423" s="4"/>
      <c r="FRH423" s="4"/>
      <c r="FRI423" s="4"/>
      <c r="FRJ423" s="4"/>
      <c r="FRK423" s="4"/>
      <c r="FRL423" s="4"/>
      <c r="FRM423" s="4"/>
      <c r="FRN423" s="4"/>
      <c r="FRO423" s="4"/>
      <c r="FRP423" s="4"/>
      <c r="FRQ423" s="4"/>
      <c r="FRR423" s="4"/>
      <c r="FRS423" s="4"/>
      <c r="FRT423" s="4"/>
      <c r="FRU423" s="4"/>
      <c r="FRV423" s="4"/>
      <c r="FRW423" s="4"/>
      <c r="FRX423" s="4"/>
      <c r="FRY423" s="4"/>
      <c r="FRZ423" s="4"/>
      <c r="FSA423" s="4"/>
      <c r="FSB423" s="4"/>
      <c r="FSC423" s="4"/>
      <c r="FSD423" s="4"/>
      <c r="FSE423" s="4"/>
      <c r="FSF423" s="4"/>
      <c r="FSG423" s="4"/>
      <c r="FSH423" s="4"/>
      <c r="FSI423" s="4"/>
      <c r="FSJ423" s="4"/>
      <c r="FSK423" s="4"/>
      <c r="FSL423" s="4"/>
      <c r="FSM423" s="4"/>
      <c r="FSN423" s="4"/>
      <c r="FSO423" s="4"/>
      <c r="FSP423" s="4"/>
      <c r="FSQ423" s="4"/>
      <c r="FSR423" s="4"/>
      <c r="FSS423" s="4"/>
      <c r="FST423" s="4"/>
      <c r="FSU423" s="4"/>
      <c r="FSV423" s="4"/>
      <c r="FSW423" s="4"/>
      <c r="FSX423" s="4"/>
      <c r="FSY423" s="4"/>
      <c r="FSZ423" s="4"/>
      <c r="FTA423" s="4"/>
      <c r="FTB423" s="4"/>
      <c r="FTC423" s="4"/>
      <c r="FTD423" s="4"/>
      <c r="FTE423" s="4"/>
      <c r="FTF423" s="4"/>
      <c r="FTG423" s="4"/>
      <c r="FTH423" s="4"/>
      <c r="FTI423" s="4"/>
      <c r="FTJ423" s="4"/>
      <c r="FTK423" s="4"/>
      <c r="FTL423" s="4"/>
      <c r="FTM423" s="4"/>
      <c r="FTN423" s="4"/>
      <c r="FTO423" s="4"/>
      <c r="FTP423" s="4"/>
      <c r="FTQ423" s="4"/>
      <c r="FTR423" s="4"/>
      <c r="FTS423" s="4"/>
      <c r="FTT423" s="4"/>
      <c r="FTU423" s="4"/>
      <c r="FTV423" s="4"/>
      <c r="FTW423" s="4"/>
      <c r="FTX423" s="4"/>
      <c r="FTY423" s="4"/>
      <c r="FTZ423" s="4"/>
      <c r="FUA423" s="4"/>
      <c r="FUB423" s="4"/>
      <c r="FUC423" s="4"/>
      <c r="FUD423" s="4"/>
      <c r="FUE423" s="4"/>
      <c r="FUF423" s="4"/>
      <c r="FUG423" s="4"/>
      <c r="FUH423" s="4"/>
      <c r="FUI423" s="4"/>
      <c r="FUJ423" s="4"/>
      <c r="FUK423" s="4"/>
      <c r="FUL423" s="4"/>
      <c r="FUM423" s="4"/>
      <c r="FUN423" s="4"/>
      <c r="FUO423" s="4"/>
      <c r="FUP423" s="4"/>
      <c r="FUQ423" s="4"/>
      <c r="FUR423" s="4"/>
      <c r="FUS423" s="4"/>
      <c r="FUT423" s="4"/>
      <c r="FUU423" s="4"/>
      <c r="FUV423" s="4"/>
      <c r="FUW423" s="4"/>
      <c r="FUX423" s="4"/>
      <c r="FUY423" s="4"/>
      <c r="FUZ423" s="4"/>
      <c r="FVA423" s="4"/>
      <c r="FVB423" s="4"/>
      <c r="FVC423" s="4"/>
      <c r="FVD423" s="4"/>
      <c r="FVE423" s="4"/>
      <c r="FVF423" s="4"/>
      <c r="FVG423" s="4"/>
      <c r="FVH423" s="4"/>
      <c r="FVI423" s="4"/>
      <c r="FVJ423" s="4"/>
      <c r="FVK423" s="4"/>
      <c r="FVL423" s="4"/>
      <c r="FVM423" s="4"/>
      <c r="FVN423" s="4"/>
      <c r="FVO423" s="4"/>
      <c r="FVP423" s="4"/>
      <c r="FVQ423" s="4"/>
      <c r="FVR423" s="4"/>
      <c r="FVS423" s="4"/>
      <c r="FVT423" s="4"/>
      <c r="FVU423" s="4"/>
      <c r="FVV423" s="4"/>
      <c r="FVW423" s="4"/>
      <c r="FVX423" s="4"/>
      <c r="FVY423" s="4"/>
      <c r="FVZ423" s="4"/>
      <c r="FWA423" s="4"/>
      <c r="FWB423" s="4"/>
      <c r="FWC423" s="4"/>
      <c r="FWD423" s="4"/>
      <c r="FWE423" s="4"/>
      <c r="FWF423" s="4"/>
      <c r="FWG423" s="4"/>
      <c r="FWH423" s="4"/>
      <c r="FWI423" s="4"/>
      <c r="FWJ423" s="4"/>
      <c r="FWK423" s="4"/>
      <c r="FWL423" s="4"/>
      <c r="FWM423" s="4"/>
      <c r="FWN423" s="4"/>
      <c r="FWO423" s="4"/>
      <c r="FWP423" s="4"/>
      <c r="FWQ423" s="4"/>
      <c r="FWR423" s="4"/>
      <c r="FWS423" s="4"/>
      <c r="FWT423" s="4"/>
      <c r="FWU423" s="4"/>
      <c r="FWV423" s="4"/>
      <c r="FWW423" s="4"/>
      <c r="FWX423" s="4"/>
      <c r="FWY423" s="4"/>
      <c r="FWZ423" s="4"/>
      <c r="FXA423" s="4"/>
      <c r="FXB423" s="4"/>
      <c r="FXC423" s="4"/>
      <c r="FXD423" s="4"/>
      <c r="FXE423" s="4"/>
      <c r="FXF423" s="4"/>
      <c r="FXG423" s="4"/>
      <c r="FXH423" s="4"/>
      <c r="FXI423" s="4"/>
      <c r="FXJ423" s="4"/>
      <c r="FXK423" s="4"/>
      <c r="FXL423" s="4"/>
      <c r="FXM423" s="4"/>
      <c r="FXN423" s="4"/>
      <c r="FXO423" s="4"/>
      <c r="FXP423" s="4"/>
      <c r="FXQ423" s="4"/>
      <c r="FXR423" s="4"/>
      <c r="FXS423" s="4"/>
      <c r="FXT423" s="4"/>
      <c r="FXU423" s="4"/>
      <c r="FXV423" s="4"/>
      <c r="FXW423" s="4"/>
      <c r="FXX423" s="4"/>
      <c r="FXY423" s="4"/>
      <c r="FXZ423" s="4"/>
      <c r="FYA423" s="4"/>
      <c r="FYB423" s="4"/>
      <c r="FYC423" s="4"/>
      <c r="FYD423" s="4"/>
      <c r="FYE423" s="4"/>
      <c r="FYF423" s="4"/>
      <c r="FYG423" s="4"/>
      <c r="FYH423" s="4"/>
      <c r="FYI423" s="4"/>
      <c r="FYJ423" s="4"/>
      <c r="FYK423" s="4"/>
      <c r="FYL423" s="4"/>
      <c r="FYM423" s="4"/>
      <c r="FYN423" s="4"/>
      <c r="FYO423" s="4"/>
      <c r="FYP423" s="4"/>
      <c r="FYQ423" s="4"/>
      <c r="FYR423" s="4"/>
      <c r="FYS423" s="4"/>
      <c r="FYT423" s="4"/>
      <c r="FYU423" s="4"/>
      <c r="FYV423" s="4"/>
      <c r="FYW423" s="4"/>
      <c r="FYX423" s="4"/>
      <c r="FYY423" s="4"/>
      <c r="FYZ423" s="4"/>
      <c r="FZA423" s="4"/>
      <c r="FZB423" s="4"/>
      <c r="FZC423" s="4"/>
      <c r="FZD423" s="4"/>
      <c r="FZE423" s="4"/>
      <c r="FZF423" s="4"/>
      <c r="FZG423" s="4"/>
      <c r="FZH423" s="4"/>
      <c r="FZI423" s="4"/>
      <c r="FZJ423" s="4"/>
      <c r="FZK423" s="4"/>
      <c r="FZL423" s="4"/>
      <c r="FZM423" s="4"/>
      <c r="FZN423" s="4"/>
      <c r="FZO423" s="4"/>
      <c r="FZP423" s="4"/>
      <c r="FZQ423" s="4"/>
      <c r="FZR423" s="4"/>
      <c r="FZS423" s="4"/>
      <c r="FZT423" s="4"/>
      <c r="FZU423" s="4"/>
      <c r="FZV423" s="4"/>
      <c r="FZW423" s="4"/>
      <c r="FZX423" s="4"/>
      <c r="FZY423" s="4"/>
      <c r="FZZ423" s="4"/>
      <c r="GAA423" s="4"/>
      <c r="GAB423" s="4"/>
      <c r="GAC423" s="4"/>
      <c r="GAD423" s="4"/>
      <c r="GAE423" s="4"/>
      <c r="GAF423" s="4"/>
      <c r="GAG423" s="4"/>
      <c r="GAH423" s="4"/>
      <c r="GAI423" s="4"/>
      <c r="GAJ423" s="4"/>
      <c r="GAK423" s="4"/>
      <c r="GAL423" s="4"/>
      <c r="GAM423" s="4"/>
      <c r="GAN423" s="4"/>
      <c r="GAO423" s="4"/>
      <c r="GAP423" s="4"/>
      <c r="GAQ423" s="4"/>
      <c r="GAR423" s="4"/>
      <c r="GAS423" s="4"/>
      <c r="GAT423" s="4"/>
      <c r="GAU423" s="4"/>
      <c r="GAV423" s="4"/>
      <c r="GAW423" s="4"/>
      <c r="GAX423" s="4"/>
      <c r="GAY423" s="4"/>
      <c r="GAZ423" s="4"/>
      <c r="GBA423" s="4"/>
      <c r="GBB423" s="4"/>
      <c r="GBC423" s="4"/>
      <c r="GBD423" s="4"/>
      <c r="GBE423" s="4"/>
      <c r="GBF423" s="4"/>
      <c r="GBG423" s="4"/>
      <c r="GBH423" s="4"/>
      <c r="GBI423" s="4"/>
      <c r="GBJ423" s="4"/>
      <c r="GBK423" s="4"/>
      <c r="GBL423" s="4"/>
      <c r="GBM423" s="4"/>
      <c r="GBN423" s="4"/>
      <c r="GBO423" s="4"/>
      <c r="GBP423" s="4"/>
      <c r="GBQ423" s="4"/>
      <c r="GBR423" s="4"/>
      <c r="GBS423" s="4"/>
      <c r="GBT423" s="4"/>
      <c r="GBU423" s="4"/>
      <c r="GBV423" s="4"/>
      <c r="GBW423" s="4"/>
      <c r="GBX423" s="4"/>
      <c r="GBY423" s="4"/>
      <c r="GBZ423" s="4"/>
      <c r="GCA423" s="4"/>
      <c r="GCB423" s="4"/>
      <c r="GCC423" s="4"/>
      <c r="GCD423" s="4"/>
      <c r="GCE423" s="4"/>
      <c r="GCF423" s="4"/>
      <c r="GCG423" s="4"/>
      <c r="GCH423" s="4"/>
      <c r="GCI423" s="4"/>
      <c r="GCJ423" s="4"/>
      <c r="GCK423" s="4"/>
      <c r="GCL423" s="4"/>
      <c r="GCM423" s="4"/>
      <c r="GCN423" s="4"/>
      <c r="GCO423" s="4"/>
      <c r="GCP423" s="4"/>
      <c r="GCQ423" s="4"/>
      <c r="GCR423" s="4"/>
      <c r="GCS423" s="4"/>
      <c r="GCT423" s="4"/>
      <c r="GCU423" s="4"/>
      <c r="GCV423" s="4"/>
      <c r="GCW423" s="4"/>
      <c r="GCX423" s="4"/>
      <c r="GCY423" s="4"/>
      <c r="GCZ423" s="4"/>
      <c r="GDA423" s="4"/>
      <c r="GDB423" s="4"/>
      <c r="GDC423" s="4"/>
      <c r="GDD423" s="4"/>
      <c r="GDE423" s="4"/>
      <c r="GDF423" s="4"/>
      <c r="GDG423" s="4"/>
      <c r="GDH423" s="4"/>
      <c r="GDI423" s="4"/>
      <c r="GDJ423" s="4"/>
      <c r="GDK423" s="4"/>
      <c r="GDL423" s="4"/>
      <c r="GDM423" s="4"/>
      <c r="GDN423" s="4"/>
      <c r="GDO423" s="4"/>
      <c r="GDP423" s="4"/>
      <c r="GDQ423" s="4"/>
      <c r="GDR423" s="4"/>
      <c r="GDS423" s="4"/>
      <c r="GDT423" s="4"/>
      <c r="GDU423" s="4"/>
      <c r="GDV423" s="4"/>
      <c r="GDW423" s="4"/>
      <c r="GDX423" s="4"/>
      <c r="GDY423" s="4"/>
      <c r="GDZ423" s="4"/>
      <c r="GEA423" s="4"/>
      <c r="GEB423" s="4"/>
      <c r="GEC423" s="4"/>
      <c r="GED423" s="4"/>
      <c r="GEE423" s="4"/>
      <c r="GEF423" s="4"/>
      <c r="GEG423" s="4"/>
      <c r="GEH423" s="4"/>
      <c r="GEI423" s="4"/>
      <c r="GEJ423" s="4"/>
      <c r="GEK423" s="4"/>
      <c r="GEL423" s="4"/>
      <c r="GEM423" s="4"/>
      <c r="GEN423" s="4"/>
      <c r="GEO423" s="4"/>
      <c r="GEP423" s="4"/>
      <c r="GEQ423" s="4"/>
      <c r="GER423" s="4"/>
      <c r="GES423" s="4"/>
      <c r="GET423" s="4"/>
      <c r="GEU423" s="4"/>
      <c r="GEV423" s="4"/>
      <c r="GEW423" s="4"/>
      <c r="GEX423" s="4"/>
      <c r="GEY423" s="4"/>
      <c r="GEZ423" s="4"/>
      <c r="GFA423" s="4"/>
      <c r="GFB423" s="4"/>
      <c r="GFC423" s="4"/>
      <c r="GFD423" s="4"/>
      <c r="GFE423" s="4"/>
      <c r="GFF423" s="4"/>
      <c r="GFG423" s="4"/>
      <c r="GFH423" s="4"/>
      <c r="GFI423" s="4"/>
      <c r="GFJ423" s="4"/>
      <c r="GFK423" s="4"/>
      <c r="GFL423" s="4"/>
      <c r="GFM423" s="4"/>
      <c r="GFN423" s="4"/>
      <c r="GFO423" s="4"/>
      <c r="GFP423" s="4"/>
      <c r="GFQ423" s="4"/>
      <c r="GFR423" s="4"/>
      <c r="GFS423" s="4"/>
      <c r="GFT423" s="4"/>
      <c r="GFU423" s="4"/>
      <c r="GFV423" s="4"/>
      <c r="GFW423" s="4"/>
      <c r="GFX423" s="4"/>
      <c r="GFY423" s="4"/>
      <c r="GFZ423" s="4"/>
      <c r="GGA423" s="4"/>
      <c r="GGB423" s="4"/>
      <c r="GGC423" s="4"/>
      <c r="GGD423" s="4"/>
      <c r="GGE423" s="4"/>
      <c r="GGF423" s="4"/>
      <c r="GGG423" s="4"/>
      <c r="GGH423" s="4"/>
      <c r="GGI423" s="4"/>
      <c r="GGJ423" s="4"/>
      <c r="GGK423" s="4"/>
      <c r="GGL423" s="4"/>
      <c r="GGM423" s="4"/>
      <c r="GGN423" s="4"/>
      <c r="GGO423" s="4"/>
      <c r="GGP423" s="4"/>
      <c r="GGQ423" s="4"/>
      <c r="GGR423" s="4"/>
      <c r="GGS423" s="4"/>
      <c r="GGT423" s="4"/>
      <c r="GGU423" s="4"/>
      <c r="GGV423" s="4"/>
      <c r="GGW423" s="4"/>
      <c r="GGX423" s="4"/>
      <c r="GGY423" s="4"/>
      <c r="GGZ423" s="4"/>
      <c r="GHA423" s="4"/>
      <c r="GHB423" s="4"/>
      <c r="GHC423" s="4"/>
      <c r="GHD423" s="4"/>
      <c r="GHE423" s="4"/>
      <c r="GHF423" s="4"/>
      <c r="GHG423" s="4"/>
      <c r="GHH423" s="4"/>
      <c r="GHI423" s="4"/>
      <c r="GHJ423" s="4"/>
      <c r="GHK423" s="4"/>
      <c r="GHL423" s="4"/>
      <c r="GHM423" s="4"/>
      <c r="GHN423" s="4"/>
      <c r="GHO423" s="4"/>
      <c r="GHP423" s="4"/>
      <c r="GHQ423" s="4"/>
      <c r="GHR423" s="4"/>
      <c r="GHS423" s="4"/>
      <c r="GHT423" s="4"/>
      <c r="GHU423" s="4"/>
      <c r="GHV423" s="4"/>
      <c r="GHW423" s="4"/>
      <c r="GHX423" s="4"/>
      <c r="GHY423" s="4"/>
      <c r="GHZ423" s="4"/>
      <c r="GIA423" s="4"/>
      <c r="GIB423" s="4"/>
      <c r="GIC423" s="4"/>
      <c r="GID423" s="4"/>
      <c r="GIE423" s="4"/>
      <c r="GIF423" s="4"/>
      <c r="GIG423" s="4"/>
      <c r="GIH423" s="4"/>
      <c r="GII423" s="4"/>
      <c r="GIJ423" s="4"/>
      <c r="GIK423" s="4"/>
      <c r="GIL423" s="4"/>
      <c r="GIM423" s="4"/>
      <c r="GIN423" s="4"/>
      <c r="GIO423" s="4"/>
      <c r="GIP423" s="4"/>
      <c r="GIQ423" s="4"/>
      <c r="GIR423" s="4"/>
      <c r="GIS423" s="4"/>
      <c r="GIT423" s="4"/>
      <c r="GIU423" s="4"/>
      <c r="GIV423" s="4"/>
      <c r="GIW423" s="4"/>
      <c r="GIX423" s="4"/>
      <c r="GIY423" s="4"/>
      <c r="GIZ423" s="4"/>
      <c r="GJA423" s="4"/>
      <c r="GJB423" s="4"/>
      <c r="GJC423" s="4"/>
      <c r="GJD423" s="4"/>
      <c r="GJE423" s="4"/>
      <c r="GJF423" s="4"/>
      <c r="GJG423" s="4"/>
      <c r="GJH423" s="4"/>
      <c r="GJI423" s="4"/>
      <c r="GJJ423" s="4"/>
      <c r="GJK423" s="4"/>
      <c r="GJL423" s="4"/>
      <c r="GJM423" s="4"/>
      <c r="GJN423" s="4"/>
      <c r="GJO423" s="4"/>
      <c r="GJP423" s="4"/>
      <c r="GJQ423" s="4"/>
      <c r="GJR423" s="4"/>
      <c r="GJS423" s="4"/>
      <c r="GJT423" s="4"/>
      <c r="GJU423" s="4"/>
      <c r="GJV423" s="4"/>
      <c r="GJW423" s="4"/>
      <c r="GJX423" s="4"/>
      <c r="GJY423" s="4"/>
      <c r="GJZ423" s="4"/>
      <c r="GKA423" s="4"/>
      <c r="GKB423" s="4"/>
      <c r="GKC423" s="4"/>
      <c r="GKD423" s="4"/>
      <c r="GKE423" s="4"/>
      <c r="GKF423" s="4"/>
      <c r="GKG423" s="4"/>
      <c r="GKH423" s="4"/>
      <c r="GKI423" s="4"/>
      <c r="GKJ423" s="4"/>
      <c r="GKK423" s="4"/>
      <c r="GKL423" s="4"/>
      <c r="GKM423" s="4"/>
      <c r="GKN423" s="4"/>
      <c r="GKO423" s="4"/>
      <c r="GKP423" s="4"/>
      <c r="GKQ423" s="4"/>
      <c r="GKR423" s="4"/>
      <c r="GKS423" s="4"/>
      <c r="GKT423" s="4"/>
      <c r="GKU423" s="4"/>
      <c r="GKV423" s="4"/>
      <c r="GKW423" s="4"/>
      <c r="GKX423" s="4"/>
      <c r="GKY423" s="4"/>
      <c r="GKZ423" s="4"/>
      <c r="GLA423" s="4"/>
      <c r="GLB423" s="4"/>
      <c r="GLC423" s="4"/>
      <c r="GLD423" s="4"/>
      <c r="GLE423" s="4"/>
      <c r="GLF423" s="4"/>
      <c r="GLG423" s="4"/>
      <c r="GLH423" s="4"/>
      <c r="GLI423" s="4"/>
      <c r="GLJ423" s="4"/>
      <c r="GLK423" s="4"/>
      <c r="GLL423" s="4"/>
      <c r="GLM423" s="4"/>
      <c r="GLN423" s="4"/>
      <c r="GLO423" s="4"/>
      <c r="GLP423" s="4"/>
      <c r="GLQ423" s="4"/>
      <c r="GLR423" s="4"/>
      <c r="GLS423" s="4"/>
      <c r="GLT423" s="4"/>
      <c r="GLU423" s="4"/>
      <c r="GLV423" s="4"/>
      <c r="GLW423" s="4"/>
      <c r="GLX423" s="4"/>
      <c r="GLY423" s="4"/>
      <c r="GLZ423" s="4"/>
      <c r="GMA423" s="4"/>
      <c r="GMB423" s="4"/>
      <c r="GMC423" s="4"/>
      <c r="GMD423" s="4"/>
      <c r="GME423" s="4"/>
      <c r="GMF423" s="4"/>
      <c r="GMG423" s="4"/>
      <c r="GMH423" s="4"/>
      <c r="GMI423" s="4"/>
      <c r="GMJ423" s="4"/>
      <c r="GMK423" s="4"/>
      <c r="GML423" s="4"/>
      <c r="GMM423" s="4"/>
      <c r="GMN423" s="4"/>
      <c r="GMO423" s="4"/>
      <c r="GMP423" s="4"/>
      <c r="GMQ423" s="4"/>
      <c r="GMR423" s="4"/>
      <c r="GMS423" s="4"/>
      <c r="GMT423" s="4"/>
      <c r="GMU423" s="4"/>
      <c r="GMV423" s="4"/>
      <c r="GMW423" s="4"/>
      <c r="GMX423" s="4"/>
      <c r="GMY423" s="4"/>
      <c r="GMZ423" s="4"/>
      <c r="GNA423" s="4"/>
      <c r="GNB423" s="4"/>
      <c r="GNC423" s="4"/>
      <c r="GND423" s="4"/>
      <c r="GNE423" s="4"/>
      <c r="GNF423" s="4"/>
      <c r="GNG423" s="4"/>
      <c r="GNH423" s="4"/>
      <c r="GNI423" s="4"/>
      <c r="GNJ423" s="4"/>
      <c r="GNK423" s="4"/>
      <c r="GNL423" s="4"/>
      <c r="GNM423" s="4"/>
      <c r="GNN423" s="4"/>
      <c r="GNO423" s="4"/>
      <c r="GNP423" s="4"/>
      <c r="GNQ423" s="4"/>
      <c r="GNR423" s="4"/>
      <c r="GNS423" s="4"/>
      <c r="GNT423" s="4"/>
      <c r="GNU423" s="4"/>
      <c r="GNV423" s="4"/>
      <c r="GNW423" s="4"/>
      <c r="GNX423" s="4"/>
      <c r="GNY423" s="4"/>
      <c r="GNZ423" s="4"/>
      <c r="GOA423" s="4"/>
      <c r="GOB423" s="4"/>
      <c r="GOC423" s="4"/>
      <c r="GOD423" s="4"/>
      <c r="GOE423" s="4"/>
      <c r="GOF423" s="4"/>
      <c r="GOG423" s="4"/>
      <c r="GOH423" s="4"/>
      <c r="GOI423" s="4"/>
      <c r="GOJ423" s="4"/>
      <c r="GOK423" s="4"/>
      <c r="GOL423" s="4"/>
      <c r="GOM423" s="4"/>
      <c r="GON423" s="4"/>
      <c r="GOO423" s="4"/>
      <c r="GOP423" s="4"/>
      <c r="GOQ423" s="4"/>
      <c r="GOR423" s="4"/>
      <c r="GOS423" s="4"/>
      <c r="GOT423" s="4"/>
      <c r="GOU423" s="4"/>
      <c r="GOV423" s="4"/>
      <c r="GOW423" s="4"/>
      <c r="GOX423" s="4"/>
      <c r="GOY423" s="4"/>
      <c r="GOZ423" s="4"/>
      <c r="GPA423" s="4"/>
      <c r="GPB423" s="4"/>
      <c r="GPC423" s="4"/>
      <c r="GPD423" s="4"/>
      <c r="GPE423" s="4"/>
      <c r="GPF423" s="4"/>
      <c r="GPG423" s="4"/>
      <c r="GPH423" s="4"/>
      <c r="GPI423" s="4"/>
      <c r="GPJ423" s="4"/>
      <c r="GPK423" s="4"/>
      <c r="GPL423" s="4"/>
      <c r="GPM423" s="4"/>
      <c r="GPN423" s="4"/>
      <c r="GPO423" s="4"/>
      <c r="GPP423" s="4"/>
      <c r="GPQ423" s="4"/>
      <c r="GPR423" s="4"/>
      <c r="GPS423" s="4"/>
      <c r="GPT423" s="4"/>
      <c r="GPU423" s="4"/>
      <c r="GPV423" s="4"/>
      <c r="GPW423" s="4"/>
      <c r="GPX423" s="4"/>
      <c r="GPY423" s="4"/>
      <c r="GPZ423" s="4"/>
      <c r="GQA423" s="4"/>
      <c r="GQB423" s="4"/>
      <c r="GQC423" s="4"/>
      <c r="GQD423" s="4"/>
      <c r="GQE423" s="4"/>
      <c r="GQF423" s="4"/>
      <c r="GQG423" s="4"/>
      <c r="GQH423" s="4"/>
      <c r="GQI423" s="4"/>
      <c r="GQJ423" s="4"/>
      <c r="GQK423" s="4"/>
      <c r="GQL423" s="4"/>
      <c r="GQM423" s="4"/>
      <c r="GQN423" s="4"/>
      <c r="GQO423" s="4"/>
      <c r="GQP423" s="4"/>
      <c r="GQQ423" s="4"/>
      <c r="GQR423" s="4"/>
      <c r="GQS423" s="4"/>
      <c r="GQT423" s="4"/>
      <c r="GQU423" s="4"/>
      <c r="GQV423" s="4"/>
      <c r="GQW423" s="4"/>
      <c r="GQX423" s="4"/>
      <c r="GQY423" s="4"/>
      <c r="GQZ423" s="4"/>
      <c r="GRA423" s="4"/>
      <c r="GRB423" s="4"/>
      <c r="GRC423" s="4"/>
      <c r="GRD423" s="4"/>
      <c r="GRE423" s="4"/>
      <c r="GRF423" s="4"/>
      <c r="GRG423" s="4"/>
      <c r="GRH423" s="4"/>
      <c r="GRI423" s="4"/>
      <c r="GRJ423" s="4"/>
      <c r="GRK423" s="4"/>
      <c r="GRL423" s="4"/>
      <c r="GRM423" s="4"/>
      <c r="GRN423" s="4"/>
      <c r="GRO423" s="4"/>
      <c r="GRP423" s="4"/>
      <c r="GRQ423" s="4"/>
      <c r="GRR423" s="4"/>
      <c r="GRS423" s="4"/>
      <c r="GRT423" s="4"/>
      <c r="GRU423" s="4"/>
      <c r="GRV423" s="4"/>
      <c r="GRW423" s="4"/>
      <c r="GRX423" s="4"/>
      <c r="GRY423" s="4"/>
      <c r="GRZ423" s="4"/>
      <c r="GSA423" s="4"/>
      <c r="GSB423" s="4"/>
      <c r="GSC423" s="4"/>
      <c r="GSD423" s="4"/>
      <c r="GSE423" s="4"/>
      <c r="GSF423" s="4"/>
      <c r="GSG423" s="4"/>
      <c r="GSH423" s="4"/>
      <c r="GSI423" s="4"/>
      <c r="GSJ423" s="4"/>
      <c r="GSK423" s="4"/>
      <c r="GSL423" s="4"/>
      <c r="GSM423" s="4"/>
      <c r="GSN423" s="4"/>
      <c r="GSO423" s="4"/>
      <c r="GSP423" s="4"/>
      <c r="GSQ423" s="4"/>
      <c r="GSR423" s="4"/>
      <c r="GSS423" s="4"/>
      <c r="GST423" s="4"/>
      <c r="GSU423" s="4"/>
      <c r="GSV423" s="4"/>
      <c r="GSW423" s="4"/>
      <c r="GSX423" s="4"/>
      <c r="GSY423" s="4"/>
      <c r="GSZ423" s="4"/>
      <c r="GTA423" s="4"/>
      <c r="GTB423" s="4"/>
      <c r="GTC423" s="4"/>
      <c r="GTD423" s="4"/>
      <c r="GTE423" s="4"/>
      <c r="GTF423" s="4"/>
      <c r="GTG423" s="4"/>
      <c r="GTH423" s="4"/>
      <c r="GTI423" s="4"/>
      <c r="GTJ423" s="4"/>
      <c r="GTK423" s="4"/>
      <c r="GTL423" s="4"/>
      <c r="GTM423" s="4"/>
      <c r="GTN423" s="4"/>
      <c r="GTO423" s="4"/>
      <c r="GTP423" s="4"/>
      <c r="GTQ423" s="4"/>
      <c r="GTR423" s="4"/>
      <c r="GTS423" s="4"/>
      <c r="GTT423" s="4"/>
      <c r="GTU423" s="4"/>
      <c r="GTV423" s="4"/>
      <c r="GTW423" s="4"/>
      <c r="GTX423" s="4"/>
      <c r="GTY423" s="4"/>
      <c r="GTZ423" s="4"/>
      <c r="GUA423" s="4"/>
      <c r="GUB423" s="4"/>
      <c r="GUC423" s="4"/>
      <c r="GUD423" s="4"/>
      <c r="GUE423" s="4"/>
      <c r="GUF423" s="4"/>
      <c r="GUG423" s="4"/>
      <c r="GUH423" s="4"/>
      <c r="GUI423" s="4"/>
      <c r="GUJ423" s="4"/>
      <c r="GUK423" s="4"/>
      <c r="GUL423" s="4"/>
      <c r="GUM423" s="4"/>
      <c r="GUN423" s="4"/>
      <c r="GUO423" s="4"/>
      <c r="GUP423" s="4"/>
      <c r="GUQ423" s="4"/>
      <c r="GUR423" s="4"/>
      <c r="GUS423" s="4"/>
      <c r="GUT423" s="4"/>
      <c r="GUU423" s="4"/>
      <c r="GUV423" s="4"/>
      <c r="GUW423" s="4"/>
      <c r="GUX423" s="4"/>
      <c r="GUY423" s="4"/>
      <c r="GUZ423" s="4"/>
      <c r="GVA423" s="4"/>
      <c r="GVB423" s="4"/>
      <c r="GVC423" s="4"/>
      <c r="GVD423" s="4"/>
      <c r="GVE423" s="4"/>
      <c r="GVF423" s="4"/>
      <c r="GVG423" s="4"/>
      <c r="GVH423" s="4"/>
      <c r="GVI423" s="4"/>
      <c r="GVJ423" s="4"/>
      <c r="GVK423" s="4"/>
      <c r="GVL423" s="4"/>
      <c r="GVM423" s="4"/>
      <c r="GVN423" s="4"/>
      <c r="GVO423" s="4"/>
      <c r="GVP423" s="4"/>
      <c r="GVQ423" s="4"/>
      <c r="GVR423" s="4"/>
      <c r="GVS423" s="4"/>
      <c r="GVT423" s="4"/>
      <c r="GVU423" s="4"/>
      <c r="GVV423" s="4"/>
      <c r="GVW423" s="4"/>
      <c r="GVX423" s="4"/>
      <c r="GVY423" s="4"/>
      <c r="GVZ423" s="4"/>
      <c r="GWA423" s="4"/>
      <c r="GWB423" s="4"/>
      <c r="GWC423" s="4"/>
      <c r="GWD423" s="4"/>
      <c r="GWE423" s="4"/>
      <c r="GWF423" s="4"/>
      <c r="GWG423" s="4"/>
      <c r="GWH423" s="4"/>
      <c r="GWI423" s="4"/>
      <c r="GWJ423" s="4"/>
      <c r="GWK423" s="4"/>
      <c r="GWL423" s="4"/>
      <c r="GWM423" s="4"/>
      <c r="GWN423" s="4"/>
      <c r="GWO423" s="4"/>
      <c r="GWP423" s="4"/>
      <c r="GWQ423" s="4"/>
      <c r="GWR423" s="4"/>
      <c r="GWS423" s="4"/>
      <c r="GWT423" s="4"/>
      <c r="GWU423" s="4"/>
      <c r="GWV423" s="4"/>
      <c r="GWW423" s="4"/>
      <c r="GWX423" s="4"/>
      <c r="GWY423" s="4"/>
      <c r="GWZ423" s="4"/>
      <c r="GXA423" s="4"/>
      <c r="GXB423" s="4"/>
      <c r="GXC423" s="4"/>
      <c r="GXD423" s="4"/>
      <c r="GXE423" s="4"/>
      <c r="GXF423" s="4"/>
      <c r="GXG423" s="4"/>
      <c r="GXH423" s="4"/>
      <c r="GXI423" s="4"/>
      <c r="GXJ423" s="4"/>
      <c r="GXK423" s="4"/>
      <c r="GXL423" s="4"/>
      <c r="GXM423" s="4"/>
      <c r="GXN423" s="4"/>
      <c r="GXO423" s="4"/>
      <c r="GXP423" s="4"/>
      <c r="GXQ423" s="4"/>
      <c r="GXR423" s="4"/>
      <c r="GXS423" s="4"/>
      <c r="GXT423" s="4"/>
      <c r="GXU423" s="4"/>
      <c r="GXV423" s="4"/>
      <c r="GXW423" s="4"/>
      <c r="GXX423" s="4"/>
      <c r="GXY423" s="4"/>
      <c r="GXZ423" s="4"/>
      <c r="GYA423" s="4"/>
      <c r="GYB423" s="4"/>
      <c r="GYC423" s="4"/>
      <c r="GYD423" s="4"/>
      <c r="GYE423" s="4"/>
      <c r="GYF423" s="4"/>
      <c r="GYG423" s="4"/>
      <c r="GYH423" s="4"/>
      <c r="GYI423" s="4"/>
      <c r="GYJ423" s="4"/>
      <c r="GYK423" s="4"/>
      <c r="GYL423" s="4"/>
      <c r="GYM423" s="4"/>
      <c r="GYN423" s="4"/>
      <c r="GYO423" s="4"/>
      <c r="GYP423" s="4"/>
      <c r="GYQ423" s="4"/>
      <c r="GYR423" s="4"/>
      <c r="GYS423" s="4"/>
      <c r="GYT423" s="4"/>
      <c r="GYU423" s="4"/>
      <c r="GYV423" s="4"/>
      <c r="GYW423" s="4"/>
      <c r="GYX423" s="4"/>
      <c r="GYY423" s="4"/>
      <c r="GYZ423" s="4"/>
      <c r="GZA423" s="4"/>
      <c r="GZB423" s="4"/>
      <c r="GZC423" s="4"/>
      <c r="GZD423" s="4"/>
      <c r="GZE423" s="4"/>
      <c r="GZF423" s="4"/>
      <c r="GZG423" s="4"/>
      <c r="GZH423" s="4"/>
      <c r="GZI423" s="4"/>
      <c r="GZJ423" s="4"/>
      <c r="GZK423" s="4"/>
      <c r="GZL423" s="4"/>
      <c r="GZM423" s="4"/>
      <c r="GZN423" s="4"/>
      <c r="GZO423" s="4"/>
      <c r="GZP423" s="4"/>
      <c r="GZQ423" s="4"/>
      <c r="GZR423" s="4"/>
      <c r="GZS423" s="4"/>
      <c r="GZT423" s="4"/>
      <c r="GZU423" s="4"/>
      <c r="GZV423" s="4"/>
      <c r="GZW423" s="4"/>
      <c r="GZX423" s="4"/>
      <c r="GZY423" s="4"/>
      <c r="GZZ423" s="4"/>
      <c r="HAA423" s="4"/>
      <c r="HAB423" s="4"/>
      <c r="HAC423" s="4"/>
      <c r="HAD423" s="4"/>
      <c r="HAE423" s="4"/>
      <c r="HAF423" s="4"/>
      <c r="HAG423" s="4"/>
      <c r="HAH423" s="4"/>
      <c r="HAI423" s="4"/>
      <c r="HAJ423" s="4"/>
      <c r="HAK423" s="4"/>
      <c r="HAL423" s="4"/>
      <c r="HAM423" s="4"/>
      <c r="HAN423" s="4"/>
      <c r="HAO423" s="4"/>
      <c r="HAP423" s="4"/>
      <c r="HAQ423" s="4"/>
      <c r="HAR423" s="4"/>
      <c r="HAS423" s="4"/>
      <c r="HAT423" s="4"/>
      <c r="HAU423" s="4"/>
      <c r="HAV423" s="4"/>
      <c r="HAW423" s="4"/>
      <c r="HAX423" s="4"/>
      <c r="HAY423" s="4"/>
      <c r="HAZ423" s="4"/>
      <c r="HBA423" s="4"/>
      <c r="HBB423" s="4"/>
      <c r="HBC423" s="4"/>
      <c r="HBD423" s="4"/>
      <c r="HBE423" s="4"/>
      <c r="HBF423" s="4"/>
      <c r="HBG423" s="4"/>
      <c r="HBH423" s="4"/>
      <c r="HBI423" s="4"/>
      <c r="HBJ423" s="4"/>
      <c r="HBK423" s="4"/>
      <c r="HBL423" s="4"/>
      <c r="HBM423" s="4"/>
      <c r="HBN423" s="4"/>
      <c r="HBO423" s="4"/>
      <c r="HBP423" s="4"/>
      <c r="HBQ423" s="4"/>
      <c r="HBR423" s="4"/>
      <c r="HBS423" s="4"/>
      <c r="HBT423" s="4"/>
      <c r="HBU423" s="4"/>
      <c r="HBV423" s="4"/>
      <c r="HBW423" s="4"/>
      <c r="HBX423" s="4"/>
      <c r="HBY423" s="4"/>
      <c r="HBZ423" s="4"/>
      <c r="HCA423" s="4"/>
      <c r="HCB423" s="4"/>
      <c r="HCC423" s="4"/>
      <c r="HCD423" s="4"/>
      <c r="HCE423" s="4"/>
      <c r="HCF423" s="4"/>
      <c r="HCG423" s="4"/>
      <c r="HCH423" s="4"/>
      <c r="HCI423" s="4"/>
      <c r="HCJ423" s="4"/>
      <c r="HCK423" s="4"/>
      <c r="HCL423" s="4"/>
      <c r="HCM423" s="4"/>
      <c r="HCN423" s="4"/>
      <c r="HCO423" s="4"/>
      <c r="HCP423" s="4"/>
      <c r="HCQ423" s="4"/>
      <c r="HCR423" s="4"/>
      <c r="HCS423" s="4"/>
      <c r="HCT423" s="4"/>
      <c r="HCU423" s="4"/>
      <c r="HCV423" s="4"/>
      <c r="HCW423" s="4"/>
      <c r="HCX423" s="4"/>
      <c r="HCY423" s="4"/>
      <c r="HCZ423" s="4"/>
      <c r="HDA423" s="4"/>
      <c r="HDB423" s="4"/>
      <c r="HDC423" s="4"/>
      <c r="HDD423" s="4"/>
      <c r="HDE423" s="4"/>
      <c r="HDF423" s="4"/>
      <c r="HDG423" s="4"/>
      <c r="HDH423" s="4"/>
      <c r="HDI423" s="4"/>
      <c r="HDJ423" s="4"/>
      <c r="HDK423" s="4"/>
      <c r="HDL423" s="4"/>
      <c r="HDM423" s="4"/>
      <c r="HDN423" s="4"/>
      <c r="HDO423" s="4"/>
      <c r="HDP423" s="4"/>
      <c r="HDQ423" s="4"/>
      <c r="HDR423" s="4"/>
      <c r="HDS423" s="4"/>
      <c r="HDT423" s="4"/>
      <c r="HDU423" s="4"/>
      <c r="HDV423" s="4"/>
      <c r="HDW423" s="4"/>
      <c r="HDX423" s="4"/>
      <c r="HDY423" s="4"/>
      <c r="HDZ423" s="4"/>
      <c r="HEA423" s="4"/>
      <c r="HEB423" s="4"/>
      <c r="HEC423" s="4"/>
      <c r="HED423" s="4"/>
      <c r="HEE423" s="4"/>
      <c r="HEF423" s="4"/>
      <c r="HEG423" s="4"/>
      <c r="HEH423" s="4"/>
      <c r="HEI423" s="4"/>
      <c r="HEJ423" s="4"/>
      <c r="HEK423" s="4"/>
      <c r="HEL423" s="4"/>
      <c r="HEM423" s="4"/>
      <c r="HEN423" s="4"/>
      <c r="HEO423" s="4"/>
      <c r="HEP423" s="4"/>
      <c r="HEQ423" s="4"/>
      <c r="HER423" s="4"/>
      <c r="HES423" s="4"/>
      <c r="HET423" s="4"/>
      <c r="HEU423" s="4"/>
      <c r="HEV423" s="4"/>
      <c r="HEW423" s="4"/>
      <c r="HEX423" s="4"/>
      <c r="HEY423" s="4"/>
      <c r="HEZ423" s="4"/>
      <c r="HFA423" s="4"/>
      <c r="HFB423" s="4"/>
      <c r="HFC423" s="4"/>
      <c r="HFD423" s="4"/>
      <c r="HFE423" s="4"/>
      <c r="HFF423" s="4"/>
      <c r="HFG423" s="4"/>
      <c r="HFH423" s="4"/>
      <c r="HFI423" s="4"/>
      <c r="HFJ423" s="4"/>
      <c r="HFK423" s="4"/>
      <c r="HFL423" s="4"/>
      <c r="HFM423" s="4"/>
      <c r="HFN423" s="4"/>
      <c r="HFO423" s="4"/>
      <c r="HFP423" s="4"/>
      <c r="HFQ423" s="4"/>
      <c r="HFR423" s="4"/>
      <c r="HFS423" s="4"/>
      <c r="HFT423" s="4"/>
      <c r="HFU423" s="4"/>
      <c r="HFV423" s="4"/>
      <c r="HFW423" s="4"/>
      <c r="HFX423" s="4"/>
      <c r="HFY423" s="4"/>
      <c r="HFZ423" s="4"/>
      <c r="HGA423" s="4"/>
      <c r="HGB423" s="4"/>
      <c r="HGC423" s="4"/>
      <c r="HGD423" s="4"/>
      <c r="HGE423" s="4"/>
      <c r="HGF423" s="4"/>
      <c r="HGG423" s="4"/>
      <c r="HGH423" s="4"/>
      <c r="HGI423" s="4"/>
      <c r="HGJ423" s="4"/>
      <c r="HGK423" s="4"/>
      <c r="HGL423" s="4"/>
      <c r="HGM423" s="4"/>
      <c r="HGN423" s="4"/>
      <c r="HGO423" s="4"/>
      <c r="HGP423" s="4"/>
      <c r="HGQ423" s="4"/>
      <c r="HGR423" s="4"/>
      <c r="HGS423" s="4"/>
      <c r="HGT423" s="4"/>
      <c r="HGU423" s="4"/>
      <c r="HGV423" s="4"/>
      <c r="HGW423" s="4"/>
      <c r="HGX423" s="4"/>
      <c r="HGY423" s="4"/>
      <c r="HGZ423" s="4"/>
      <c r="HHA423" s="4"/>
      <c r="HHB423" s="4"/>
      <c r="HHC423" s="4"/>
      <c r="HHD423" s="4"/>
      <c r="HHE423" s="4"/>
      <c r="HHF423" s="4"/>
      <c r="HHG423" s="4"/>
      <c r="HHH423" s="4"/>
      <c r="HHI423" s="4"/>
      <c r="HHJ423" s="4"/>
      <c r="HHK423" s="4"/>
      <c r="HHL423" s="4"/>
      <c r="HHM423" s="4"/>
      <c r="HHN423" s="4"/>
      <c r="HHO423" s="4"/>
      <c r="HHP423" s="4"/>
      <c r="HHQ423" s="4"/>
      <c r="HHR423" s="4"/>
      <c r="HHS423" s="4"/>
      <c r="HHT423" s="4"/>
      <c r="HHU423" s="4"/>
      <c r="HHV423" s="4"/>
      <c r="HHW423" s="4"/>
      <c r="HHX423" s="4"/>
      <c r="HHY423" s="4"/>
      <c r="HHZ423" s="4"/>
      <c r="HIA423" s="4"/>
      <c r="HIB423" s="4"/>
      <c r="HIC423" s="4"/>
      <c r="HID423" s="4"/>
      <c r="HIE423" s="4"/>
      <c r="HIF423" s="4"/>
      <c r="HIG423" s="4"/>
      <c r="HIH423" s="4"/>
      <c r="HII423" s="4"/>
      <c r="HIJ423" s="4"/>
      <c r="HIK423" s="4"/>
      <c r="HIL423" s="4"/>
      <c r="HIM423" s="4"/>
      <c r="HIN423" s="4"/>
      <c r="HIO423" s="4"/>
      <c r="HIP423" s="4"/>
      <c r="HIQ423" s="4"/>
      <c r="HIR423" s="4"/>
      <c r="HIS423" s="4"/>
      <c r="HIT423" s="4"/>
      <c r="HIU423" s="4"/>
      <c r="HIV423" s="4"/>
      <c r="HIW423" s="4"/>
      <c r="HIX423" s="4"/>
      <c r="HIY423" s="4"/>
      <c r="HIZ423" s="4"/>
      <c r="HJA423" s="4"/>
      <c r="HJB423" s="4"/>
      <c r="HJC423" s="4"/>
      <c r="HJD423" s="4"/>
      <c r="HJE423" s="4"/>
      <c r="HJF423" s="4"/>
      <c r="HJG423" s="4"/>
      <c r="HJH423" s="4"/>
      <c r="HJI423" s="4"/>
      <c r="HJJ423" s="4"/>
      <c r="HJK423" s="4"/>
      <c r="HJL423" s="4"/>
      <c r="HJM423" s="4"/>
      <c r="HJN423" s="4"/>
      <c r="HJO423" s="4"/>
      <c r="HJP423" s="4"/>
      <c r="HJQ423" s="4"/>
      <c r="HJR423" s="4"/>
      <c r="HJS423" s="4"/>
      <c r="HJT423" s="4"/>
      <c r="HJU423" s="4"/>
      <c r="HJV423" s="4"/>
      <c r="HJW423" s="4"/>
      <c r="HJX423" s="4"/>
      <c r="HJY423" s="4"/>
      <c r="HJZ423" s="4"/>
      <c r="HKA423" s="4"/>
      <c r="HKB423" s="4"/>
      <c r="HKC423" s="4"/>
      <c r="HKD423" s="4"/>
      <c r="HKE423" s="4"/>
      <c r="HKF423" s="4"/>
      <c r="HKG423" s="4"/>
      <c r="HKH423" s="4"/>
      <c r="HKI423" s="4"/>
      <c r="HKJ423" s="4"/>
      <c r="HKK423" s="4"/>
      <c r="HKL423" s="4"/>
      <c r="HKM423" s="4"/>
      <c r="HKN423" s="4"/>
      <c r="HKO423" s="4"/>
      <c r="HKP423" s="4"/>
      <c r="HKQ423" s="4"/>
      <c r="HKR423" s="4"/>
      <c r="HKS423" s="4"/>
      <c r="HKT423" s="4"/>
      <c r="HKU423" s="4"/>
      <c r="HKV423" s="4"/>
      <c r="HKW423" s="4"/>
      <c r="HKX423" s="4"/>
      <c r="HKY423" s="4"/>
      <c r="HKZ423" s="4"/>
      <c r="HLA423" s="4"/>
      <c r="HLB423" s="4"/>
      <c r="HLC423" s="4"/>
      <c r="HLD423" s="4"/>
      <c r="HLE423" s="4"/>
      <c r="HLF423" s="4"/>
      <c r="HLG423" s="4"/>
      <c r="HLH423" s="4"/>
      <c r="HLI423" s="4"/>
      <c r="HLJ423" s="4"/>
      <c r="HLK423" s="4"/>
      <c r="HLL423" s="4"/>
      <c r="HLM423" s="4"/>
      <c r="HLN423" s="4"/>
      <c r="HLO423" s="4"/>
      <c r="HLP423" s="4"/>
      <c r="HLQ423" s="4"/>
      <c r="HLR423" s="4"/>
      <c r="HLS423" s="4"/>
      <c r="HLT423" s="4"/>
      <c r="HLU423" s="4"/>
      <c r="HLV423" s="4"/>
      <c r="HLW423" s="4"/>
      <c r="HLX423" s="4"/>
      <c r="HLY423" s="4"/>
      <c r="HLZ423" s="4"/>
      <c r="HMA423" s="4"/>
      <c r="HMB423" s="4"/>
      <c r="HMC423" s="4"/>
      <c r="HMD423" s="4"/>
      <c r="HME423" s="4"/>
      <c r="HMF423" s="4"/>
      <c r="HMG423" s="4"/>
      <c r="HMH423" s="4"/>
      <c r="HMI423" s="4"/>
      <c r="HMJ423" s="4"/>
      <c r="HMK423" s="4"/>
      <c r="HML423" s="4"/>
      <c r="HMM423" s="4"/>
      <c r="HMN423" s="4"/>
      <c r="HMO423" s="4"/>
      <c r="HMP423" s="4"/>
      <c r="HMQ423" s="4"/>
      <c r="HMR423" s="4"/>
      <c r="HMS423" s="4"/>
      <c r="HMT423" s="4"/>
      <c r="HMU423" s="4"/>
      <c r="HMV423" s="4"/>
      <c r="HMW423" s="4"/>
      <c r="HMX423" s="4"/>
      <c r="HMY423" s="4"/>
      <c r="HMZ423" s="4"/>
      <c r="HNA423" s="4"/>
      <c r="HNB423" s="4"/>
      <c r="HNC423" s="4"/>
      <c r="HND423" s="4"/>
      <c r="HNE423" s="4"/>
      <c r="HNF423" s="4"/>
      <c r="HNG423" s="4"/>
      <c r="HNH423" s="4"/>
      <c r="HNI423" s="4"/>
      <c r="HNJ423" s="4"/>
      <c r="HNK423" s="4"/>
      <c r="HNL423" s="4"/>
      <c r="HNM423" s="4"/>
      <c r="HNN423" s="4"/>
      <c r="HNO423" s="4"/>
      <c r="HNP423" s="4"/>
      <c r="HNQ423" s="4"/>
      <c r="HNR423" s="4"/>
      <c r="HNS423" s="4"/>
      <c r="HNT423" s="4"/>
      <c r="HNU423" s="4"/>
      <c r="HNV423" s="4"/>
      <c r="HNW423" s="4"/>
      <c r="HNX423" s="4"/>
      <c r="HNY423" s="4"/>
      <c r="HNZ423" s="4"/>
      <c r="HOA423" s="4"/>
      <c r="HOB423" s="4"/>
      <c r="HOC423" s="4"/>
      <c r="HOD423" s="4"/>
      <c r="HOE423" s="4"/>
      <c r="HOF423" s="4"/>
      <c r="HOG423" s="4"/>
      <c r="HOH423" s="4"/>
      <c r="HOI423" s="4"/>
      <c r="HOJ423" s="4"/>
      <c r="HOK423" s="4"/>
      <c r="HOL423" s="4"/>
      <c r="HOM423" s="4"/>
      <c r="HON423" s="4"/>
      <c r="HOO423" s="4"/>
      <c r="HOP423" s="4"/>
      <c r="HOQ423" s="4"/>
      <c r="HOR423" s="4"/>
      <c r="HOS423" s="4"/>
      <c r="HOT423" s="4"/>
      <c r="HOU423" s="4"/>
      <c r="HOV423" s="4"/>
      <c r="HOW423" s="4"/>
      <c r="HOX423" s="4"/>
      <c r="HOY423" s="4"/>
      <c r="HOZ423" s="4"/>
      <c r="HPA423" s="4"/>
      <c r="HPB423" s="4"/>
      <c r="HPC423" s="4"/>
      <c r="HPD423" s="4"/>
      <c r="HPE423" s="4"/>
      <c r="HPF423" s="4"/>
      <c r="HPG423" s="4"/>
      <c r="HPH423" s="4"/>
      <c r="HPI423" s="4"/>
      <c r="HPJ423" s="4"/>
      <c r="HPK423" s="4"/>
      <c r="HPL423" s="4"/>
      <c r="HPM423" s="4"/>
      <c r="HPN423" s="4"/>
      <c r="HPO423" s="4"/>
      <c r="HPP423" s="4"/>
      <c r="HPQ423" s="4"/>
      <c r="HPR423" s="4"/>
      <c r="HPS423" s="4"/>
      <c r="HPT423" s="4"/>
      <c r="HPU423" s="4"/>
      <c r="HPV423" s="4"/>
      <c r="HPW423" s="4"/>
      <c r="HPX423" s="4"/>
      <c r="HPY423" s="4"/>
      <c r="HPZ423" s="4"/>
      <c r="HQA423" s="4"/>
      <c r="HQB423" s="4"/>
      <c r="HQC423" s="4"/>
      <c r="HQD423" s="4"/>
      <c r="HQE423" s="4"/>
      <c r="HQF423" s="4"/>
      <c r="HQG423" s="4"/>
      <c r="HQH423" s="4"/>
      <c r="HQI423" s="4"/>
      <c r="HQJ423" s="4"/>
      <c r="HQK423" s="4"/>
      <c r="HQL423" s="4"/>
      <c r="HQM423" s="4"/>
      <c r="HQN423" s="4"/>
      <c r="HQO423" s="4"/>
      <c r="HQP423" s="4"/>
      <c r="HQQ423" s="4"/>
      <c r="HQR423" s="4"/>
      <c r="HQS423" s="4"/>
      <c r="HQT423" s="4"/>
      <c r="HQU423" s="4"/>
      <c r="HQV423" s="4"/>
      <c r="HQW423" s="4"/>
      <c r="HQX423" s="4"/>
      <c r="HQY423" s="4"/>
      <c r="HQZ423" s="4"/>
      <c r="HRA423" s="4"/>
      <c r="HRB423" s="4"/>
      <c r="HRC423" s="4"/>
      <c r="HRD423" s="4"/>
      <c r="HRE423" s="4"/>
      <c r="HRF423" s="4"/>
      <c r="HRG423" s="4"/>
      <c r="HRH423" s="4"/>
      <c r="HRI423" s="4"/>
      <c r="HRJ423" s="4"/>
      <c r="HRK423" s="4"/>
      <c r="HRL423" s="4"/>
      <c r="HRM423" s="4"/>
      <c r="HRN423" s="4"/>
      <c r="HRO423" s="4"/>
      <c r="HRP423" s="4"/>
      <c r="HRQ423" s="4"/>
      <c r="HRR423" s="4"/>
      <c r="HRS423" s="4"/>
      <c r="HRT423" s="4"/>
      <c r="HRU423" s="4"/>
      <c r="HRV423" s="4"/>
      <c r="HRW423" s="4"/>
      <c r="HRX423" s="4"/>
      <c r="HRY423" s="4"/>
      <c r="HRZ423" s="4"/>
      <c r="HSA423" s="4"/>
      <c r="HSB423" s="4"/>
      <c r="HSC423" s="4"/>
      <c r="HSD423" s="4"/>
      <c r="HSE423" s="4"/>
      <c r="HSF423" s="4"/>
      <c r="HSG423" s="4"/>
      <c r="HSH423" s="4"/>
      <c r="HSI423" s="4"/>
      <c r="HSJ423" s="4"/>
      <c r="HSK423" s="4"/>
      <c r="HSL423" s="4"/>
      <c r="HSM423" s="4"/>
      <c r="HSN423" s="4"/>
      <c r="HSO423" s="4"/>
      <c r="HSP423" s="4"/>
      <c r="HSQ423" s="4"/>
      <c r="HSR423" s="4"/>
      <c r="HSS423" s="4"/>
      <c r="HST423" s="4"/>
      <c r="HSU423" s="4"/>
      <c r="HSV423" s="4"/>
      <c r="HSW423" s="4"/>
      <c r="HSX423" s="4"/>
      <c r="HSY423" s="4"/>
      <c r="HSZ423" s="4"/>
      <c r="HTA423" s="4"/>
      <c r="HTB423" s="4"/>
      <c r="HTC423" s="4"/>
      <c r="HTD423" s="4"/>
      <c r="HTE423" s="4"/>
      <c r="HTF423" s="4"/>
      <c r="HTG423" s="4"/>
      <c r="HTH423" s="4"/>
      <c r="HTI423" s="4"/>
      <c r="HTJ423" s="4"/>
      <c r="HTK423" s="4"/>
      <c r="HTL423" s="4"/>
      <c r="HTM423" s="4"/>
      <c r="HTN423" s="4"/>
      <c r="HTO423" s="4"/>
      <c r="HTP423" s="4"/>
      <c r="HTQ423" s="4"/>
      <c r="HTR423" s="4"/>
      <c r="HTS423" s="4"/>
      <c r="HTT423" s="4"/>
      <c r="HTU423" s="4"/>
      <c r="HTV423" s="4"/>
      <c r="HTW423" s="4"/>
      <c r="HTX423" s="4"/>
      <c r="HTY423" s="4"/>
      <c r="HTZ423" s="4"/>
      <c r="HUA423" s="4"/>
      <c r="HUB423" s="4"/>
      <c r="HUC423" s="4"/>
      <c r="HUD423" s="4"/>
      <c r="HUE423" s="4"/>
      <c r="HUF423" s="4"/>
      <c r="HUG423" s="4"/>
      <c r="HUH423" s="4"/>
      <c r="HUI423" s="4"/>
      <c r="HUJ423" s="4"/>
      <c r="HUK423" s="4"/>
      <c r="HUL423" s="4"/>
      <c r="HUM423" s="4"/>
      <c r="HUN423" s="4"/>
      <c r="HUO423" s="4"/>
      <c r="HUP423" s="4"/>
      <c r="HUQ423" s="4"/>
      <c r="HUR423" s="4"/>
      <c r="HUS423" s="4"/>
      <c r="HUT423" s="4"/>
      <c r="HUU423" s="4"/>
      <c r="HUV423" s="4"/>
      <c r="HUW423" s="4"/>
      <c r="HUX423" s="4"/>
      <c r="HUY423" s="4"/>
      <c r="HUZ423" s="4"/>
      <c r="HVA423" s="4"/>
      <c r="HVB423" s="4"/>
      <c r="HVC423" s="4"/>
      <c r="HVD423" s="4"/>
      <c r="HVE423" s="4"/>
      <c r="HVF423" s="4"/>
      <c r="HVG423" s="4"/>
      <c r="HVH423" s="4"/>
      <c r="HVI423" s="4"/>
      <c r="HVJ423" s="4"/>
      <c r="HVK423" s="4"/>
      <c r="HVL423" s="4"/>
      <c r="HVM423" s="4"/>
      <c r="HVN423" s="4"/>
      <c r="HVO423" s="4"/>
      <c r="HVP423" s="4"/>
      <c r="HVQ423" s="4"/>
      <c r="HVR423" s="4"/>
      <c r="HVS423" s="4"/>
      <c r="HVT423" s="4"/>
      <c r="HVU423" s="4"/>
      <c r="HVV423" s="4"/>
      <c r="HVW423" s="4"/>
      <c r="HVX423" s="4"/>
      <c r="HVY423" s="4"/>
      <c r="HVZ423" s="4"/>
      <c r="HWA423" s="4"/>
      <c r="HWB423" s="4"/>
      <c r="HWC423" s="4"/>
      <c r="HWD423" s="4"/>
      <c r="HWE423" s="4"/>
      <c r="HWF423" s="4"/>
      <c r="HWG423" s="4"/>
      <c r="HWH423" s="4"/>
      <c r="HWI423" s="4"/>
      <c r="HWJ423" s="4"/>
      <c r="HWK423" s="4"/>
      <c r="HWL423" s="4"/>
      <c r="HWM423" s="4"/>
      <c r="HWN423" s="4"/>
      <c r="HWO423" s="4"/>
      <c r="HWP423" s="4"/>
      <c r="HWQ423" s="4"/>
      <c r="HWR423" s="4"/>
      <c r="HWS423" s="4"/>
      <c r="HWT423" s="4"/>
      <c r="HWU423" s="4"/>
      <c r="HWV423" s="4"/>
      <c r="HWW423" s="4"/>
      <c r="HWX423" s="4"/>
      <c r="HWY423" s="4"/>
      <c r="HWZ423" s="4"/>
      <c r="HXA423" s="4"/>
      <c r="HXB423" s="4"/>
      <c r="HXC423" s="4"/>
      <c r="HXD423" s="4"/>
      <c r="HXE423" s="4"/>
      <c r="HXF423" s="4"/>
      <c r="HXG423" s="4"/>
      <c r="HXH423" s="4"/>
      <c r="HXI423" s="4"/>
      <c r="HXJ423" s="4"/>
      <c r="HXK423" s="4"/>
      <c r="HXL423" s="4"/>
      <c r="HXM423" s="4"/>
      <c r="HXN423" s="4"/>
      <c r="HXO423" s="4"/>
      <c r="HXP423" s="4"/>
      <c r="HXQ423" s="4"/>
      <c r="HXR423" s="4"/>
      <c r="HXS423" s="4"/>
      <c r="HXT423" s="4"/>
      <c r="HXU423" s="4"/>
      <c r="HXV423" s="4"/>
      <c r="HXW423" s="4"/>
      <c r="HXX423" s="4"/>
      <c r="HXY423" s="4"/>
      <c r="HXZ423" s="4"/>
      <c r="HYA423" s="4"/>
      <c r="HYB423" s="4"/>
      <c r="HYC423" s="4"/>
      <c r="HYD423" s="4"/>
      <c r="HYE423" s="4"/>
      <c r="HYF423" s="4"/>
      <c r="HYG423" s="4"/>
      <c r="HYH423" s="4"/>
      <c r="HYI423" s="4"/>
      <c r="HYJ423" s="4"/>
      <c r="HYK423" s="4"/>
      <c r="HYL423" s="4"/>
      <c r="HYM423" s="4"/>
      <c r="HYN423" s="4"/>
      <c r="HYO423" s="4"/>
      <c r="HYP423" s="4"/>
      <c r="HYQ423" s="4"/>
      <c r="HYR423" s="4"/>
      <c r="HYS423" s="4"/>
      <c r="HYT423" s="4"/>
      <c r="HYU423" s="4"/>
      <c r="HYV423" s="4"/>
      <c r="HYW423" s="4"/>
      <c r="HYX423" s="4"/>
      <c r="HYY423" s="4"/>
      <c r="HYZ423" s="4"/>
      <c r="HZA423" s="4"/>
      <c r="HZB423" s="4"/>
      <c r="HZC423" s="4"/>
      <c r="HZD423" s="4"/>
      <c r="HZE423" s="4"/>
      <c r="HZF423" s="4"/>
      <c r="HZG423" s="4"/>
      <c r="HZH423" s="4"/>
      <c r="HZI423" s="4"/>
      <c r="HZJ423" s="4"/>
      <c r="HZK423" s="4"/>
      <c r="HZL423" s="4"/>
      <c r="HZM423" s="4"/>
      <c r="HZN423" s="4"/>
      <c r="HZO423" s="4"/>
      <c r="HZP423" s="4"/>
      <c r="HZQ423" s="4"/>
      <c r="HZR423" s="4"/>
      <c r="HZS423" s="4"/>
      <c r="HZT423" s="4"/>
      <c r="HZU423" s="4"/>
      <c r="HZV423" s="4"/>
      <c r="HZW423" s="4"/>
      <c r="HZX423" s="4"/>
      <c r="HZY423" s="4"/>
      <c r="HZZ423" s="4"/>
      <c r="IAA423" s="4"/>
      <c r="IAB423" s="4"/>
      <c r="IAC423" s="4"/>
      <c r="IAD423" s="4"/>
      <c r="IAE423" s="4"/>
      <c r="IAF423" s="4"/>
      <c r="IAG423" s="4"/>
      <c r="IAH423" s="4"/>
      <c r="IAI423" s="4"/>
      <c r="IAJ423" s="4"/>
      <c r="IAK423" s="4"/>
      <c r="IAL423" s="4"/>
      <c r="IAM423" s="4"/>
      <c r="IAN423" s="4"/>
      <c r="IAO423" s="4"/>
      <c r="IAP423" s="4"/>
      <c r="IAQ423" s="4"/>
      <c r="IAR423" s="4"/>
      <c r="IAS423" s="4"/>
      <c r="IAT423" s="4"/>
      <c r="IAU423" s="4"/>
      <c r="IAV423" s="4"/>
      <c r="IAW423" s="4"/>
      <c r="IAX423" s="4"/>
      <c r="IAY423" s="4"/>
      <c r="IAZ423" s="4"/>
      <c r="IBA423" s="4"/>
      <c r="IBB423" s="4"/>
      <c r="IBC423" s="4"/>
      <c r="IBD423" s="4"/>
      <c r="IBE423" s="4"/>
      <c r="IBF423" s="4"/>
      <c r="IBG423" s="4"/>
      <c r="IBH423" s="4"/>
      <c r="IBI423" s="4"/>
      <c r="IBJ423" s="4"/>
      <c r="IBK423" s="4"/>
      <c r="IBL423" s="4"/>
      <c r="IBM423" s="4"/>
      <c r="IBN423" s="4"/>
      <c r="IBO423" s="4"/>
      <c r="IBP423" s="4"/>
      <c r="IBQ423" s="4"/>
      <c r="IBR423" s="4"/>
      <c r="IBS423" s="4"/>
      <c r="IBT423" s="4"/>
      <c r="IBU423" s="4"/>
      <c r="IBV423" s="4"/>
      <c r="IBW423" s="4"/>
      <c r="IBX423" s="4"/>
      <c r="IBY423" s="4"/>
      <c r="IBZ423" s="4"/>
      <c r="ICA423" s="4"/>
      <c r="ICB423" s="4"/>
      <c r="ICC423" s="4"/>
      <c r="ICD423" s="4"/>
      <c r="ICE423" s="4"/>
      <c r="ICF423" s="4"/>
      <c r="ICG423" s="4"/>
      <c r="ICH423" s="4"/>
      <c r="ICI423" s="4"/>
      <c r="ICJ423" s="4"/>
      <c r="ICK423" s="4"/>
      <c r="ICL423" s="4"/>
      <c r="ICM423" s="4"/>
      <c r="ICN423" s="4"/>
      <c r="ICO423" s="4"/>
      <c r="ICP423" s="4"/>
      <c r="ICQ423" s="4"/>
      <c r="ICR423" s="4"/>
      <c r="ICS423" s="4"/>
      <c r="ICT423" s="4"/>
      <c r="ICU423" s="4"/>
      <c r="ICV423" s="4"/>
      <c r="ICW423" s="4"/>
      <c r="ICX423" s="4"/>
      <c r="ICY423" s="4"/>
      <c r="ICZ423" s="4"/>
      <c r="IDA423" s="4"/>
      <c r="IDB423" s="4"/>
      <c r="IDC423" s="4"/>
      <c r="IDD423" s="4"/>
      <c r="IDE423" s="4"/>
      <c r="IDF423" s="4"/>
      <c r="IDG423" s="4"/>
      <c r="IDH423" s="4"/>
      <c r="IDI423" s="4"/>
      <c r="IDJ423" s="4"/>
      <c r="IDK423" s="4"/>
      <c r="IDL423" s="4"/>
      <c r="IDM423" s="4"/>
      <c r="IDN423" s="4"/>
      <c r="IDO423" s="4"/>
      <c r="IDP423" s="4"/>
      <c r="IDQ423" s="4"/>
      <c r="IDR423" s="4"/>
      <c r="IDS423" s="4"/>
      <c r="IDT423" s="4"/>
      <c r="IDU423" s="4"/>
      <c r="IDV423" s="4"/>
      <c r="IDW423" s="4"/>
      <c r="IDX423" s="4"/>
      <c r="IDY423" s="4"/>
      <c r="IDZ423" s="4"/>
      <c r="IEA423" s="4"/>
      <c r="IEB423" s="4"/>
      <c r="IEC423" s="4"/>
      <c r="IED423" s="4"/>
      <c r="IEE423" s="4"/>
      <c r="IEF423" s="4"/>
      <c r="IEG423" s="4"/>
      <c r="IEH423" s="4"/>
      <c r="IEI423" s="4"/>
      <c r="IEJ423" s="4"/>
      <c r="IEK423" s="4"/>
      <c r="IEL423" s="4"/>
      <c r="IEM423" s="4"/>
      <c r="IEN423" s="4"/>
      <c r="IEO423" s="4"/>
      <c r="IEP423" s="4"/>
      <c r="IEQ423" s="4"/>
      <c r="IER423" s="4"/>
      <c r="IES423" s="4"/>
      <c r="IET423" s="4"/>
      <c r="IEU423" s="4"/>
      <c r="IEV423" s="4"/>
      <c r="IEW423" s="4"/>
      <c r="IEX423" s="4"/>
      <c r="IEY423" s="4"/>
      <c r="IEZ423" s="4"/>
      <c r="IFA423" s="4"/>
      <c r="IFB423" s="4"/>
      <c r="IFC423" s="4"/>
      <c r="IFD423" s="4"/>
      <c r="IFE423" s="4"/>
      <c r="IFF423" s="4"/>
      <c r="IFG423" s="4"/>
      <c r="IFH423" s="4"/>
      <c r="IFI423" s="4"/>
      <c r="IFJ423" s="4"/>
      <c r="IFK423" s="4"/>
      <c r="IFL423" s="4"/>
      <c r="IFM423" s="4"/>
      <c r="IFN423" s="4"/>
      <c r="IFO423" s="4"/>
      <c r="IFP423" s="4"/>
      <c r="IFQ423" s="4"/>
      <c r="IFR423" s="4"/>
      <c r="IFS423" s="4"/>
      <c r="IFT423" s="4"/>
      <c r="IFU423" s="4"/>
      <c r="IFV423" s="4"/>
      <c r="IFW423" s="4"/>
      <c r="IFX423" s="4"/>
      <c r="IFY423" s="4"/>
      <c r="IFZ423" s="4"/>
      <c r="IGA423" s="4"/>
      <c r="IGB423" s="4"/>
      <c r="IGC423" s="4"/>
      <c r="IGD423" s="4"/>
      <c r="IGE423" s="4"/>
      <c r="IGF423" s="4"/>
      <c r="IGG423" s="4"/>
      <c r="IGH423" s="4"/>
      <c r="IGI423" s="4"/>
      <c r="IGJ423" s="4"/>
      <c r="IGK423" s="4"/>
      <c r="IGL423" s="4"/>
      <c r="IGM423" s="4"/>
      <c r="IGN423" s="4"/>
      <c r="IGO423" s="4"/>
      <c r="IGP423" s="4"/>
      <c r="IGQ423" s="4"/>
      <c r="IGR423" s="4"/>
      <c r="IGS423" s="4"/>
      <c r="IGT423" s="4"/>
      <c r="IGU423" s="4"/>
      <c r="IGV423" s="4"/>
      <c r="IGW423" s="4"/>
      <c r="IGX423" s="4"/>
      <c r="IGY423" s="4"/>
      <c r="IGZ423" s="4"/>
      <c r="IHA423" s="4"/>
      <c r="IHB423" s="4"/>
      <c r="IHC423" s="4"/>
      <c r="IHD423" s="4"/>
      <c r="IHE423" s="4"/>
      <c r="IHF423" s="4"/>
      <c r="IHG423" s="4"/>
      <c r="IHH423" s="4"/>
      <c r="IHI423" s="4"/>
      <c r="IHJ423" s="4"/>
      <c r="IHK423" s="4"/>
      <c r="IHL423" s="4"/>
      <c r="IHM423" s="4"/>
      <c r="IHN423" s="4"/>
      <c r="IHO423" s="4"/>
      <c r="IHP423" s="4"/>
      <c r="IHQ423" s="4"/>
      <c r="IHR423" s="4"/>
      <c r="IHS423" s="4"/>
      <c r="IHT423" s="4"/>
      <c r="IHU423" s="4"/>
      <c r="IHV423" s="4"/>
      <c r="IHW423" s="4"/>
      <c r="IHX423" s="4"/>
      <c r="IHY423" s="4"/>
      <c r="IHZ423" s="4"/>
      <c r="IIA423" s="4"/>
      <c r="IIB423" s="4"/>
      <c r="IIC423" s="4"/>
      <c r="IID423" s="4"/>
      <c r="IIE423" s="4"/>
      <c r="IIF423" s="4"/>
      <c r="IIG423" s="4"/>
      <c r="IIH423" s="4"/>
      <c r="III423" s="4"/>
      <c r="IIJ423" s="4"/>
      <c r="IIK423" s="4"/>
      <c r="IIL423" s="4"/>
      <c r="IIM423" s="4"/>
      <c r="IIN423" s="4"/>
      <c r="IIO423" s="4"/>
      <c r="IIP423" s="4"/>
      <c r="IIQ423" s="4"/>
      <c r="IIR423" s="4"/>
      <c r="IIS423" s="4"/>
      <c r="IIT423" s="4"/>
      <c r="IIU423" s="4"/>
      <c r="IIV423" s="4"/>
      <c r="IIW423" s="4"/>
      <c r="IIX423" s="4"/>
      <c r="IIY423" s="4"/>
      <c r="IIZ423" s="4"/>
      <c r="IJA423" s="4"/>
      <c r="IJB423" s="4"/>
      <c r="IJC423" s="4"/>
      <c r="IJD423" s="4"/>
      <c r="IJE423" s="4"/>
      <c r="IJF423" s="4"/>
      <c r="IJG423" s="4"/>
      <c r="IJH423" s="4"/>
      <c r="IJI423" s="4"/>
      <c r="IJJ423" s="4"/>
      <c r="IJK423" s="4"/>
      <c r="IJL423" s="4"/>
      <c r="IJM423" s="4"/>
      <c r="IJN423" s="4"/>
      <c r="IJO423" s="4"/>
      <c r="IJP423" s="4"/>
      <c r="IJQ423" s="4"/>
      <c r="IJR423" s="4"/>
      <c r="IJS423" s="4"/>
      <c r="IJT423" s="4"/>
      <c r="IJU423" s="4"/>
      <c r="IJV423" s="4"/>
      <c r="IJW423" s="4"/>
      <c r="IJX423" s="4"/>
      <c r="IJY423" s="4"/>
      <c r="IJZ423" s="4"/>
      <c r="IKA423" s="4"/>
      <c r="IKB423" s="4"/>
      <c r="IKC423" s="4"/>
      <c r="IKD423" s="4"/>
      <c r="IKE423" s="4"/>
      <c r="IKF423" s="4"/>
      <c r="IKG423" s="4"/>
      <c r="IKH423" s="4"/>
      <c r="IKI423" s="4"/>
      <c r="IKJ423" s="4"/>
      <c r="IKK423" s="4"/>
      <c r="IKL423" s="4"/>
      <c r="IKM423" s="4"/>
      <c r="IKN423" s="4"/>
      <c r="IKO423" s="4"/>
      <c r="IKP423" s="4"/>
      <c r="IKQ423" s="4"/>
      <c r="IKR423" s="4"/>
      <c r="IKS423" s="4"/>
      <c r="IKT423" s="4"/>
      <c r="IKU423" s="4"/>
      <c r="IKV423" s="4"/>
      <c r="IKW423" s="4"/>
      <c r="IKX423" s="4"/>
      <c r="IKY423" s="4"/>
      <c r="IKZ423" s="4"/>
      <c r="ILA423" s="4"/>
      <c r="ILB423" s="4"/>
      <c r="ILC423" s="4"/>
      <c r="ILD423" s="4"/>
      <c r="ILE423" s="4"/>
      <c r="ILF423" s="4"/>
      <c r="ILG423" s="4"/>
      <c r="ILH423" s="4"/>
      <c r="ILI423" s="4"/>
      <c r="ILJ423" s="4"/>
      <c r="ILK423" s="4"/>
      <c r="ILL423" s="4"/>
      <c r="ILM423" s="4"/>
      <c r="ILN423" s="4"/>
      <c r="ILO423" s="4"/>
      <c r="ILP423" s="4"/>
      <c r="ILQ423" s="4"/>
      <c r="ILR423" s="4"/>
      <c r="ILS423" s="4"/>
      <c r="ILT423" s="4"/>
      <c r="ILU423" s="4"/>
      <c r="ILV423" s="4"/>
      <c r="ILW423" s="4"/>
      <c r="ILX423" s="4"/>
      <c r="ILY423" s="4"/>
      <c r="ILZ423" s="4"/>
      <c r="IMA423" s="4"/>
      <c r="IMB423" s="4"/>
      <c r="IMC423" s="4"/>
      <c r="IMD423" s="4"/>
      <c r="IME423" s="4"/>
      <c r="IMF423" s="4"/>
      <c r="IMG423" s="4"/>
      <c r="IMH423" s="4"/>
      <c r="IMI423" s="4"/>
      <c r="IMJ423" s="4"/>
      <c r="IMK423" s="4"/>
      <c r="IML423" s="4"/>
      <c r="IMM423" s="4"/>
      <c r="IMN423" s="4"/>
      <c r="IMO423" s="4"/>
      <c r="IMP423" s="4"/>
      <c r="IMQ423" s="4"/>
      <c r="IMR423" s="4"/>
      <c r="IMS423" s="4"/>
      <c r="IMT423" s="4"/>
      <c r="IMU423" s="4"/>
      <c r="IMV423" s="4"/>
      <c r="IMW423" s="4"/>
      <c r="IMX423" s="4"/>
      <c r="IMY423" s="4"/>
      <c r="IMZ423" s="4"/>
      <c r="INA423" s="4"/>
      <c r="INB423" s="4"/>
      <c r="INC423" s="4"/>
      <c r="IND423" s="4"/>
      <c r="INE423" s="4"/>
      <c r="INF423" s="4"/>
      <c r="ING423" s="4"/>
      <c r="INH423" s="4"/>
      <c r="INI423" s="4"/>
      <c r="INJ423" s="4"/>
      <c r="INK423" s="4"/>
      <c r="INL423" s="4"/>
      <c r="INM423" s="4"/>
      <c r="INN423" s="4"/>
      <c r="INO423" s="4"/>
      <c r="INP423" s="4"/>
      <c r="INQ423" s="4"/>
      <c r="INR423" s="4"/>
      <c r="INS423" s="4"/>
      <c r="INT423" s="4"/>
      <c r="INU423" s="4"/>
      <c r="INV423" s="4"/>
      <c r="INW423" s="4"/>
      <c r="INX423" s="4"/>
      <c r="INY423" s="4"/>
      <c r="INZ423" s="4"/>
      <c r="IOA423" s="4"/>
      <c r="IOB423" s="4"/>
      <c r="IOC423" s="4"/>
      <c r="IOD423" s="4"/>
      <c r="IOE423" s="4"/>
      <c r="IOF423" s="4"/>
      <c r="IOG423" s="4"/>
      <c r="IOH423" s="4"/>
      <c r="IOI423" s="4"/>
      <c r="IOJ423" s="4"/>
      <c r="IOK423" s="4"/>
      <c r="IOL423" s="4"/>
      <c r="IOM423" s="4"/>
      <c r="ION423" s="4"/>
      <c r="IOO423" s="4"/>
      <c r="IOP423" s="4"/>
      <c r="IOQ423" s="4"/>
      <c r="IOR423" s="4"/>
      <c r="IOS423" s="4"/>
      <c r="IOT423" s="4"/>
      <c r="IOU423" s="4"/>
      <c r="IOV423" s="4"/>
      <c r="IOW423" s="4"/>
      <c r="IOX423" s="4"/>
      <c r="IOY423" s="4"/>
      <c r="IOZ423" s="4"/>
      <c r="IPA423" s="4"/>
      <c r="IPB423" s="4"/>
      <c r="IPC423" s="4"/>
      <c r="IPD423" s="4"/>
      <c r="IPE423" s="4"/>
      <c r="IPF423" s="4"/>
      <c r="IPG423" s="4"/>
      <c r="IPH423" s="4"/>
      <c r="IPI423" s="4"/>
      <c r="IPJ423" s="4"/>
      <c r="IPK423" s="4"/>
      <c r="IPL423" s="4"/>
      <c r="IPM423" s="4"/>
      <c r="IPN423" s="4"/>
      <c r="IPO423" s="4"/>
      <c r="IPP423" s="4"/>
      <c r="IPQ423" s="4"/>
      <c r="IPR423" s="4"/>
      <c r="IPS423" s="4"/>
      <c r="IPT423" s="4"/>
      <c r="IPU423" s="4"/>
      <c r="IPV423" s="4"/>
      <c r="IPW423" s="4"/>
      <c r="IPX423" s="4"/>
      <c r="IPY423" s="4"/>
      <c r="IPZ423" s="4"/>
      <c r="IQA423" s="4"/>
      <c r="IQB423" s="4"/>
      <c r="IQC423" s="4"/>
      <c r="IQD423" s="4"/>
      <c r="IQE423" s="4"/>
      <c r="IQF423" s="4"/>
      <c r="IQG423" s="4"/>
      <c r="IQH423" s="4"/>
      <c r="IQI423" s="4"/>
      <c r="IQJ423" s="4"/>
      <c r="IQK423" s="4"/>
      <c r="IQL423" s="4"/>
      <c r="IQM423" s="4"/>
      <c r="IQN423" s="4"/>
      <c r="IQO423" s="4"/>
      <c r="IQP423" s="4"/>
      <c r="IQQ423" s="4"/>
      <c r="IQR423" s="4"/>
      <c r="IQS423" s="4"/>
      <c r="IQT423" s="4"/>
      <c r="IQU423" s="4"/>
      <c r="IQV423" s="4"/>
      <c r="IQW423" s="4"/>
      <c r="IQX423" s="4"/>
      <c r="IQY423" s="4"/>
      <c r="IQZ423" s="4"/>
      <c r="IRA423" s="4"/>
      <c r="IRB423" s="4"/>
      <c r="IRC423" s="4"/>
      <c r="IRD423" s="4"/>
      <c r="IRE423" s="4"/>
      <c r="IRF423" s="4"/>
      <c r="IRG423" s="4"/>
      <c r="IRH423" s="4"/>
      <c r="IRI423" s="4"/>
      <c r="IRJ423" s="4"/>
      <c r="IRK423" s="4"/>
      <c r="IRL423" s="4"/>
      <c r="IRM423" s="4"/>
      <c r="IRN423" s="4"/>
      <c r="IRO423" s="4"/>
      <c r="IRP423" s="4"/>
      <c r="IRQ423" s="4"/>
      <c r="IRR423" s="4"/>
      <c r="IRS423" s="4"/>
      <c r="IRT423" s="4"/>
      <c r="IRU423" s="4"/>
      <c r="IRV423" s="4"/>
      <c r="IRW423" s="4"/>
      <c r="IRX423" s="4"/>
      <c r="IRY423" s="4"/>
      <c r="IRZ423" s="4"/>
      <c r="ISA423" s="4"/>
      <c r="ISB423" s="4"/>
      <c r="ISC423" s="4"/>
      <c r="ISD423" s="4"/>
      <c r="ISE423" s="4"/>
      <c r="ISF423" s="4"/>
      <c r="ISG423" s="4"/>
      <c r="ISH423" s="4"/>
      <c r="ISI423" s="4"/>
      <c r="ISJ423" s="4"/>
      <c r="ISK423" s="4"/>
      <c r="ISL423" s="4"/>
      <c r="ISM423" s="4"/>
      <c r="ISN423" s="4"/>
      <c r="ISO423" s="4"/>
      <c r="ISP423" s="4"/>
      <c r="ISQ423" s="4"/>
      <c r="ISR423" s="4"/>
      <c r="ISS423" s="4"/>
      <c r="IST423" s="4"/>
      <c r="ISU423" s="4"/>
      <c r="ISV423" s="4"/>
      <c r="ISW423" s="4"/>
      <c r="ISX423" s="4"/>
      <c r="ISY423" s="4"/>
      <c r="ISZ423" s="4"/>
      <c r="ITA423" s="4"/>
      <c r="ITB423" s="4"/>
      <c r="ITC423" s="4"/>
      <c r="ITD423" s="4"/>
      <c r="ITE423" s="4"/>
      <c r="ITF423" s="4"/>
      <c r="ITG423" s="4"/>
      <c r="ITH423" s="4"/>
      <c r="ITI423" s="4"/>
      <c r="ITJ423" s="4"/>
      <c r="ITK423" s="4"/>
      <c r="ITL423" s="4"/>
      <c r="ITM423" s="4"/>
      <c r="ITN423" s="4"/>
      <c r="ITO423" s="4"/>
      <c r="ITP423" s="4"/>
      <c r="ITQ423" s="4"/>
      <c r="ITR423" s="4"/>
      <c r="ITS423" s="4"/>
      <c r="ITT423" s="4"/>
      <c r="ITU423" s="4"/>
      <c r="ITV423" s="4"/>
      <c r="ITW423" s="4"/>
      <c r="ITX423" s="4"/>
      <c r="ITY423" s="4"/>
      <c r="ITZ423" s="4"/>
      <c r="IUA423" s="4"/>
      <c r="IUB423" s="4"/>
      <c r="IUC423" s="4"/>
      <c r="IUD423" s="4"/>
      <c r="IUE423" s="4"/>
      <c r="IUF423" s="4"/>
      <c r="IUG423" s="4"/>
      <c r="IUH423" s="4"/>
      <c r="IUI423" s="4"/>
      <c r="IUJ423" s="4"/>
      <c r="IUK423" s="4"/>
      <c r="IUL423" s="4"/>
      <c r="IUM423" s="4"/>
      <c r="IUN423" s="4"/>
      <c r="IUO423" s="4"/>
      <c r="IUP423" s="4"/>
      <c r="IUQ423" s="4"/>
      <c r="IUR423" s="4"/>
      <c r="IUS423" s="4"/>
      <c r="IUT423" s="4"/>
      <c r="IUU423" s="4"/>
      <c r="IUV423" s="4"/>
      <c r="IUW423" s="4"/>
      <c r="IUX423" s="4"/>
      <c r="IUY423" s="4"/>
      <c r="IUZ423" s="4"/>
      <c r="IVA423" s="4"/>
      <c r="IVB423" s="4"/>
      <c r="IVC423" s="4"/>
      <c r="IVD423" s="4"/>
      <c r="IVE423" s="4"/>
      <c r="IVF423" s="4"/>
      <c r="IVG423" s="4"/>
      <c r="IVH423" s="4"/>
      <c r="IVI423" s="4"/>
      <c r="IVJ423" s="4"/>
      <c r="IVK423" s="4"/>
      <c r="IVL423" s="4"/>
      <c r="IVM423" s="4"/>
      <c r="IVN423" s="4"/>
      <c r="IVO423" s="4"/>
      <c r="IVP423" s="4"/>
      <c r="IVQ423" s="4"/>
      <c r="IVR423" s="4"/>
      <c r="IVS423" s="4"/>
      <c r="IVT423" s="4"/>
      <c r="IVU423" s="4"/>
      <c r="IVV423" s="4"/>
      <c r="IVW423" s="4"/>
      <c r="IVX423" s="4"/>
      <c r="IVY423" s="4"/>
      <c r="IVZ423" s="4"/>
      <c r="IWA423" s="4"/>
      <c r="IWB423" s="4"/>
      <c r="IWC423" s="4"/>
      <c r="IWD423" s="4"/>
      <c r="IWE423" s="4"/>
      <c r="IWF423" s="4"/>
      <c r="IWG423" s="4"/>
      <c r="IWH423" s="4"/>
      <c r="IWI423" s="4"/>
      <c r="IWJ423" s="4"/>
      <c r="IWK423" s="4"/>
      <c r="IWL423" s="4"/>
      <c r="IWM423" s="4"/>
      <c r="IWN423" s="4"/>
      <c r="IWO423" s="4"/>
      <c r="IWP423" s="4"/>
      <c r="IWQ423" s="4"/>
      <c r="IWR423" s="4"/>
      <c r="IWS423" s="4"/>
      <c r="IWT423" s="4"/>
      <c r="IWU423" s="4"/>
      <c r="IWV423" s="4"/>
      <c r="IWW423" s="4"/>
      <c r="IWX423" s="4"/>
      <c r="IWY423" s="4"/>
      <c r="IWZ423" s="4"/>
      <c r="IXA423" s="4"/>
      <c r="IXB423" s="4"/>
      <c r="IXC423" s="4"/>
      <c r="IXD423" s="4"/>
      <c r="IXE423" s="4"/>
      <c r="IXF423" s="4"/>
      <c r="IXG423" s="4"/>
      <c r="IXH423" s="4"/>
      <c r="IXI423" s="4"/>
      <c r="IXJ423" s="4"/>
      <c r="IXK423" s="4"/>
      <c r="IXL423" s="4"/>
      <c r="IXM423" s="4"/>
      <c r="IXN423" s="4"/>
      <c r="IXO423" s="4"/>
      <c r="IXP423" s="4"/>
      <c r="IXQ423" s="4"/>
      <c r="IXR423" s="4"/>
      <c r="IXS423" s="4"/>
      <c r="IXT423" s="4"/>
      <c r="IXU423" s="4"/>
      <c r="IXV423" s="4"/>
      <c r="IXW423" s="4"/>
      <c r="IXX423" s="4"/>
      <c r="IXY423" s="4"/>
      <c r="IXZ423" s="4"/>
      <c r="IYA423" s="4"/>
      <c r="IYB423" s="4"/>
      <c r="IYC423" s="4"/>
      <c r="IYD423" s="4"/>
      <c r="IYE423" s="4"/>
      <c r="IYF423" s="4"/>
      <c r="IYG423" s="4"/>
      <c r="IYH423" s="4"/>
      <c r="IYI423" s="4"/>
      <c r="IYJ423" s="4"/>
      <c r="IYK423" s="4"/>
      <c r="IYL423" s="4"/>
      <c r="IYM423" s="4"/>
      <c r="IYN423" s="4"/>
      <c r="IYO423" s="4"/>
      <c r="IYP423" s="4"/>
      <c r="IYQ423" s="4"/>
      <c r="IYR423" s="4"/>
      <c r="IYS423" s="4"/>
      <c r="IYT423" s="4"/>
      <c r="IYU423" s="4"/>
      <c r="IYV423" s="4"/>
      <c r="IYW423" s="4"/>
      <c r="IYX423" s="4"/>
      <c r="IYY423" s="4"/>
      <c r="IYZ423" s="4"/>
      <c r="IZA423" s="4"/>
      <c r="IZB423" s="4"/>
      <c r="IZC423" s="4"/>
      <c r="IZD423" s="4"/>
      <c r="IZE423" s="4"/>
      <c r="IZF423" s="4"/>
      <c r="IZG423" s="4"/>
      <c r="IZH423" s="4"/>
      <c r="IZI423" s="4"/>
      <c r="IZJ423" s="4"/>
      <c r="IZK423" s="4"/>
      <c r="IZL423" s="4"/>
      <c r="IZM423" s="4"/>
      <c r="IZN423" s="4"/>
      <c r="IZO423" s="4"/>
      <c r="IZP423" s="4"/>
      <c r="IZQ423" s="4"/>
      <c r="IZR423" s="4"/>
      <c r="IZS423" s="4"/>
      <c r="IZT423" s="4"/>
      <c r="IZU423" s="4"/>
      <c r="IZV423" s="4"/>
      <c r="IZW423" s="4"/>
      <c r="IZX423" s="4"/>
      <c r="IZY423" s="4"/>
      <c r="IZZ423" s="4"/>
      <c r="JAA423" s="4"/>
      <c r="JAB423" s="4"/>
      <c r="JAC423" s="4"/>
      <c r="JAD423" s="4"/>
      <c r="JAE423" s="4"/>
      <c r="JAF423" s="4"/>
      <c r="JAG423" s="4"/>
      <c r="JAH423" s="4"/>
      <c r="JAI423" s="4"/>
      <c r="JAJ423" s="4"/>
      <c r="JAK423" s="4"/>
      <c r="JAL423" s="4"/>
      <c r="JAM423" s="4"/>
      <c r="JAN423" s="4"/>
      <c r="JAO423" s="4"/>
      <c r="JAP423" s="4"/>
      <c r="JAQ423" s="4"/>
      <c r="JAR423" s="4"/>
      <c r="JAS423" s="4"/>
      <c r="JAT423" s="4"/>
      <c r="JAU423" s="4"/>
      <c r="JAV423" s="4"/>
      <c r="JAW423" s="4"/>
      <c r="JAX423" s="4"/>
      <c r="JAY423" s="4"/>
      <c r="JAZ423" s="4"/>
      <c r="JBA423" s="4"/>
      <c r="JBB423" s="4"/>
      <c r="JBC423" s="4"/>
      <c r="JBD423" s="4"/>
      <c r="JBE423" s="4"/>
      <c r="JBF423" s="4"/>
      <c r="JBG423" s="4"/>
      <c r="JBH423" s="4"/>
      <c r="JBI423" s="4"/>
      <c r="JBJ423" s="4"/>
      <c r="JBK423" s="4"/>
      <c r="JBL423" s="4"/>
      <c r="JBM423" s="4"/>
      <c r="JBN423" s="4"/>
      <c r="JBO423" s="4"/>
      <c r="JBP423" s="4"/>
      <c r="JBQ423" s="4"/>
      <c r="JBR423" s="4"/>
      <c r="JBS423" s="4"/>
      <c r="JBT423" s="4"/>
      <c r="JBU423" s="4"/>
      <c r="JBV423" s="4"/>
      <c r="JBW423" s="4"/>
      <c r="JBX423" s="4"/>
      <c r="JBY423" s="4"/>
      <c r="JBZ423" s="4"/>
      <c r="JCA423" s="4"/>
      <c r="JCB423" s="4"/>
      <c r="JCC423" s="4"/>
      <c r="JCD423" s="4"/>
      <c r="JCE423" s="4"/>
      <c r="JCF423" s="4"/>
      <c r="JCG423" s="4"/>
      <c r="JCH423" s="4"/>
      <c r="JCI423" s="4"/>
      <c r="JCJ423" s="4"/>
      <c r="JCK423" s="4"/>
      <c r="JCL423" s="4"/>
      <c r="JCM423" s="4"/>
      <c r="JCN423" s="4"/>
      <c r="JCO423" s="4"/>
      <c r="JCP423" s="4"/>
      <c r="JCQ423" s="4"/>
      <c r="JCR423" s="4"/>
      <c r="JCS423" s="4"/>
      <c r="JCT423" s="4"/>
      <c r="JCU423" s="4"/>
      <c r="JCV423" s="4"/>
      <c r="JCW423" s="4"/>
      <c r="JCX423" s="4"/>
      <c r="JCY423" s="4"/>
      <c r="JCZ423" s="4"/>
      <c r="JDA423" s="4"/>
      <c r="JDB423" s="4"/>
      <c r="JDC423" s="4"/>
      <c r="JDD423" s="4"/>
      <c r="JDE423" s="4"/>
      <c r="JDF423" s="4"/>
      <c r="JDG423" s="4"/>
      <c r="JDH423" s="4"/>
      <c r="JDI423" s="4"/>
      <c r="JDJ423" s="4"/>
      <c r="JDK423" s="4"/>
      <c r="JDL423" s="4"/>
      <c r="JDM423" s="4"/>
      <c r="JDN423" s="4"/>
      <c r="JDO423" s="4"/>
      <c r="JDP423" s="4"/>
      <c r="JDQ423" s="4"/>
      <c r="JDR423" s="4"/>
      <c r="JDS423" s="4"/>
      <c r="JDT423" s="4"/>
      <c r="JDU423" s="4"/>
      <c r="JDV423" s="4"/>
      <c r="JDW423" s="4"/>
      <c r="JDX423" s="4"/>
      <c r="JDY423" s="4"/>
      <c r="JDZ423" s="4"/>
      <c r="JEA423" s="4"/>
      <c r="JEB423" s="4"/>
      <c r="JEC423" s="4"/>
      <c r="JED423" s="4"/>
      <c r="JEE423" s="4"/>
      <c r="JEF423" s="4"/>
      <c r="JEG423" s="4"/>
      <c r="JEH423" s="4"/>
      <c r="JEI423" s="4"/>
      <c r="JEJ423" s="4"/>
      <c r="JEK423" s="4"/>
      <c r="JEL423" s="4"/>
      <c r="JEM423" s="4"/>
      <c r="JEN423" s="4"/>
      <c r="JEO423" s="4"/>
      <c r="JEP423" s="4"/>
      <c r="JEQ423" s="4"/>
      <c r="JER423" s="4"/>
      <c r="JES423" s="4"/>
      <c r="JET423" s="4"/>
      <c r="JEU423" s="4"/>
      <c r="JEV423" s="4"/>
      <c r="JEW423" s="4"/>
      <c r="JEX423" s="4"/>
      <c r="JEY423" s="4"/>
      <c r="JEZ423" s="4"/>
      <c r="JFA423" s="4"/>
      <c r="JFB423" s="4"/>
      <c r="JFC423" s="4"/>
      <c r="JFD423" s="4"/>
      <c r="JFE423" s="4"/>
      <c r="JFF423" s="4"/>
      <c r="JFG423" s="4"/>
      <c r="JFH423" s="4"/>
      <c r="JFI423" s="4"/>
      <c r="JFJ423" s="4"/>
      <c r="JFK423" s="4"/>
      <c r="JFL423" s="4"/>
      <c r="JFM423" s="4"/>
      <c r="JFN423" s="4"/>
      <c r="JFO423" s="4"/>
      <c r="JFP423" s="4"/>
      <c r="JFQ423" s="4"/>
      <c r="JFR423" s="4"/>
      <c r="JFS423" s="4"/>
      <c r="JFT423" s="4"/>
      <c r="JFU423" s="4"/>
      <c r="JFV423" s="4"/>
      <c r="JFW423" s="4"/>
      <c r="JFX423" s="4"/>
      <c r="JFY423" s="4"/>
      <c r="JFZ423" s="4"/>
      <c r="JGA423" s="4"/>
      <c r="JGB423" s="4"/>
      <c r="JGC423" s="4"/>
      <c r="JGD423" s="4"/>
      <c r="JGE423" s="4"/>
      <c r="JGF423" s="4"/>
      <c r="JGG423" s="4"/>
      <c r="JGH423" s="4"/>
      <c r="JGI423" s="4"/>
      <c r="JGJ423" s="4"/>
      <c r="JGK423" s="4"/>
      <c r="JGL423" s="4"/>
      <c r="JGM423" s="4"/>
      <c r="JGN423" s="4"/>
      <c r="JGO423" s="4"/>
      <c r="JGP423" s="4"/>
      <c r="JGQ423" s="4"/>
      <c r="JGR423" s="4"/>
      <c r="JGS423" s="4"/>
      <c r="JGT423" s="4"/>
      <c r="JGU423" s="4"/>
      <c r="JGV423" s="4"/>
      <c r="JGW423" s="4"/>
      <c r="JGX423" s="4"/>
      <c r="JGY423" s="4"/>
      <c r="JGZ423" s="4"/>
      <c r="JHA423" s="4"/>
      <c r="JHB423" s="4"/>
      <c r="JHC423" s="4"/>
      <c r="JHD423" s="4"/>
      <c r="JHE423" s="4"/>
      <c r="JHF423" s="4"/>
      <c r="JHG423" s="4"/>
      <c r="JHH423" s="4"/>
      <c r="JHI423" s="4"/>
      <c r="JHJ423" s="4"/>
      <c r="JHK423" s="4"/>
      <c r="JHL423" s="4"/>
      <c r="JHM423" s="4"/>
      <c r="JHN423" s="4"/>
      <c r="JHO423" s="4"/>
      <c r="JHP423" s="4"/>
      <c r="JHQ423" s="4"/>
      <c r="JHR423" s="4"/>
      <c r="JHS423" s="4"/>
      <c r="JHT423" s="4"/>
      <c r="JHU423" s="4"/>
      <c r="JHV423" s="4"/>
      <c r="JHW423" s="4"/>
      <c r="JHX423" s="4"/>
      <c r="JHY423" s="4"/>
      <c r="JHZ423" s="4"/>
      <c r="JIA423" s="4"/>
      <c r="JIB423" s="4"/>
      <c r="JIC423" s="4"/>
      <c r="JID423" s="4"/>
      <c r="JIE423" s="4"/>
      <c r="JIF423" s="4"/>
      <c r="JIG423" s="4"/>
      <c r="JIH423" s="4"/>
      <c r="JII423" s="4"/>
      <c r="JIJ423" s="4"/>
      <c r="JIK423" s="4"/>
      <c r="JIL423" s="4"/>
      <c r="JIM423" s="4"/>
      <c r="JIN423" s="4"/>
      <c r="JIO423" s="4"/>
      <c r="JIP423" s="4"/>
      <c r="JIQ423" s="4"/>
      <c r="JIR423" s="4"/>
      <c r="JIS423" s="4"/>
      <c r="JIT423" s="4"/>
      <c r="JIU423" s="4"/>
      <c r="JIV423" s="4"/>
      <c r="JIW423" s="4"/>
      <c r="JIX423" s="4"/>
      <c r="JIY423" s="4"/>
      <c r="JIZ423" s="4"/>
      <c r="JJA423" s="4"/>
      <c r="JJB423" s="4"/>
      <c r="JJC423" s="4"/>
      <c r="JJD423" s="4"/>
      <c r="JJE423" s="4"/>
      <c r="JJF423" s="4"/>
      <c r="JJG423" s="4"/>
      <c r="JJH423" s="4"/>
      <c r="JJI423" s="4"/>
      <c r="JJJ423" s="4"/>
      <c r="JJK423" s="4"/>
      <c r="JJL423" s="4"/>
      <c r="JJM423" s="4"/>
      <c r="JJN423" s="4"/>
      <c r="JJO423" s="4"/>
      <c r="JJP423" s="4"/>
      <c r="JJQ423" s="4"/>
      <c r="JJR423" s="4"/>
      <c r="JJS423" s="4"/>
      <c r="JJT423" s="4"/>
      <c r="JJU423" s="4"/>
      <c r="JJV423" s="4"/>
      <c r="JJW423" s="4"/>
      <c r="JJX423" s="4"/>
      <c r="JJY423" s="4"/>
      <c r="JJZ423" s="4"/>
      <c r="JKA423" s="4"/>
      <c r="JKB423" s="4"/>
      <c r="JKC423" s="4"/>
      <c r="JKD423" s="4"/>
      <c r="JKE423" s="4"/>
      <c r="JKF423" s="4"/>
      <c r="JKG423" s="4"/>
      <c r="JKH423" s="4"/>
      <c r="JKI423" s="4"/>
      <c r="JKJ423" s="4"/>
      <c r="JKK423" s="4"/>
      <c r="JKL423" s="4"/>
      <c r="JKM423" s="4"/>
      <c r="JKN423" s="4"/>
      <c r="JKO423" s="4"/>
      <c r="JKP423" s="4"/>
      <c r="JKQ423" s="4"/>
      <c r="JKR423" s="4"/>
      <c r="JKS423" s="4"/>
      <c r="JKT423" s="4"/>
      <c r="JKU423" s="4"/>
      <c r="JKV423" s="4"/>
      <c r="JKW423" s="4"/>
      <c r="JKX423" s="4"/>
      <c r="JKY423" s="4"/>
      <c r="JKZ423" s="4"/>
      <c r="JLA423" s="4"/>
      <c r="JLB423" s="4"/>
      <c r="JLC423" s="4"/>
      <c r="JLD423" s="4"/>
      <c r="JLE423" s="4"/>
      <c r="JLF423" s="4"/>
      <c r="JLG423" s="4"/>
      <c r="JLH423" s="4"/>
      <c r="JLI423" s="4"/>
      <c r="JLJ423" s="4"/>
      <c r="JLK423" s="4"/>
      <c r="JLL423" s="4"/>
      <c r="JLM423" s="4"/>
      <c r="JLN423" s="4"/>
      <c r="JLO423" s="4"/>
      <c r="JLP423" s="4"/>
      <c r="JLQ423" s="4"/>
      <c r="JLR423" s="4"/>
      <c r="JLS423" s="4"/>
      <c r="JLT423" s="4"/>
      <c r="JLU423" s="4"/>
      <c r="JLV423" s="4"/>
      <c r="JLW423" s="4"/>
      <c r="JLX423" s="4"/>
      <c r="JLY423" s="4"/>
      <c r="JLZ423" s="4"/>
      <c r="JMA423" s="4"/>
      <c r="JMB423" s="4"/>
      <c r="JMC423" s="4"/>
      <c r="JMD423" s="4"/>
      <c r="JME423" s="4"/>
      <c r="JMF423" s="4"/>
      <c r="JMG423" s="4"/>
      <c r="JMH423" s="4"/>
      <c r="JMI423" s="4"/>
      <c r="JMJ423" s="4"/>
      <c r="JMK423" s="4"/>
      <c r="JML423" s="4"/>
      <c r="JMM423" s="4"/>
      <c r="JMN423" s="4"/>
      <c r="JMO423" s="4"/>
      <c r="JMP423" s="4"/>
      <c r="JMQ423" s="4"/>
      <c r="JMR423" s="4"/>
      <c r="JMS423" s="4"/>
      <c r="JMT423" s="4"/>
      <c r="JMU423" s="4"/>
      <c r="JMV423" s="4"/>
      <c r="JMW423" s="4"/>
      <c r="JMX423" s="4"/>
      <c r="JMY423" s="4"/>
      <c r="JMZ423" s="4"/>
      <c r="JNA423" s="4"/>
      <c r="JNB423" s="4"/>
      <c r="JNC423" s="4"/>
      <c r="JND423" s="4"/>
      <c r="JNE423" s="4"/>
      <c r="JNF423" s="4"/>
      <c r="JNG423" s="4"/>
      <c r="JNH423" s="4"/>
      <c r="JNI423" s="4"/>
      <c r="JNJ423" s="4"/>
      <c r="JNK423" s="4"/>
      <c r="JNL423" s="4"/>
      <c r="JNM423" s="4"/>
      <c r="JNN423" s="4"/>
      <c r="JNO423" s="4"/>
      <c r="JNP423" s="4"/>
      <c r="JNQ423" s="4"/>
      <c r="JNR423" s="4"/>
      <c r="JNS423" s="4"/>
      <c r="JNT423" s="4"/>
      <c r="JNU423" s="4"/>
      <c r="JNV423" s="4"/>
      <c r="JNW423" s="4"/>
      <c r="JNX423" s="4"/>
      <c r="JNY423" s="4"/>
      <c r="JNZ423" s="4"/>
      <c r="JOA423" s="4"/>
      <c r="JOB423" s="4"/>
      <c r="JOC423" s="4"/>
      <c r="JOD423" s="4"/>
      <c r="JOE423" s="4"/>
      <c r="JOF423" s="4"/>
      <c r="JOG423" s="4"/>
      <c r="JOH423" s="4"/>
      <c r="JOI423" s="4"/>
      <c r="JOJ423" s="4"/>
      <c r="JOK423" s="4"/>
      <c r="JOL423" s="4"/>
      <c r="JOM423" s="4"/>
      <c r="JON423" s="4"/>
      <c r="JOO423" s="4"/>
      <c r="JOP423" s="4"/>
      <c r="JOQ423" s="4"/>
      <c r="JOR423" s="4"/>
      <c r="JOS423" s="4"/>
      <c r="JOT423" s="4"/>
      <c r="JOU423" s="4"/>
      <c r="JOV423" s="4"/>
      <c r="JOW423" s="4"/>
      <c r="JOX423" s="4"/>
      <c r="JOY423" s="4"/>
      <c r="JOZ423" s="4"/>
      <c r="JPA423" s="4"/>
      <c r="JPB423" s="4"/>
      <c r="JPC423" s="4"/>
      <c r="JPD423" s="4"/>
      <c r="JPE423" s="4"/>
      <c r="JPF423" s="4"/>
      <c r="JPG423" s="4"/>
      <c r="JPH423" s="4"/>
      <c r="JPI423" s="4"/>
      <c r="JPJ423" s="4"/>
      <c r="JPK423" s="4"/>
      <c r="JPL423" s="4"/>
      <c r="JPM423" s="4"/>
      <c r="JPN423" s="4"/>
      <c r="JPO423" s="4"/>
      <c r="JPP423" s="4"/>
      <c r="JPQ423" s="4"/>
      <c r="JPR423" s="4"/>
      <c r="JPS423" s="4"/>
      <c r="JPT423" s="4"/>
      <c r="JPU423" s="4"/>
      <c r="JPV423" s="4"/>
      <c r="JPW423" s="4"/>
      <c r="JPX423" s="4"/>
      <c r="JPY423" s="4"/>
      <c r="JPZ423" s="4"/>
      <c r="JQA423" s="4"/>
      <c r="JQB423" s="4"/>
      <c r="JQC423" s="4"/>
      <c r="JQD423" s="4"/>
      <c r="JQE423" s="4"/>
      <c r="JQF423" s="4"/>
      <c r="JQG423" s="4"/>
      <c r="JQH423" s="4"/>
      <c r="JQI423" s="4"/>
      <c r="JQJ423" s="4"/>
      <c r="JQK423" s="4"/>
      <c r="JQL423" s="4"/>
      <c r="JQM423" s="4"/>
      <c r="JQN423" s="4"/>
      <c r="JQO423" s="4"/>
      <c r="JQP423" s="4"/>
      <c r="JQQ423" s="4"/>
      <c r="JQR423" s="4"/>
      <c r="JQS423" s="4"/>
      <c r="JQT423" s="4"/>
      <c r="JQU423" s="4"/>
      <c r="JQV423" s="4"/>
      <c r="JQW423" s="4"/>
      <c r="JQX423" s="4"/>
      <c r="JQY423" s="4"/>
      <c r="JQZ423" s="4"/>
      <c r="JRA423" s="4"/>
      <c r="JRB423" s="4"/>
      <c r="JRC423" s="4"/>
      <c r="JRD423" s="4"/>
      <c r="JRE423" s="4"/>
      <c r="JRF423" s="4"/>
      <c r="JRG423" s="4"/>
      <c r="JRH423" s="4"/>
      <c r="JRI423" s="4"/>
      <c r="JRJ423" s="4"/>
      <c r="JRK423" s="4"/>
      <c r="JRL423" s="4"/>
      <c r="JRM423" s="4"/>
      <c r="JRN423" s="4"/>
      <c r="JRO423" s="4"/>
      <c r="JRP423" s="4"/>
      <c r="JRQ423" s="4"/>
      <c r="JRR423" s="4"/>
      <c r="JRS423" s="4"/>
      <c r="JRT423" s="4"/>
      <c r="JRU423" s="4"/>
      <c r="JRV423" s="4"/>
      <c r="JRW423" s="4"/>
      <c r="JRX423" s="4"/>
      <c r="JRY423" s="4"/>
      <c r="JRZ423" s="4"/>
      <c r="JSA423" s="4"/>
      <c r="JSB423" s="4"/>
      <c r="JSC423" s="4"/>
      <c r="JSD423" s="4"/>
      <c r="JSE423" s="4"/>
      <c r="JSF423" s="4"/>
      <c r="JSG423" s="4"/>
      <c r="JSH423" s="4"/>
      <c r="JSI423" s="4"/>
      <c r="JSJ423" s="4"/>
      <c r="JSK423" s="4"/>
      <c r="JSL423" s="4"/>
      <c r="JSM423" s="4"/>
      <c r="JSN423" s="4"/>
      <c r="JSO423" s="4"/>
      <c r="JSP423" s="4"/>
      <c r="JSQ423" s="4"/>
      <c r="JSR423" s="4"/>
      <c r="JSS423" s="4"/>
      <c r="JST423" s="4"/>
      <c r="JSU423" s="4"/>
      <c r="JSV423" s="4"/>
      <c r="JSW423" s="4"/>
      <c r="JSX423" s="4"/>
      <c r="JSY423" s="4"/>
      <c r="JSZ423" s="4"/>
      <c r="JTA423" s="4"/>
      <c r="JTB423" s="4"/>
      <c r="JTC423" s="4"/>
      <c r="JTD423" s="4"/>
      <c r="JTE423" s="4"/>
      <c r="JTF423" s="4"/>
      <c r="JTG423" s="4"/>
      <c r="JTH423" s="4"/>
      <c r="JTI423" s="4"/>
      <c r="JTJ423" s="4"/>
      <c r="JTK423" s="4"/>
      <c r="JTL423" s="4"/>
      <c r="JTM423" s="4"/>
      <c r="JTN423" s="4"/>
      <c r="JTO423" s="4"/>
      <c r="JTP423" s="4"/>
      <c r="JTQ423" s="4"/>
      <c r="JTR423" s="4"/>
      <c r="JTS423" s="4"/>
      <c r="JTT423" s="4"/>
      <c r="JTU423" s="4"/>
      <c r="JTV423" s="4"/>
      <c r="JTW423" s="4"/>
      <c r="JTX423" s="4"/>
      <c r="JTY423" s="4"/>
      <c r="JTZ423" s="4"/>
      <c r="JUA423" s="4"/>
      <c r="JUB423" s="4"/>
      <c r="JUC423" s="4"/>
      <c r="JUD423" s="4"/>
      <c r="JUE423" s="4"/>
      <c r="JUF423" s="4"/>
      <c r="JUG423" s="4"/>
      <c r="JUH423" s="4"/>
      <c r="JUI423" s="4"/>
      <c r="JUJ423" s="4"/>
      <c r="JUK423" s="4"/>
      <c r="JUL423" s="4"/>
      <c r="JUM423" s="4"/>
      <c r="JUN423" s="4"/>
      <c r="JUO423" s="4"/>
      <c r="JUP423" s="4"/>
      <c r="JUQ423" s="4"/>
      <c r="JUR423" s="4"/>
      <c r="JUS423" s="4"/>
      <c r="JUT423" s="4"/>
      <c r="JUU423" s="4"/>
      <c r="JUV423" s="4"/>
      <c r="JUW423" s="4"/>
      <c r="JUX423" s="4"/>
      <c r="JUY423" s="4"/>
      <c r="JUZ423" s="4"/>
      <c r="JVA423" s="4"/>
      <c r="JVB423" s="4"/>
      <c r="JVC423" s="4"/>
      <c r="JVD423" s="4"/>
      <c r="JVE423" s="4"/>
      <c r="JVF423" s="4"/>
      <c r="JVG423" s="4"/>
      <c r="JVH423" s="4"/>
      <c r="JVI423" s="4"/>
      <c r="JVJ423" s="4"/>
      <c r="JVK423" s="4"/>
      <c r="JVL423" s="4"/>
      <c r="JVM423" s="4"/>
      <c r="JVN423" s="4"/>
      <c r="JVO423" s="4"/>
      <c r="JVP423" s="4"/>
      <c r="JVQ423" s="4"/>
      <c r="JVR423" s="4"/>
      <c r="JVS423" s="4"/>
      <c r="JVT423" s="4"/>
      <c r="JVU423" s="4"/>
      <c r="JVV423" s="4"/>
      <c r="JVW423" s="4"/>
      <c r="JVX423" s="4"/>
      <c r="JVY423" s="4"/>
      <c r="JVZ423" s="4"/>
      <c r="JWA423" s="4"/>
      <c r="JWB423" s="4"/>
      <c r="JWC423" s="4"/>
      <c r="JWD423" s="4"/>
      <c r="JWE423" s="4"/>
      <c r="JWF423" s="4"/>
      <c r="JWG423" s="4"/>
      <c r="JWH423" s="4"/>
      <c r="JWI423" s="4"/>
      <c r="JWJ423" s="4"/>
      <c r="JWK423" s="4"/>
      <c r="JWL423" s="4"/>
      <c r="JWM423" s="4"/>
      <c r="JWN423" s="4"/>
      <c r="JWO423" s="4"/>
      <c r="JWP423" s="4"/>
      <c r="JWQ423" s="4"/>
      <c r="JWR423" s="4"/>
      <c r="JWS423" s="4"/>
      <c r="JWT423" s="4"/>
      <c r="JWU423" s="4"/>
      <c r="JWV423" s="4"/>
      <c r="JWW423" s="4"/>
      <c r="JWX423" s="4"/>
      <c r="JWY423" s="4"/>
      <c r="JWZ423" s="4"/>
      <c r="JXA423" s="4"/>
      <c r="JXB423" s="4"/>
      <c r="JXC423" s="4"/>
      <c r="JXD423" s="4"/>
      <c r="JXE423" s="4"/>
      <c r="JXF423" s="4"/>
      <c r="JXG423" s="4"/>
      <c r="JXH423" s="4"/>
      <c r="JXI423" s="4"/>
      <c r="JXJ423" s="4"/>
      <c r="JXK423" s="4"/>
      <c r="JXL423" s="4"/>
      <c r="JXM423" s="4"/>
      <c r="JXN423" s="4"/>
      <c r="JXO423" s="4"/>
      <c r="JXP423" s="4"/>
      <c r="JXQ423" s="4"/>
      <c r="JXR423" s="4"/>
      <c r="JXS423" s="4"/>
      <c r="JXT423" s="4"/>
      <c r="JXU423" s="4"/>
      <c r="JXV423" s="4"/>
      <c r="JXW423" s="4"/>
      <c r="JXX423" s="4"/>
      <c r="JXY423" s="4"/>
      <c r="JXZ423" s="4"/>
      <c r="JYA423" s="4"/>
      <c r="JYB423" s="4"/>
      <c r="JYC423" s="4"/>
      <c r="JYD423" s="4"/>
      <c r="JYE423" s="4"/>
      <c r="JYF423" s="4"/>
      <c r="JYG423" s="4"/>
      <c r="JYH423" s="4"/>
      <c r="JYI423" s="4"/>
      <c r="JYJ423" s="4"/>
      <c r="JYK423" s="4"/>
      <c r="JYL423" s="4"/>
      <c r="JYM423" s="4"/>
      <c r="JYN423" s="4"/>
      <c r="JYO423" s="4"/>
      <c r="JYP423" s="4"/>
      <c r="JYQ423" s="4"/>
      <c r="JYR423" s="4"/>
      <c r="JYS423" s="4"/>
      <c r="JYT423" s="4"/>
      <c r="JYU423" s="4"/>
      <c r="JYV423" s="4"/>
      <c r="JYW423" s="4"/>
      <c r="JYX423" s="4"/>
      <c r="JYY423" s="4"/>
      <c r="JYZ423" s="4"/>
      <c r="JZA423" s="4"/>
      <c r="JZB423" s="4"/>
      <c r="JZC423" s="4"/>
      <c r="JZD423" s="4"/>
      <c r="JZE423" s="4"/>
      <c r="JZF423" s="4"/>
      <c r="JZG423" s="4"/>
      <c r="JZH423" s="4"/>
      <c r="JZI423" s="4"/>
      <c r="JZJ423" s="4"/>
      <c r="JZK423" s="4"/>
      <c r="JZL423" s="4"/>
      <c r="JZM423" s="4"/>
      <c r="JZN423" s="4"/>
      <c r="JZO423" s="4"/>
      <c r="JZP423" s="4"/>
      <c r="JZQ423" s="4"/>
      <c r="JZR423" s="4"/>
      <c r="JZS423" s="4"/>
      <c r="JZT423" s="4"/>
      <c r="JZU423" s="4"/>
      <c r="JZV423" s="4"/>
      <c r="JZW423" s="4"/>
      <c r="JZX423" s="4"/>
      <c r="JZY423" s="4"/>
      <c r="JZZ423" s="4"/>
      <c r="KAA423" s="4"/>
      <c r="KAB423" s="4"/>
      <c r="KAC423" s="4"/>
      <c r="KAD423" s="4"/>
      <c r="KAE423" s="4"/>
      <c r="KAF423" s="4"/>
      <c r="KAG423" s="4"/>
      <c r="KAH423" s="4"/>
      <c r="KAI423" s="4"/>
      <c r="KAJ423" s="4"/>
      <c r="KAK423" s="4"/>
      <c r="KAL423" s="4"/>
      <c r="KAM423" s="4"/>
      <c r="KAN423" s="4"/>
      <c r="KAO423" s="4"/>
      <c r="KAP423" s="4"/>
      <c r="KAQ423" s="4"/>
      <c r="KAR423" s="4"/>
      <c r="KAS423" s="4"/>
      <c r="KAT423" s="4"/>
      <c r="KAU423" s="4"/>
      <c r="KAV423" s="4"/>
      <c r="KAW423" s="4"/>
      <c r="KAX423" s="4"/>
      <c r="KAY423" s="4"/>
      <c r="KAZ423" s="4"/>
      <c r="KBA423" s="4"/>
      <c r="KBB423" s="4"/>
      <c r="KBC423" s="4"/>
      <c r="KBD423" s="4"/>
      <c r="KBE423" s="4"/>
      <c r="KBF423" s="4"/>
      <c r="KBG423" s="4"/>
      <c r="KBH423" s="4"/>
      <c r="KBI423" s="4"/>
      <c r="KBJ423" s="4"/>
      <c r="KBK423" s="4"/>
      <c r="KBL423" s="4"/>
      <c r="KBM423" s="4"/>
      <c r="KBN423" s="4"/>
      <c r="KBO423" s="4"/>
      <c r="KBP423" s="4"/>
      <c r="KBQ423" s="4"/>
      <c r="KBR423" s="4"/>
      <c r="KBS423" s="4"/>
      <c r="KBT423" s="4"/>
      <c r="KBU423" s="4"/>
      <c r="KBV423" s="4"/>
      <c r="KBW423" s="4"/>
      <c r="KBX423" s="4"/>
      <c r="KBY423" s="4"/>
      <c r="KBZ423" s="4"/>
      <c r="KCA423" s="4"/>
      <c r="KCB423" s="4"/>
      <c r="KCC423" s="4"/>
      <c r="KCD423" s="4"/>
      <c r="KCE423" s="4"/>
      <c r="KCF423" s="4"/>
      <c r="KCG423" s="4"/>
      <c r="KCH423" s="4"/>
      <c r="KCI423" s="4"/>
      <c r="KCJ423" s="4"/>
      <c r="KCK423" s="4"/>
      <c r="KCL423" s="4"/>
      <c r="KCM423" s="4"/>
      <c r="KCN423" s="4"/>
      <c r="KCO423" s="4"/>
      <c r="KCP423" s="4"/>
      <c r="KCQ423" s="4"/>
      <c r="KCR423" s="4"/>
      <c r="KCS423" s="4"/>
      <c r="KCT423" s="4"/>
      <c r="KCU423" s="4"/>
      <c r="KCV423" s="4"/>
      <c r="KCW423" s="4"/>
      <c r="KCX423" s="4"/>
      <c r="KCY423" s="4"/>
      <c r="KCZ423" s="4"/>
      <c r="KDA423" s="4"/>
      <c r="KDB423" s="4"/>
      <c r="KDC423" s="4"/>
      <c r="KDD423" s="4"/>
      <c r="KDE423" s="4"/>
      <c r="KDF423" s="4"/>
      <c r="KDG423" s="4"/>
      <c r="KDH423" s="4"/>
      <c r="KDI423" s="4"/>
      <c r="KDJ423" s="4"/>
      <c r="KDK423" s="4"/>
      <c r="KDL423" s="4"/>
      <c r="KDM423" s="4"/>
      <c r="KDN423" s="4"/>
      <c r="KDO423" s="4"/>
      <c r="KDP423" s="4"/>
      <c r="KDQ423" s="4"/>
      <c r="KDR423" s="4"/>
      <c r="KDS423" s="4"/>
      <c r="KDT423" s="4"/>
      <c r="KDU423" s="4"/>
      <c r="KDV423" s="4"/>
      <c r="KDW423" s="4"/>
      <c r="KDX423" s="4"/>
      <c r="KDY423" s="4"/>
      <c r="KDZ423" s="4"/>
      <c r="KEA423" s="4"/>
      <c r="KEB423" s="4"/>
      <c r="KEC423" s="4"/>
      <c r="KED423" s="4"/>
      <c r="KEE423" s="4"/>
      <c r="KEF423" s="4"/>
      <c r="KEG423" s="4"/>
      <c r="KEH423" s="4"/>
      <c r="KEI423" s="4"/>
      <c r="KEJ423" s="4"/>
      <c r="KEK423" s="4"/>
      <c r="KEL423" s="4"/>
      <c r="KEM423" s="4"/>
      <c r="KEN423" s="4"/>
      <c r="KEO423" s="4"/>
      <c r="KEP423" s="4"/>
      <c r="KEQ423" s="4"/>
      <c r="KER423" s="4"/>
      <c r="KES423" s="4"/>
      <c r="KET423" s="4"/>
      <c r="KEU423" s="4"/>
      <c r="KEV423" s="4"/>
      <c r="KEW423" s="4"/>
      <c r="KEX423" s="4"/>
      <c r="KEY423" s="4"/>
      <c r="KEZ423" s="4"/>
      <c r="KFA423" s="4"/>
      <c r="KFB423" s="4"/>
      <c r="KFC423" s="4"/>
      <c r="KFD423" s="4"/>
      <c r="KFE423" s="4"/>
      <c r="KFF423" s="4"/>
      <c r="KFG423" s="4"/>
      <c r="KFH423" s="4"/>
      <c r="KFI423" s="4"/>
      <c r="KFJ423" s="4"/>
      <c r="KFK423" s="4"/>
      <c r="KFL423" s="4"/>
      <c r="KFM423" s="4"/>
      <c r="KFN423" s="4"/>
      <c r="KFO423" s="4"/>
      <c r="KFP423" s="4"/>
      <c r="KFQ423" s="4"/>
      <c r="KFR423" s="4"/>
      <c r="KFS423" s="4"/>
      <c r="KFT423" s="4"/>
      <c r="KFU423" s="4"/>
      <c r="KFV423" s="4"/>
      <c r="KFW423" s="4"/>
      <c r="KFX423" s="4"/>
      <c r="KFY423" s="4"/>
      <c r="KFZ423" s="4"/>
      <c r="KGA423" s="4"/>
      <c r="KGB423" s="4"/>
      <c r="KGC423" s="4"/>
      <c r="KGD423" s="4"/>
      <c r="KGE423" s="4"/>
      <c r="KGF423" s="4"/>
      <c r="KGG423" s="4"/>
      <c r="KGH423" s="4"/>
      <c r="KGI423" s="4"/>
      <c r="KGJ423" s="4"/>
      <c r="KGK423" s="4"/>
      <c r="KGL423" s="4"/>
      <c r="KGM423" s="4"/>
      <c r="KGN423" s="4"/>
      <c r="KGO423" s="4"/>
      <c r="KGP423" s="4"/>
      <c r="KGQ423" s="4"/>
      <c r="KGR423" s="4"/>
      <c r="KGS423" s="4"/>
      <c r="KGT423" s="4"/>
      <c r="KGU423" s="4"/>
      <c r="KGV423" s="4"/>
      <c r="KGW423" s="4"/>
      <c r="KGX423" s="4"/>
      <c r="KGY423" s="4"/>
      <c r="KGZ423" s="4"/>
      <c r="KHA423" s="4"/>
      <c r="KHB423" s="4"/>
      <c r="KHC423" s="4"/>
      <c r="KHD423" s="4"/>
      <c r="KHE423" s="4"/>
      <c r="KHF423" s="4"/>
      <c r="KHG423" s="4"/>
      <c r="KHH423" s="4"/>
      <c r="KHI423" s="4"/>
      <c r="KHJ423" s="4"/>
      <c r="KHK423" s="4"/>
      <c r="KHL423" s="4"/>
      <c r="KHM423" s="4"/>
      <c r="KHN423" s="4"/>
      <c r="KHO423" s="4"/>
      <c r="KHP423" s="4"/>
      <c r="KHQ423" s="4"/>
      <c r="KHR423" s="4"/>
      <c r="KHS423" s="4"/>
      <c r="KHT423" s="4"/>
      <c r="KHU423" s="4"/>
      <c r="KHV423" s="4"/>
      <c r="KHW423" s="4"/>
      <c r="KHX423" s="4"/>
      <c r="KHY423" s="4"/>
      <c r="KHZ423" s="4"/>
      <c r="KIA423" s="4"/>
      <c r="KIB423" s="4"/>
      <c r="KIC423" s="4"/>
      <c r="KID423" s="4"/>
      <c r="KIE423" s="4"/>
      <c r="KIF423" s="4"/>
      <c r="KIG423" s="4"/>
      <c r="KIH423" s="4"/>
      <c r="KII423" s="4"/>
      <c r="KIJ423" s="4"/>
      <c r="KIK423" s="4"/>
      <c r="KIL423" s="4"/>
      <c r="KIM423" s="4"/>
      <c r="KIN423" s="4"/>
      <c r="KIO423" s="4"/>
      <c r="KIP423" s="4"/>
      <c r="KIQ423" s="4"/>
      <c r="KIR423" s="4"/>
      <c r="KIS423" s="4"/>
      <c r="KIT423" s="4"/>
      <c r="KIU423" s="4"/>
      <c r="KIV423" s="4"/>
      <c r="KIW423" s="4"/>
      <c r="KIX423" s="4"/>
      <c r="KIY423" s="4"/>
      <c r="KIZ423" s="4"/>
      <c r="KJA423" s="4"/>
      <c r="KJB423" s="4"/>
      <c r="KJC423" s="4"/>
      <c r="KJD423" s="4"/>
      <c r="KJE423" s="4"/>
      <c r="KJF423" s="4"/>
      <c r="KJG423" s="4"/>
      <c r="KJH423" s="4"/>
      <c r="KJI423" s="4"/>
      <c r="KJJ423" s="4"/>
      <c r="KJK423" s="4"/>
      <c r="KJL423" s="4"/>
      <c r="KJM423" s="4"/>
      <c r="KJN423" s="4"/>
      <c r="KJO423" s="4"/>
      <c r="KJP423" s="4"/>
      <c r="KJQ423" s="4"/>
      <c r="KJR423" s="4"/>
      <c r="KJS423" s="4"/>
      <c r="KJT423" s="4"/>
      <c r="KJU423" s="4"/>
      <c r="KJV423" s="4"/>
      <c r="KJW423" s="4"/>
      <c r="KJX423" s="4"/>
      <c r="KJY423" s="4"/>
      <c r="KJZ423" s="4"/>
      <c r="KKA423" s="4"/>
      <c r="KKB423" s="4"/>
      <c r="KKC423" s="4"/>
      <c r="KKD423" s="4"/>
      <c r="KKE423" s="4"/>
      <c r="KKF423" s="4"/>
      <c r="KKG423" s="4"/>
      <c r="KKH423" s="4"/>
      <c r="KKI423" s="4"/>
      <c r="KKJ423" s="4"/>
      <c r="KKK423" s="4"/>
      <c r="KKL423" s="4"/>
      <c r="KKM423" s="4"/>
      <c r="KKN423" s="4"/>
      <c r="KKO423" s="4"/>
      <c r="KKP423" s="4"/>
      <c r="KKQ423" s="4"/>
      <c r="KKR423" s="4"/>
      <c r="KKS423" s="4"/>
      <c r="KKT423" s="4"/>
      <c r="KKU423" s="4"/>
      <c r="KKV423" s="4"/>
      <c r="KKW423" s="4"/>
      <c r="KKX423" s="4"/>
      <c r="KKY423" s="4"/>
      <c r="KKZ423" s="4"/>
      <c r="KLA423" s="4"/>
      <c r="KLB423" s="4"/>
      <c r="KLC423" s="4"/>
      <c r="KLD423" s="4"/>
      <c r="KLE423" s="4"/>
      <c r="KLF423" s="4"/>
      <c r="KLG423" s="4"/>
      <c r="KLH423" s="4"/>
      <c r="KLI423" s="4"/>
      <c r="KLJ423" s="4"/>
      <c r="KLK423" s="4"/>
      <c r="KLL423" s="4"/>
      <c r="KLM423" s="4"/>
      <c r="KLN423" s="4"/>
      <c r="KLO423" s="4"/>
      <c r="KLP423" s="4"/>
      <c r="KLQ423" s="4"/>
      <c r="KLR423" s="4"/>
      <c r="KLS423" s="4"/>
      <c r="KLT423" s="4"/>
      <c r="KLU423" s="4"/>
      <c r="KLV423" s="4"/>
      <c r="KLW423" s="4"/>
      <c r="KLX423" s="4"/>
      <c r="KLY423" s="4"/>
      <c r="KLZ423" s="4"/>
      <c r="KMA423" s="4"/>
      <c r="KMB423" s="4"/>
      <c r="KMC423" s="4"/>
      <c r="KMD423" s="4"/>
      <c r="KME423" s="4"/>
      <c r="KMF423" s="4"/>
      <c r="KMG423" s="4"/>
      <c r="KMH423" s="4"/>
      <c r="KMI423" s="4"/>
      <c r="KMJ423" s="4"/>
      <c r="KMK423" s="4"/>
      <c r="KML423" s="4"/>
      <c r="KMM423" s="4"/>
      <c r="KMN423" s="4"/>
      <c r="KMO423" s="4"/>
      <c r="KMP423" s="4"/>
      <c r="KMQ423" s="4"/>
      <c r="KMR423" s="4"/>
      <c r="KMS423" s="4"/>
      <c r="KMT423" s="4"/>
      <c r="KMU423" s="4"/>
      <c r="KMV423" s="4"/>
      <c r="KMW423" s="4"/>
      <c r="KMX423" s="4"/>
      <c r="KMY423" s="4"/>
      <c r="KMZ423" s="4"/>
      <c r="KNA423" s="4"/>
      <c r="KNB423" s="4"/>
      <c r="KNC423" s="4"/>
      <c r="KND423" s="4"/>
      <c r="KNE423" s="4"/>
      <c r="KNF423" s="4"/>
      <c r="KNG423" s="4"/>
      <c r="KNH423" s="4"/>
      <c r="KNI423" s="4"/>
      <c r="KNJ423" s="4"/>
      <c r="KNK423" s="4"/>
      <c r="KNL423" s="4"/>
      <c r="KNM423" s="4"/>
      <c r="KNN423" s="4"/>
      <c r="KNO423" s="4"/>
      <c r="KNP423" s="4"/>
      <c r="KNQ423" s="4"/>
      <c r="KNR423" s="4"/>
      <c r="KNS423" s="4"/>
      <c r="KNT423" s="4"/>
      <c r="KNU423" s="4"/>
      <c r="KNV423" s="4"/>
      <c r="KNW423" s="4"/>
      <c r="KNX423" s="4"/>
      <c r="KNY423" s="4"/>
      <c r="KNZ423" s="4"/>
      <c r="KOA423" s="4"/>
      <c r="KOB423" s="4"/>
      <c r="KOC423" s="4"/>
      <c r="KOD423" s="4"/>
      <c r="KOE423" s="4"/>
      <c r="KOF423" s="4"/>
      <c r="KOG423" s="4"/>
      <c r="KOH423" s="4"/>
      <c r="KOI423" s="4"/>
      <c r="KOJ423" s="4"/>
      <c r="KOK423" s="4"/>
      <c r="KOL423" s="4"/>
      <c r="KOM423" s="4"/>
      <c r="KON423" s="4"/>
      <c r="KOO423" s="4"/>
      <c r="KOP423" s="4"/>
      <c r="KOQ423" s="4"/>
      <c r="KOR423" s="4"/>
      <c r="KOS423" s="4"/>
      <c r="KOT423" s="4"/>
      <c r="KOU423" s="4"/>
      <c r="KOV423" s="4"/>
      <c r="KOW423" s="4"/>
      <c r="KOX423" s="4"/>
      <c r="KOY423" s="4"/>
      <c r="KOZ423" s="4"/>
      <c r="KPA423" s="4"/>
      <c r="KPB423" s="4"/>
      <c r="KPC423" s="4"/>
      <c r="KPD423" s="4"/>
      <c r="KPE423" s="4"/>
      <c r="KPF423" s="4"/>
      <c r="KPG423" s="4"/>
      <c r="KPH423" s="4"/>
      <c r="KPI423" s="4"/>
      <c r="KPJ423" s="4"/>
      <c r="KPK423" s="4"/>
      <c r="KPL423" s="4"/>
      <c r="KPM423" s="4"/>
      <c r="KPN423" s="4"/>
      <c r="KPO423" s="4"/>
      <c r="KPP423" s="4"/>
      <c r="KPQ423" s="4"/>
      <c r="KPR423" s="4"/>
      <c r="KPS423" s="4"/>
      <c r="KPT423" s="4"/>
      <c r="KPU423" s="4"/>
      <c r="KPV423" s="4"/>
      <c r="KPW423" s="4"/>
      <c r="KPX423" s="4"/>
      <c r="KPY423" s="4"/>
      <c r="KPZ423" s="4"/>
      <c r="KQA423" s="4"/>
      <c r="KQB423" s="4"/>
      <c r="KQC423" s="4"/>
      <c r="KQD423" s="4"/>
      <c r="KQE423" s="4"/>
      <c r="KQF423" s="4"/>
      <c r="KQG423" s="4"/>
      <c r="KQH423" s="4"/>
      <c r="KQI423" s="4"/>
      <c r="KQJ423" s="4"/>
      <c r="KQK423" s="4"/>
      <c r="KQL423" s="4"/>
      <c r="KQM423" s="4"/>
      <c r="KQN423" s="4"/>
      <c r="KQO423" s="4"/>
      <c r="KQP423" s="4"/>
      <c r="KQQ423" s="4"/>
      <c r="KQR423" s="4"/>
      <c r="KQS423" s="4"/>
      <c r="KQT423" s="4"/>
      <c r="KQU423" s="4"/>
      <c r="KQV423" s="4"/>
      <c r="KQW423" s="4"/>
      <c r="KQX423" s="4"/>
      <c r="KQY423" s="4"/>
      <c r="KQZ423" s="4"/>
      <c r="KRA423" s="4"/>
      <c r="KRB423" s="4"/>
      <c r="KRC423" s="4"/>
      <c r="KRD423" s="4"/>
      <c r="KRE423" s="4"/>
      <c r="KRF423" s="4"/>
      <c r="KRG423" s="4"/>
      <c r="KRH423" s="4"/>
      <c r="KRI423" s="4"/>
      <c r="KRJ423" s="4"/>
      <c r="KRK423" s="4"/>
      <c r="KRL423" s="4"/>
      <c r="KRM423" s="4"/>
      <c r="KRN423" s="4"/>
      <c r="KRO423" s="4"/>
      <c r="KRP423" s="4"/>
      <c r="KRQ423" s="4"/>
      <c r="KRR423" s="4"/>
      <c r="KRS423" s="4"/>
      <c r="KRT423" s="4"/>
      <c r="KRU423" s="4"/>
      <c r="KRV423" s="4"/>
      <c r="KRW423" s="4"/>
      <c r="KRX423" s="4"/>
      <c r="KRY423" s="4"/>
      <c r="KRZ423" s="4"/>
      <c r="KSA423" s="4"/>
      <c r="KSB423" s="4"/>
      <c r="KSC423" s="4"/>
      <c r="KSD423" s="4"/>
      <c r="KSE423" s="4"/>
      <c r="KSF423" s="4"/>
      <c r="KSG423" s="4"/>
      <c r="KSH423" s="4"/>
      <c r="KSI423" s="4"/>
      <c r="KSJ423" s="4"/>
      <c r="KSK423" s="4"/>
      <c r="KSL423" s="4"/>
      <c r="KSM423" s="4"/>
      <c r="KSN423" s="4"/>
      <c r="KSO423" s="4"/>
      <c r="KSP423" s="4"/>
      <c r="KSQ423" s="4"/>
      <c r="KSR423" s="4"/>
      <c r="KSS423" s="4"/>
      <c r="KST423" s="4"/>
      <c r="KSU423" s="4"/>
      <c r="KSV423" s="4"/>
      <c r="KSW423" s="4"/>
      <c r="KSX423" s="4"/>
      <c r="KSY423" s="4"/>
      <c r="KSZ423" s="4"/>
      <c r="KTA423" s="4"/>
      <c r="KTB423" s="4"/>
      <c r="KTC423" s="4"/>
      <c r="KTD423" s="4"/>
      <c r="KTE423" s="4"/>
      <c r="KTF423" s="4"/>
      <c r="KTG423" s="4"/>
      <c r="KTH423" s="4"/>
      <c r="KTI423" s="4"/>
      <c r="KTJ423" s="4"/>
      <c r="KTK423" s="4"/>
      <c r="KTL423" s="4"/>
      <c r="KTM423" s="4"/>
      <c r="KTN423" s="4"/>
      <c r="KTO423" s="4"/>
      <c r="KTP423" s="4"/>
      <c r="KTQ423" s="4"/>
      <c r="KTR423" s="4"/>
      <c r="KTS423" s="4"/>
      <c r="KTT423" s="4"/>
      <c r="KTU423" s="4"/>
      <c r="KTV423" s="4"/>
      <c r="KTW423" s="4"/>
      <c r="KTX423" s="4"/>
      <c r="KTY423" s="4"/>
      <c r="KTZ423" s="4"/>
      <c r="KUA423" s="4"/>
      <c r="KUB423" s="4"/>
      <c r="KUC423" s="4"/>
      <c r="KUD423" s="4"/>
      <c r="KUE423" s="4"/>
      <c r="KUF423" s="4"/>
      <c r="KUG423" s="4"/>
      <c r="KUH423" s="4"/>
      <c r="KUI423" s="4"/>
      <c r="KUJ423" s="4"/>
      <c r="KUK423" s="4"/>
      <c r="KUL423" s="4"/>
      <c r="KUM423" s="4"/>
      <c r="KUN423" s="4"/>
      <c r="KUO423" s="4"/>
      <c r="KUP423" s="4"/>
      <c r="KUQ423" s="4"/>
      <c r="KUR423" s="4"/>
      <c r="KUS423" s="4"/>
      <c r="KUT423" s="4"/>
      <c r="KUU423" s="4"/>
      <c r="KUV423" s="4"/>
      <c r="KUW423" s="4"/>
      <c r="KUX423" s="4"/>
      <c r="KUY423" s="4"/>
      <c r="KUZ423" s="4"/>
      <c r="KVA423" s="4"/>
      <c r="KVB423" s="4"/>
      <c r="KVC423" s="4"/>
      <c r="KVD423" s="4"/>
      <c r="KVE423" s="4"/>
      <c r="KVF423" s="4"/>
      <c r="KVG423" s="4"/>
      <c r="KVH423" s="4"/>
      <c r="KVI423" s="4"/>
      <c r="KVJ423" s="4"/>
      <c r="KVK423" s="4"/>
      <c r="KVL423" s="4"/>
      <c r="KVM423" s="4"/>
      <c r="KVN423" s="4"/>
      <c r="KVO423" s="4"/>
      <c r="KVP423" s="4"/>
      <c r="KVQ423" s="4"/>
      <c r="KVR423" s="4"/>
      <c r="KVS423" s="4"/>
      <c r="KVT423" s="4"/>
      <c r="KVU423" s="4"/>
      <c r="KVV423" s="4"/>
      <c r="KVW423" s="4"/>
      <c r="KVX423" s="4"/>
      <c r="KVY423" s="4"/>
      <c r="KVZ423" s="4"/>
      <c r="KWA423" s="4"/>
      <c r="KWB423" s="4"/>
      <c r="KWC423" s="4"/>
      <c r="KWD423" s="4"/>
      <c r="KWE423" s="4"/>
      <c r="KWF423" s="4"/>
      <c r="KWG423" s="4"/>
      <c r="KWH423" s="4"/>
      <c r="KWI423" s="4"/>
      <c r="KWJ423" s="4"/>
      <c r="KWK423" s="4"/>
      <c r="KWL423" s="4"/>
      <c r="KWM423" s="4"/>
      <c r="KWN423" s="4"/>
      <c r="KWO423" s="4"/>
      <c r="KWP423" s="4"/>
      <c r="KWQ423" s="4"/>
      <c r="KWR423" s="4"/>
      <c r="KWS423" s="4"/>
      <c r="KWT423" s="4"/>
      <c r="KWU423" s="4"/>
      <c r="KWV423" s="4"/>
      <c r="KWW423" s="4"/>
      <c r="KWX423" s="4"/>
      <c r="KWY423" s="4"/>
      <c r="KWZ423" s="4"/>
      <c r="KXA423" s="4"/>
      <c r="KXB423" s="4"/>
      <c r="KXC423" s="4"/>
      <c r="KXD423" s="4"/>
      <c r="KXE423" s="4"/>
      <c r="KXF423" s="4"/>
      <c r="KXG423" s="4"/>
      <c r="KXH423" s="4"/>
      <c r="KXI423" s="4"/>
      <c r="KXJ423" s="4"/>
      <c r="KXK423" s="4"/>
      <c r="KXL423" s="4"/>
      <c r="KXM423" s="4"/>
      <c r="KXN423" s="4"/>
      <c r="KXO423" s="4"/>
      <c r="KXP423" s="4"/>
      <c r="KXQ423" s="4"/>
      <c r="KXR423" s="4"/>
      <c r="KXS423" s="4"/>
      <c r="KXT423" s="4"/>
      <c r="KXU423" s="4"/>
      <c r="KXV423" s="4"/>
      <c r="KXW423" s="4"/>
      <c r="KXX423" s="4"/>
      <c r="KXY423" s="4"/>
      <c r="KXZ423" s="4"/>
      <c r="KYA423" s="4"/>
      <c r="KYB423" s="4"/>
      <c r="KYC423" s="4"/>
      <c r="KYD423" s="4"/>
      <c r="KYE423" s="4"/>
      <c r="KYF423" s="4"/>
      <c r="KYG423" s="4"/>
      <c r="KYH423" s="4"/>
      <c r="KYI423" s="4"/>
      <c r="KYJ423" s="4"/>
      <c r="KYK423" s="4"/>
      <c r="KYL423" s="4"/>
      <c r="KYM423" s="4"/>
      <c r="KYN423" s="4"/>
      <c r="KYO423" s="4"/>
      <c r="KYP423" s="4"/>
      <c r="KYQ423" s="4"/>
      <c r="KYR423" s="4"/>
      <c r="KYS423" s="4"/>
      <c r="KYT423" s="4"/>
      <c r="KYU423" s="4"/>
      <c r="KYV423" s="4"/>
      <c r="KYW423" s="4"/>
      <c r="KYX423" s="4"/>
      <c r="KYY423" s="4"/>
      <c r="KYZ423" s="4"/>
      <c r="KZA423" s="4"/>
      <c r="KZB423" s="4"/>
      <c r="KZC423" s="4"/>
      <c r="KZD423" s="4"/>
      <c r="KZE423" s="4"/>
      <c r="KZF423" s="4"/>
      <c r="KZG423" s="4"/>
      <c r="KZH423" s="4"/>
      <c r="KZI423" s="4"/>
      <c r="KZJ423" s="4"/>
      <c r="KZK423" s="4"/>
      <c r="KZL423" s="4"/>
      <c r="KZM423" s="4"/>
      <c r="KZN423" s="4"/>
      <c r="KZO423" s="4"/>
      <c r="KZP423" s="4"/>
      <c r="KZQ423" s="4"/>
      <c r="KZR423" s="4"/>
      <c r="KZS423" s="4"/>
      <c r="KZT423" s="4"/>
      <c r="KZU423" s="4"/>
      <c r="KZV423" s="4"/>
      <c r="KZW423" s="4"/>
      <c r="KZX423" s="4"/>
      <c r="KZY423" s="4"/>
      <c r="KZZ423" s="4"/>
      <c r="LAA423" s="4"/>
      <c r="LAB423" s="4"/>
      <c r="LAC423" s="4"/>
      <c r="LAD423" s="4"/>
      <c r="LAE423" s="4"/>
      <c r="LAF423" s="4"/>
      <c r="LAG423" s="4"/>
      <c r="LAH423" s="4"/>
      <c r="LAI423" s="4"/>
      <c r="LAJ423" s="4"/>
      <c r="LAK423" s="4"/>
      <c r="LAL423" s="4"/>
      <c r="LAM423" s="4"/>
      <c r="LAN423" s="4"/>
      <c r="LAO423" s="4"/>
      <c r="LAP423" s="4"/>
      <c r="LAQ423" s="4"/>
      <c r="LAR423" s="4"/>
      <c r="LAS423" s="4"/>
      <c r="LAT423" s="4"/>
      <c r="LAU423" s="4"/>
      <c r="LAV423" s="4"/>
      <c r="LAW423" s="4"/>
      <c r="LAX423" s="4"/>
      <c r="LAY423" s="4"/>
      <c r="LAZ423" s="4"/>
      <c r="LBA423" s="4"/>
      <c r="LBB423" s="4"/>
      <c r="LBC423" s="4"/>
      <c r="LBD423" s="4"/>
      <c r="LBE423" s="4"/>
      <c r="LBF423" s="4"/>
      <c r="LBG423" s="4"/>
      <c r="LBH423" s="4"/>
      <c r="LBI423" s="4"/>
      <c r="LBJ423" s="4"/>
      <c r="LBK423" s="4"/>
      <c r="LBL423" s="4"/>
      <c r="LBM423" s="4"/>
      <c r="LBN423" s="4"/>
      <c r="LBO423" s="4"/>
      <c r="LBP423" s="4"/>
      <c r="LBQ423" s="4"/>
      <c r="LBR423" s="4"/>
      <c r="LBS423" s="4"/>
      <c r="LBT423" s="4"/>
      <c r="LBU423" s="4"/>
      <c r="LBV423" s="4"/>
      <c r="LBW423" s="4"/>
      <c r="LBX423" s="4"/>
      <c r="LBY423" s="4"/>
      <c r="LBZ423" s="4"/>
      <c r="LCA423" s="4"/>
      <c r="LCB423" s="4"/>
      <c r="LCC423" s="4"/>
      <c r="LCD423" s="4"/>
      <c r="LCE423" s="4"/>
      <c r="LCF423" s="4"/>
      <c r="LCG423" s="4"/>
      <c r="LCH423" s="4"/>
      <c r="LCI423" s="4"/>
      <c r="LCJ423" s="4"/>
      <c r="LCK423" s="4"/>
      <c r="LCL423" s="4"/>
      <c r="LCM423" s="4"/>
      <c r="LCN423" s="4"/>
      <c r="LCO423" s="4"/>
      <c r="LCP423" s="4"/>
      <c r="LCQ423" s="4"/>
      <c r="LCR423" s="4"/>
      <c r="LCS423" s="4"/>
      <c r="LCT423" s="4"/>
      <c r="LCU423" s="4"/>
      <c r="LCV423" s="4"/>
      <c r="LCW423" s="4"/>
      <c r="LCX423" s="4"/>
      <c r="LCY423" s="4"/>
      <c r="LCZ423" s="4"/>
      <c r="LDA423" s="4"/>
      <c r="LDB423" s="4"/>
      <c r="LDC423" s="4"/>
      <c r="LDD423" s="4"/>
      <c r="LDE423" s="4"/>
      <c r="LDF423" s="4"/>
      <c r="LDG423" s="4"/>
      <c r="LDH423" s="4"/>
      <c r="LDI423" s="4"/>
      <c r="LDJ423" s="4"/>
      <c r="LDK423" s="4"/>
      <c r="LDL423" s="4"/>
      <c r="LDM423" s="4"/>
      <c r="LDN423" s="4"/>
      <c r="LDO423" s="4"/>
      <c r="LDP423" s="4"/>
      <c r="LDQ423" s="4"/>
      <c r="LDR423" s="4"/>
      <c r="LDS423" s="4"/>
      <c r="LDT423" s="4"/>
      <c r="LDU423" s="4"/>
      <c r="LDV423" s="4"/>
      <c r="LDW423" s="4"/>
      <c r="LDX423" s="4"/>
      <c r="LDY423" s="4"/>
      <c r="LDZ423" s="4"/>
      <c r="LEA423" s="4"/>
      <c r="LEB423" s="4"/>
      <c r="LEC423" s="4"/>
      <c r="LED423" s="4"/>
      <c r="LEE423" s="4"/>
      <c r="LEF423" s="4"/>
      <c r="LEG423" s="4"/>
      <c r="LEH423" s="4"/>
      <c r="LEI423" s="4"/>
      <c r="LEJ423" s="4"/>
      <c r="LEK423" s="4"/>
      <c r="LEL423" s="4"/>
      <c r="LEM423" s="4"/>
      <c r="LEN423" s="4"/>
      <c r="LEO423" s="4"/>
      <c r="LEP423" s="4"/>
      <c r="LEQ423" s="4"/>
      <c r="LER423" s="4"/>
      <c r="LES423" s="4"/>
      <c r="LET423" s="4"/>
      <c r="LEU423" s="4"/>
      <c r="LEV423" s="4"/>
      <c r="LEW423" s="4"/>
      <c r="LEX423" s="4"/>
      <c r="LEY423" s="4"/>
      <c r="LEZ423" s="4"/>
      <c r="LFA423" s="4"/>
      <c r="LFB423" s="4"/>
      <c r="LFC423" s="4"/>
      <c r="LFD423" s="4"/>
      <c r="LFE423" s="4"/>
      <c r="LFF423" s="4"/>
      <c r="LFG423" s="4"/>
      <c r="LFH423" s="4"/>
      <c r="LFI423" s="4"/>
      <c r="LFJ423" s="4"/>
      <c r="LFK423" s="4"/>
      <c r="LFL423" s="4"/>
      <c r="LFM423" s="4"/>
      <c r="LFN423" s="4"/>
      <c r="LFO423" s="4"/>
      <c r="LFP423" s="4"/>
      <c r="LFQ423" s="4"/>
      <c r="LFR423" s="4"/>
      <c r="LFS423" s="4"/>
      <c r="LFT423" s="4"/>
      <c r="LFU423" s="4"/>
      <c r="LFV423" s="4"/>
      <c r="LFW423" s="4"/>
      <c r="LFX423" s="4"/>
      <c r="LFY423" s="4"/>
      <c r="LFZ423" s="4"/>
      <c r="LGA423" s="4"/>
      <c r="LGB423" s="4"/>
      <c r="LGC423" s="4"/>
      <c r="LGD423" s="4"/>
      <c r="LGE423" s="4"/>
      <c r="LGF423" s="4"/>
      <c r="LGG423" s="4"/>
      <c r="LGH423" s="4"/>
      <c r="LGI423" s="4"/>
      <c r="LGJ423" s="4"/>
      <c r="LGK423" s="4"/>
      <c r="LGL423" s="4"/>
      <c r="LGM423" s="4"/>
      <c r="LGN423" s="4"/>
      <c r="LGO423" s="4"/>
      <c r="LGP423" s="4"/>
      <c r="LGQ423" s="4"/>
      <c r="LGR423" s="4"/>
      <c r="LGS423" s="4"/>
      <c r="LGT423" s="4"/>
      <c r="LGU423" s="4"/>
      <c r="LGV423" s="4"/>
      <c r="LGW423" s="4"/>
      <c r="LGX423" s="4"/>
      <c r="LGY423" s="4"/>
      <c r="LGZ423" s="4"/>
      <c r="LHA423" s="4"/>
      <c r="LHB423" s="4"/>
      <c r="LHC423" s="4"/>
      <c r="LHD423" s="4"/>
      <c r="LHE423" s="4"/>
      <c r="LHF423" s="4"/>
      <c r="LHG423" s="4"/>
      <c r="LHH423" s="4"/>
      <c r="LHI423" s="4"/>
      <c r="LHJ423" s="4"/>
      <c r="LHK423" s="4"/>
      <c r="LHL423" s="4"/>
      <c r="LHM423" s="4"/>
      <c r="LHN423" s="4"/>
      <c r="LHO423" s="4"/>
      <c r="LHP423" s="4"/>
      <c r="LHQ423" s="4"/>
      <c r="LHR423" s="4"/>
      <c r="LHS423" s="4"/>
      <c r="LHT423" s="4"/>
      <c r="LHU423" s="4"/>
      <c r="LHV423" s="4"/>
      <c r="LHW423" s="4"/>
      <c r="LHX423" s="4"/>
      <c r="LHY423" s="4"/>
      <c r="LHZ423" s="4"/>
      <c r="LIA423" s="4"/>
      <c r="LIB423" s="4"/>
      <c r="LIC423" s="4"/>
      <c r="LID423" s="4"/>
      <c r="LIE423" s="4"/>
      <c r="LIF423" s="4"/>
      <c r="LIG423" s="4"/>
      <c r="LIH423" s="4"/>
      <c r="LII423" s="4"/>
      <c r="LIJ423" s="4"/>
      <c r="LIK423" s="4"/>
      <c r="LIL423" s="4"/>
      <c r="LIM423" s="4"/>
      <c r="LIN423" s="4"/>
      <c r="LIO423" s="4"/>
      <c r="LIP423" s="4"/>
      <c r="LIQ423" s="4"/>
      <c r="LIR423" s="4"/>
      <c r="LIS423" s="4"/>
      <c r="LIT423" s="4"/>
      <c r="LIU423" s="4"/>
      <c r="LIV423" s="4"/>
      <c r="LIW423" s="4"/>
      <c r="LIX423" s="4"/>
      <c r="LIY423" s="4"/>
      <c r="LIZ423" s="4"/>
      <c r="LJA423" s="4"/>
      <c r="LJB423" s="4"/>
      <c r="LJC423" s="4"/>
      <c r="LJD423" s="4"/>
      <c r="LJE423" s="4"/>
      <c r="LJF423" s="4"/>
      <c r="LJG423" s="4"/>
      <c r="LJH423" s="4"/>
      <c r="LJI423" s="4"/>
      <c r="LJJ423" s="4"/>
      <c r="LJK423" s="4"/>
      <c r="LJL423" s="4"/>
      <c r="LJM423" s="4"/>
      <c r="LJN423" s="4"/>
      <c r="LJO423" s="4"/>
      <c r="LJP423" s="4"/>
      <c r="LJQ423" s="4"/>
      <c r="LJR423" s="4"/>
      <c r="LJS423" s="4"/>
      <c r="LJT423" s="4"/>
      <c r="LJU423" s="4"/>
      <c r="LJV423" s="4"/>
      <c r="LJW423" s="4"/>
      <c r="LJX423" s="4"/>
      <c r="LJY423" s="4"/>
      <c r="LJZ423" s="4"/>
      <c r="LKA423" s="4"/>
      <c r="LKB423" s="4"/>
      <c r="LKC423" s="4"/>
      <c r="LKD423" s="4"/>
      <c r="LKE423" s="4"/>
      <c r="LKF423" s="4"/>
      <c r="LKG423" s="4"/>
      <c r="LKH423" s="4"/>
      <c r="LKI423" s="4"/>
      <c r="LKJ423" s="4"/>
      <c r="LKK423" s="4"/>
      <c r="LKL423" s="4"/>
      <c r="LKM423" s="4"/>
      <c r="LKN423" s="4"/>
      <c r="LKO423" s="4"/>
      <c r="LKP423" s="4"/>
      <c r="LKQ423" s="4"/>
      <c r="LKR423" s="4"/>
      <c r="LKS423" s="4"/>
      <c r="LKT423" s="4"/>
      <c r="LKU423" s="4"/>
      <c r="LKV423" s="4"/>
      <c r="LKW423" s="4"/>
      <c r="LKX423" s="4"/>
      <c r="LKY423" s="4"/>
      <c r="LKZ423" s="4"/>
      <c r="LLA423" s="4"/>
      <c r="LLB423" s="4"/>
      <c r="LLC423" s="4"/>
      <c r="LLD423" s="4"/>
      <c r="LLE423" s="4"/>
      <c r="LLF423" s="4"/>
      <c r="LLG423" s="4"/>
      <c r="LLH423" s="4"/>
      <c r="LLI423" s="4"/>
      <c r="LLJ423" s="4"/>
      <c r="LLK423" s="4"/>
      <c r="LLL423" s="4"/>
      <c r="LLM423" s="4"/>
      <c r="LLN423" s="4"/>
      <c r="LLO423" s="4"/>
      <c r="LLP423" s="4"/>
      <c r="LLQ423" s="4"/>
      <c r="LLR423" s="4"/>
      <c r="LLS423" s="4"/>
      <c r="LLT423" s="4"/>
      <c r="LLU423" s="4"/>
      <c r="LLV423" s="4"/>
      <c r="LLW423" s="4"/>
      <c r="LLX423" s="4"/>
      <c r="LLY423" s="4"/>
      <c r="LLZ423" s="4"/>
      <c r="LMA423" s="4"/>
      <c r="LMB423" s="4"/>
      <c r="LMC423" s="4"/>
      <c r="LMD423" s="4"/>
      <c r="LME423" s="4"/>
      <c r="LMF423" s="4"/>
      <c r="LMG423" s="4"/>
      <c r="LMH423" s="4"/>
      <c r="LMI423" s="4"/>
      <c r="LMJ423" s="4"/>
      <c r="LMK423" s="4"/>
      <c r="LML423" s="4"/>
      <c r="LMM423" s="4"/>
      <c r="LMN423" s="4"/>
      <c r="LMO423" s="4"/>
      <c r="LMP423" s="4"/>
      <c r="LMQ423" s="4"/>
      <c r="LMR423" s="4"/>
      <c r="LMS423" s="4"/>
      <c r="LMT423" s="4"/>
      <c r="LMU423" s="4"/>
      <c r="LMV423" s="4"/>
      <c r="LMW423" s="4"/>
      <c r="LMX423" s="4"/>
      <c r="LMY423" s="4"/>
      <c r="LMZ423" s="4"/>
      <c r="LNA423" s="4"/>
      <c r="LNB423" s="4"/>
      <c r="LNC423" s="4"/>
      <c r="LND423" s="4"/>
      <c r="LNE423" s="4"/>
      <c r="LNF423" s="4"/>
      <c r="LNG423" s="4"/>
      <c r="LNH423" s="4"/>
      <c r="LNI423" s="4"/>
      <c r="LNJ423" s="4"/>
      <c r="LNK423" s="4"/>
      <c r="LNL423" s="4"/>
      <c r="LNM423" s="4"/>
      <c r="LNN423" s="4"/>
      <c r="LNO423" s="4"/>
      <c r="LNP423" s="4"/>
      <c r="LNQ423" s="4"/>
      <c r="LNR423" s="4"/>
      <c r="LNS423" s="4"/>
      <c r="LNT423" s="4"/>
      <c r="LNU423" s="4"/>
      <c r="LNV423" s="4"/>
      <c r="LNW423" s="4"/>
      <c r="LNX423" s="4"/>
      <c r="LNY423" s="4"/>
      <c r="LNZ423" s="4"/>
      <c r="LOA423" s="4"/>
      <c r="LOB423" s="4"/>
      <c r="LOC423" s="4"/>
      <c r="LOD423" s="4"/>
      <c r="LOE423" s="4"/>
      <c r="LOF423" s="4"/>
      <c r="LOG423" s="4"/>
      <c r="LOH423" s="4"/>
      <c r="LOI423" s="4"/>
      <c r="LOJ423" s="4"/>
      <c r="LOK423" s="4"/>
      <c r="LOL423" s="4"/>
      <c r="LOM423" s="4"/>
      <c r="LON423" s="4"/>
      <c r="LOO423" s="4"/>
      <c r="LOP423" s="4"/>
      <c r="LOQ423" s="4"/>
      <c r="LOR423" s="4"/>
      <c r="LOS423" s="4"/>
      <c r="LOT423" s="4"/>
      <c r="LOU423" s="4"/>
      <c r="LOV423" s="4"/>
      <c r="LOW423" s="4"/>
      <c r="LOX423" s="4"/>
      <c r="LOY423" s="4"/>
      <c r="LOZ423" s="4"/>
      <c r="LPA423" s="4"/>
      <c r="LPB423" s="4"/>
      <c r="LPC423" s="4"/>
      <c r="LPD423" s="4"/>
      <c r="LPE423" s="4"/>
      <c r="LPF423" s="4"/>
      <c r="LPG423" s="4"/>
      <c r="LPH423" s="4"/>
      <c r="LPI423" s="4"/>
      <c r="LPJ423" s="4"/>
      <c r="LPK423" s="4"/>
      <c r="LPL423" s="4"/>
      <c r="LPM423" s="4"/>
      <c r="LPN423" s="4"/>
      <c r="LPO423" s="4"/>
      <c r="LPP423" s="4"/>
      <c r="LPQ423" s="4"/>
      <c r="LPR423" s="4"/>
      <c r="LPS423" s="4"/>
      <c r="LPT423" s="4"/>
      <c r="LPU423" s="4"/>
      <c r="LPV423" s="4"/>
      <c r="LPW423" s="4"/>
      <c r="LPX423" s="4"/>
      <c r="LPY423" s="4"/>
      <c r="LPZ423" s="4"/>
      <c r="LQA423" s="4"/>
      <c r="LQB423" s="4"/>
      <c r="LQC423" s="4"/>
      <c r="LQD423" s="4"/>
      <c r="LQE423" s="4"/>
      <c r="LQF423" s="4"/>
      <c r="LQG423" s="4"/>
      <c r="LQH423" s="4"/>
      <c r="LQI423" s="4"/>
      <c r="LQJ423" s="4"/>
      <c r="LQK423" s="4"/>
      <c r="LQL423" s="4"/>
      <c r="LQM423" s="4"/>
      <c r="LQN423" s="4"/>
      <c r="LQO423" s="4"/>
      <c r="LQP423" s="4"/>
      <c r="LQQ423" s="4"/>
      <c r="LQR423" s="4"/>
      <c r="LQS423" s="4"/>
      <c r="LQT423" s="4"/>
      <c r="LQU423" s="4"/>
      <c r="LQV423" s="4"/>
      <c r="LQW423" s="4"/>
      <c r="LQX423" s="4"/>
      <c r="LQY423" s="4"/>
      <c r="LQZ423" s="4"/>
      <c r="LRA423" s="4"/>
      <c r="LRB423" s="4"/>
      <c r="LRC423" s="4"/>
      <c r="LRD423" s="4"/>
      <c r="LRE423" s="4"/>
      <c r="LRF423" s="4"/>
      <c r="LRG423" s="4"/>
      <c r="LRH423" s="4"/>
      <c r="LRI423" s="4"/>
      <c r="LRJ423" s="4"/>
      <c r="LRK423" s="4"/>
      <c r="LRL423" s="4"/>
      <c r="LRM423" s="4"/>
      <c r="LRN423" s="4"/>
      <c r="LRO423" s="4"/>
      <c r="LRP423" s="4"/>
      <c r="LRQ423" s="4"/>
      <c r="LRR423" s="4"/>
      <c r="LRS423" s="4"/>
      <c r="LRT423" s="4"/>
      <c r="LRU423" s="4"/>
      <c r="LRV423" s="4"/>
      <c r="LRW423" s="4"/>
      <c r="LRX423" s="4"/>
      <c r="LRY423" s="4"/>
      <c r="LRZ423" s="4"/>
      <c r="LSA423" s="4"/>
      <c r="LSB423" s="4"/>
      <c r="LSC423" s="4"/>
      <c r="LSD423" s="4"/>
      <c r="LSE423" s="4"/>
      <c r="LSF423" s="4"/>
      <c r="LSG423" s="4"/>
      <c r="LSH423" s="4"/>
      <c r="LSI423" s="4"/>
      <c r="LSJ423" s="4"/>
      <c r="LSK423" s="4"/>
      <c r="LSL423" s="4"/>
      <c r="LSM423" s="4"/>
      <c r="LSN423" s="4"/>
      <c r="LSO423" s="4"/>
      <c r="LSP423" s="4"/>
      <c r="LSQ423" s="4"/>
      <c r="LSR423" s="4"/>
      <c r="LSS423" s="4"/>
      <c r="LST423" s="4"/>
      <c r="LSU423" s="4"/>
      <c r="LSV423" s="4"/>
      <c r="LSW423" s="4"/>
      <c r="LSX423" s="4"/>
      <c r="LSY423" s="4"/>
      <c r="LSZ423" s="4"/>
      <c r="LTA423" s="4"/>
      <c r="LTB423" s="4"/>
      <c r="LTC423" s="4"/>
      <c r="LTD423" s="4"/>
      <c r="LTE423" s="4"/>
      <c r="LTF423" s="4"/>
      <c r="LTG423" s="4"/>
      <c r="LTH423" s="4"/>
      <c r="LTI423" s="4"/>
      <c r="LTJ423" s="4"/>
      <c r="LTK423" s="4"/>
      <c r="LTL423" s="4"/>
      <c r="LTM423" s="4"/>
      <c r="LTN423" s="4"/>
      <c r="LTO423" s="4"/>
      <c r="LTP423" s="4"/>
      <c r="LTQ423" s="4"/>
      <c r="LTR423" s="4"/>
      <c r="LTS423" s="4"/>
      <c r="LTT423" s="4"/>
      <c r="LTU423" s="4"/>
      <c r="LTV423" s="4"/>
      <c r="LTW423" s="4"/>
      <c r="LTX423" s="4"/>
      <c r="LTY423" s="4"/>
      <c r="LTZ423" s="4"/>
      <c r="LUA423" s="4"/>
      <c r="LUB423" s="4"/>
      <c r="LUC423" s="4"/>
      <c r="LUD423" s="4"/>
      <c r="LUE423" s="4"/>
      <c r="LUF423" s="4"/>
      <c r="LUG423" s="4"/>
      <c r="LUH423" s="4"/>
      <c r="LUI423" s="4"/>
      <c r="LUJ423" s="4"/>
      <c r="LUK423" s="4"/>
      <c r="LUL423" s="4"/>
      <c r="LUM423" s="4"/>
      <c r="LUN423" s="4"/>
      <c r="LUO423" s="4"/>
      <c r="LUP423" s="4"/>
      <c r="LUQ423" s="4"/>
      <c r="LUR423" s="4"/>
      <c r="LUS423" s="4"/>
      <c r="LUT423" s="4"/>
      <c r="LUU423" s="4"/>
      <c r="LUV423" s="4"/>
      <c r="LUW423" s="4"/>
      <c r="LUX423" s="4"/>
      <c r="LUY423" s="4"/>
      <c r="LUZ423" s="4"/>
      <c r="LVA423" s="4"/>
      <c r="LVB423" s="4"/>
      <c r="LVC423" s="4"/>
      <c r="LVD423" s="4"/>
      <c r="LVE423" s="4"/>
      <c r="LVF423" s="4"/>
      <c r="LVG423" s="4"/>
      <c r="LVH423" s="4"/>
      <c r="LVI423" s="4"/>
      <c r="LVJ423" s="4"/>
      <c r="LVK423" s="4"/>
      <c r="LVL423" s="4"/>
      <c r="LVM423" s="4"/>
      <c r="LVN423" s="4"/>
      <c r="LVO423" s="4"/>
      <c r="LVP423" s="4"/>
      <c r="LVQ423" s="4"/>
      <c r="LVR423" s="4"/>
      <c r="LVS423" s="4"/>
      <c r="LVT423" s="4"/>
      <c r="LVU423" s="4"/>
      <c r="LVV423" s="4"/>
      <c r="LVW423" s="4"/>
      <c r="LVX423" s="4"/>
      <c r="LVY423" s="4"/>
      <c r="LVZ423" s="4"/>
      <c r="LWA423" s="4"/>
      <c r="LWB423" s="4"/>
      <c r="LWC423" s="4"/>
      <c r="LWD423" s="4"/>
      <c r="LWE423" s="4"/>
      <c r="LWF423" s="4"/>
      <c r="LWG423" s="4"/>
      <c r="LWH423" s="4"/>
      <c r="LWI423" s="4"/>
      <c r="LWJ423" s="4"/>
      <c r="LWK423" s="4"/>
      <c r="LWL423" s="4"/>
      <c r="LWM423" s="4"/>
      <c r="LWN423" s="4"/>
      <c r="LWO423" s="4"/>
      <c r="LWP423" s="4"/>
      <c r="LWQ423" s="4"/>
      <c r="LWR423" s="4"/>
      <c r="LWS423" s="4"/>
      <c r="LWT423" s="4"/>
      <c r="LWU423" s="4"/>
      <c r="LWV423" s="4"/>
      <c r="LWW423" s="4"/>
      <c r="LWX423" s="4"/>
      <c r="LWY423" s="4"/>
      <c r="LWZ423" s="4"/>
      <c r="LXA423" s="4"/>
      <c r="LXB423" s="4"/>
      <c r="LXC423" s="4"/>
      <c r="LXD423" s="4"/>
      <c r="LXE423" s="4"/>
      <c r="LXF423" s="4"/>
      <c r="LXG423" s="4"/>
      <c r="LXH423" s="4"/>
      <c r="LXI423" s="4"/>
      <c r="LXJ423" s="4"/>
      <c r="LXK423" s="4"/>
      <c r="LXL423" s="4"/>
      <c r="LXM423" s="4"/>
      <c r="LXN423" s="4"/>
      <c r="LXO423" s="4"/>
      <c r="LXP423" s="4"/>
      <c r="LXQ423" s="4"/>
      <c r="LXR423" s="4"/>
      <c r="LXS423" s="4"/>
      <c r="LXT423" s="4"/>
      <c r="LXU423" s="4"/>
      <c r="LXV423" s="4"/>
      <c r="LXW423" s="4"/>
      <c r="LXX423" s="4"/>
      <c r="LXY423" s="4"/>
      <c r="LXZ423" s="4"/>
      <c r="LYA423" s="4"/>
      <c r="LYB423" s="4"/>
      <c r="LYC423" s="4"/>
      <c r="LYD423" s="4"/>
      <c r="LYE423" s="4"/>
      <c r="LYF423" s="4"/>
      <c r="LYG423" s="4"/>
      <c r="LYH423" s="4"/>
      <c r="LYI423" s="4"/>
      <c r="LYJ423" s="4"/>
      <c r="LYK423" s="4"/>
      <c r="LYL423" s="4"/>
      <c r="LYM423" s="4"/>
      <c r="LYN423" s="4"/>
      <c r="LYO423" s="4"/>
      <c r="LYP423" s="4"/>
      <c r="LYQ423" s="4"/>
      <c r="LYR423" s="4"/>
      <c r="LYS423" s="4"/>
      <c r="LYT423" s="4"/>
      <c r="LYU423" s="4"/>
      <c r="LYV423" s="4"/>
      <c r="LYW423" s="4"/>
      <c r="LYX423" s="4"/>
      <c r="LYY423" s="4"/>
      <c r="LYZ423" s="4"/>
      <c r="LZA423" s="4"/>
      <c r="LZB423" s="4"/>
      <c r="LZC423" s="4"/>
      <c r="LZD423" s="4"/>
      <c r="LZE423" s="4"/>
      <c r="LZF423" s="4"/>
      <c r="LZG423" s="4"/>
      <c r="LZH423" s="4"/>
      <c r="LZI423" s="4"/>
      <c r="LZJ423" s="4"/>
      <c r="LZK423" s="4"/>
      <c r="LZL423" s="4"/>
      <c r="LZM423" s="4"/>
      <c r="LZN423" s="4"/>
      <c r="LZO423" s="4"/>
      <c r="LZP423" s="4"/>
      <c r="LZQ423" s="4"/>
      <c r="LZR423" s="4"/>
      <c r="LZS423" s="4"/>
      <c r="LZT423" s="4"/>
      <c r="LZU423" s="4"/>
      <c r="LZV423" s="4"/>
      <c r="LZW423" s="4"/>
      <c r="LZX423" s="4"/>
      <c r="LZY423" s="4"/>
      <c r="LZZ423" s="4"/>
      <c r="MAA423" s="4"/>
      <c r="MAB423" s="4"/>
      <c r="MAC423" s="4"/>
      <c r="MAD423" s="4"/>
      <c r="MAE423" s="4"/>
      <c r="MAF423" s="4"/>
      <c r="MAG423" s="4"/>
      <c r="MAH423" s="4"/>
      <c r="MAI423" s="4"/>
      <c r="MAJ423" s="4"/>
      <c r="MAK423" s="4"/>
      <c r="MAL423" s="4"/>
      <c r="MAM423" s="4"/>
      <c r="MAN423" s="4"/>
      <c r="MAO423" s="4"/>
      <c r="MAP423" s="4"/>
      <c r="MAQ423" s="4"/>
      <c r="MAR423" s="4"/>
      <c r="MAS423" s="4"/>
      <c r="MAT423" s="4"/>
      <c r="MAU423" s="4"/>
      <c r="MAV423" s="4"/>
      <c r="MAW423" s="4"/>
      <c r="MAX423" s="4"/>
      <c r="MAY423" s="4"/>
      <c r="MAZ423" s="4"/>
      <c r="MBA423" s="4"/>
      <c r="MBB423" s="4"/>
      <c r="MBC423" s="4"/>
      <c r="MBD423" s="4"/>
      <c r="MBE423" s="4"/>
      <c r="MBF423" s="4"/>
      <c r="MBG423" s="4"/>
      <c r="MBH423" s="4"/>
      <c r="MBI423" s="4"/>
      <c r="MBJ423" s="4"/>
      <c r="MBK423" s="4"/>
      <c r="MBL423" s="4"/>
      <c r="MBM423" s="4"/>
      <c r="MBN423" s="4"/>
      <c r="MBO423" s="4"/>
      <c r="MBP423" s="4"/>
      <c r="MBQ423" s="4"/>
      <c r="MBR423" s="4"/>
      <c r="MBS423" s="4"/>
      <c r="MBT423" s="4"/>
      <c r="MBU423" s="4"/>
      <c r="MBV423" s="4"/>
      <c r="MBW423" s="4"/>
      <c r="MBX423" s="4"/>
      <c r="MBY423" s="4"/>
      <c r="MBZ423" s="4"/>
      <c r="MCA423" s="4"/>
      <c r="MCB423" s="4"/>
      <c r="MCC423" s="4"/>
      <c r="MCD423" s="4"/>
      <c r="MCE423" s="4"/>
      <c r="MCF423" s="4"/>
      <c r="MCG423" s="4"/>
      <c r="MCH423" s="4"/>
      <c r="MCI423" s="4"/>
      <c r="MCJ423" s="4"/>
      <c r="MCK423" s="4"/>
      <c r="MCL423" s="4"/>
      <c r="MCM423" s="4"/>
      <c r="MCN423" s="4"/>
      <c r="MCO423" s="4"/>
      <c r="MCP423" s="4"/>
      <c r="MCQ423" s="4"/>
      <c r="MCR423" s="4"/>
      <c r="MCS423" s="4"/>
      <c r="MCT423" s="4"/>
      <c r="MCU423" s="4"/>
      <c r="MCV423" s="4"/>
      <c r="MCW423" s="4"/>
      <c r="MCX423" s="4"/>
      <c r="MCY423" s="4"/>
      <c r="MCZ423" s="4"/>
      <c r="MDA423" s="4"/>
      <c r="MDB423" s="4"/>
      <c r="MDC423" s="4"/>
      <c r="MDD423" s="4"/>
      <c r="MDE423" s="4"/>
      <c r="MDF423" s="4"/>
      <c r="MDG423" s="4"/>
      <c r="MDH423" s="4"/>
      <c r="MDI423" s="4"/>
      <c r="MDJ423" s="4"/>
      <c r="MDK423" s="4"/>
      <c r="MDL423" s="4"/>
      <c r="MDM423" s="4"/>
      <c r="MDN423" s="4"/>
      <c r="MDO423" s="4"/>
      <c r="MDP423" s="4"/>
      <c r="MDQ423" s="4"/>
      <c r="MDR423" s="4"/>
      <c r="MDS423" s="4"/>
      <c r="MDT423" s="4"/>
      <c r="MDU423" s="4"/>
      <c r="MDV423" s="4"/>
      <c r="MDW423" s="4"/>
      <c r="MDX423" s="4"/>
      <c r="MDY423" s="4"/>
      <c r="MDZ423" s="4"/>
      <c r="MEA423" s="4"/>
      <c r="MEB423" s="4"/>
      <c r="MEC423" s="4"/>
      <c r="MED423" s="4"/>
      <c r="MEE423" s="4"/>
      <c r="MEF423" s="4"/>
      <c r="MEG423" s="4"/>
      <c r="MEH423" s="4"/>
      <c r="MEI423" s="4"/>
      <c r="MEJ423" s="4"/>
      <c r="MEK423" s="4"/>
      <c r="MEL423" s="4"/>
      <c r="MEM423" s="4"/>
      <c r="MEN423" s="4"/>
      <c r="MEO423" s="4"/>
      <c r="MEP423" s="4"/>
      <c r="MEQ423" s="4"/>
      <c r="MER423" s="4"/>
      <c r="MES423" s="4"/>
      <c r="MET423" s="4"/>
      <c r="MEU423" s="4"/>
      <c r="MEV423" s="4"/>
      <c r="MEW423" s="4"/>
      <c r="MEX423" s="4"/>
      <c r="MEY423" s="4"/>
      <c r="MEZ423" s="4"/>
      <c r="MFA423" s="4"/>
      <c r="MFB423" s="4"/>
      <c r="MFC423" s="4"/>
      <c r="MFD423" s="4"/>
      <c r="MFE423" s="4"/>
      <c r="MFF423" s="4"/>
      <c r="MFG423" s="4"/>
      <c r="MFH423" s="4"/>
      <c r="MFI423" s="4"/>
      <c r="MFJ423" s="4"/>
      <c r="MFK423" s="4"/>
      <c r="MFL423" s="4"/>
      <c r="MFM423" s="4"/>
      <c r="MFN423" s="4"/>
      <c r="MFO423" s="4"/>
      <c r="MFP423" s="4"/>
      <c r="MFQ423" s="4"/>
      <c r="MFR423" s="4"/>
      <c r="MFS423" s="4"/>
      <c r="MFT423" s="4"/>
      <c r="MFU423" s="4"/>
      <c r="MFV423" s="4"/>
      <c r="MFW423" s="4"/>
      <c r="MFX423" s="4"/>
      <c r="MFY423" s="4"/>
      <c r="MFZ423" s="4"/>
      <c r="MGA423" s="4"/>
      <c r="MGB423" s="4"/>
      <c r="MGC423" s="4"/>
      <c r="MGD423" s="4"/>
      <c r="MGE423" s="4"/>
      <c r="MGF423" s="4"/>
      <c r="MGG423" s="4"/>
      <c r="MGH423" s="4"/>
      <c r="MGI423" s="4"/>
      <c r="MGJ423" s="4"/>
      <c r="MGK423" s="4"/>
      <c r="MGL423" s="4"/>
      <c r="MGM423" s="4"/>
      <c r="MGN423" s="4"/>
      <c r="MGO423" s="4"/>
      <c r="MGP423" s="4"/>
      <c r="MGQ423" s="4"/>
      <c r="MGR423" s="4"/>
      <c r="MGS423" s="4"/>
      <c r="MGT423" s="4"/>
      <c r="MGU423" s="4"/>
      <c r="MGV423" s="4"/>
      <c r="MGW423" s="4"/>
      <c r="MGX423" s="4"/>
      <c r="MGY423" s="4"/>
      <c r="MGZ423" s="4"/>
      <c r="MHA423" s="4"/>
      <c r="MHB423" s="4"/>
      <c r="MHC423" s="4"/>
      <c r="MHD423" s="4"/>
      <c r="MHE423" s="4"/>
      <c r="MHF423" s="4"/>
      <c r="MHG423" s="4"/>
      <c r="MHH423" s="4"/>
      <c r="MHI423" s="4"/>
      <c r="MHJ423" s="4"/>
      <c r="MHK423" s="4"/>
      <c r="MHL423" s="4"/>
      <c r="MHM423" s="4"/>
      <c r="MHN423" s="4"/>
      <c r="MHO423" s="4"/>
      <c r="MHP423" s="4"/>
      <c r="MHQ423" s="4"/>
      <c r="MHR423" s="4"/>
      <c r="MHS423" s="4"/>
      <c r="MHT423" s="4"/>
      <c r="MHU423" s="4"/>
      <c r="MHV423" s="4"/>
      <c r="MHW423" s="4"/>
      <c r="MHX423" s="4"/>
      <c r="MHY423" s="4"/>
      <c r="MHZ423" s="4"/>
      <c r="MIA423" s="4"/>
      <c r="MIB423" s="4"/>
      <c r="MIC423" s="4"/>
      <c r="MID423" s="4"/>
      <c r="MIE423" s="4"/>
      <c r="MIF423" s="4"/>
      <c r="MIG423" s="4"/>
      <c r="MIH423" s="4"/>
      <c r="MII423" s="4"/>
      <c r="MIJ423" s="4"/>
      <c r="MIK423" s="4"/>
      <c r="MIL423" s="4"/>
      <c r="MIM423" s="4"/>
      <c r="MIN423" s="4"/>
      <c r="MIO423" s="4"/>
      <c r="MIP423" s="4"/>
      <c r="MIQ423" s="4"/>
      <c r="MIR423" s="4"/>
      <c r="MIS423" s="4"/>
      <c r="MIT423" s="4"/>
      <c r="MIU423" s="4"/>
      <c r="MIV423" s="4"/>
      <c r="MIW423" s="4"/>
      <c r="MIX423" s="4"/>
      <c r="MIY423" s="4"/>
      <c r="MIZ423" s="4"/>
      <c r="MJA423" s="4"/>
      <c r="MJB423" s="4"/>
      <c r="MJC423" s="4"/>
      <c r="MJD423" s="4"/>
      <c r="MJE423" s="4"/>
      <c r="MJF423" s="4"/>
      <c r="MJG423" s="4"/>
      <c r="MJH423" s="4"/>
      <c r="MJI423" s="4"/>
      <c r="MJJ423" s="4"/>
      <c r="MJK423" s="4"/>
      <c r="MJL423" s="4"/>
      <c r="MJM423" s="4"/>
      <c r="MJN423" s="4"/>
      <c r="MJO423" s="4"/>
      <c r="MJP423" s="4"/>
      <c r="MJQ423" s="4"/>
      <c r="MJR423" s="4"/>
      <c r="MJS423" s="4"/>
      <c r="MJT423" s="4"/>
      <c r="MJU423" s="4"/>
      <c r="MJV423" s="4"/>
      <c r="MJW423" s="4"/>
      <c r="MJX423" s="4"/>
      <c r="MJY423" s="4"/>
      <c r="MJZ423" s="4"/>
      <c r="MKA423" s="4"/>
      <c r="MKB423" s="4"/>
      <c r="MKC423" s="4"/>
      <c r="MKD423" s="4"/>
      <c r="MKE423" s="4"/>
      <c r="MKF423" s="4"/>
      <c r="MKG423" s="4"/>
      <c r="MKH423" s="4"/>
      <c r="MKI423" s="4"/>
      <c r="MKJ423" s="4"/>
      <c r="MKK423" s="4"/>
      <c r="MKL423" s="4"/>
      <c r="MKM423" s="4"/>
      <c r="MKN423" s="4"/>
      <c r="MKO423" s="4"/>
      <c r="MKP423" s="4"/>
      <c r="MKQ423" s="4"/>
      <c r="MKR423" s="4"/>
      <c r="MKS423" s="4"/>
      <c r="MKT423" s="4"/>
      <c r="MKU423" s="4"/>
      <c r="MKV423" s="4"/>
      <c r="MKW423" s="4"/>
      <c r="MKX423" s="4"/>
      <c r="MKY423" s="4"/>
      <c r="MKZ423" s="4"/>
      <c r="MLA423" s="4"/>
      <c r="MLB423" s="4"/>
      <c r="MLC423" s="4"/>
      <c r="MLD423" s="4"/>
      <c r="MLE423" s="4"/>
      <c r="MLF423" s="4"/>
      <c r="MLG423" s="4"/>
      <c r="MLH423" s="4"/>
      <c r="MLI423" s="4"/>
      <c r="MLJ423" s="4"/>
      <c r="MLK423" s="4"/>
      <c r="MLL423" s="4"/>
      <c r="MLM423" s="4"/>
      <c r="MLN423" s="4"/>
      <c r="MLO423" s="4"/>
      <c r="MLP423" s="4"/>
      <c r="MLQ423" s="4"/>
      <c r="MLR423" s="4"/>
      <c r="MLS423" s="4"/>
      <c r="MLT423" s="4"/>
      <c r="MLU423" s="4"/>
      <c r="MLV423" s="4"/>
      <c r="MLW423" s="4"/>
      <c r="MLX423" s="4"/>
      <c r="MLY423" s="4"/>
      <c r="MLZ423" s="4"/>
      <c r="MMA423" s="4"/>
      <c r="MMB423" s="4"/>
      <c r="MMC423" s="4"/>
      <c r="MMD423" s="4"/>
      <c r="MME423" s="4"/>
      <c r="MMF423" s="4"/>
      <c r="MMG423" s="4"/>
      <c r="MMH423" s="4"/>
      <c r="MMI423" s="4"/>
      <c r="MMJ423" s="4"/>
      <c r="MMK423" s="4"/>
      <c r="MML423" s="4"/>
      <c r="MMM423" s="4"/>
      <c r="MMN423" s="4"/>
      <c r="MMO423" s="4"/>
      <c r="MMP423" s="4"/>
      <c r="MMQ423" s="4"/>
      <c r="MMR423" s="4"/>
      <c r="MMS423" s="4"/>
      <c r="MMT423" s="4"/>
      <c r="MMU423" s="4"/>
      <c r="MMV423" s="4"/>
      <c r="MMW423" s="4"/>
      <c r="MMX423" s="4"/>
      <c r="MMY423" s="4"/>
      <c r="MMZ423" s="4"/>
      <c r="MNA423" s="4"/>
      <c r="MNB423" s="4"/>
      <c r="MNC423" s="4"/>
      <c r="MND423" s="4"/>
      <c r="MNE423" s="4"/>
      <c r="MNF423" s="4"/>
      <c r="MNG423" s="4"/>
      <c r="MNH423" s="4"/>
      <c r="MNI423" s="4"/>
      <c r="MNJ423" s="4"/>
      <c r="MNK423" s="4"/>
      <c r="MNL423" s="4"/>
      <c r="MNM423" s="4"/>
      <c r="MNN423" s="4"/>
      <c r="MNO423" s="4"/>
      <c r="MNP423" s="4"/>
      <c r="MNQ423" s="4"/>
      <c r="MNR423" s="4"/>
      <c r="MNS423" s="4"/>
      <c r="MNT423" s="4"/>
      <c r="MNU423" s="4"/>
      <c r="MNV423" s="4"/>
      <c r="MNW423" s="4"/>
      <c r="MNX423" s="4"/>
      <c r="MNY423" s="4"/>
      <c r="MNZ423" s="4"/>
      <c r="MOA423" s="4"/>
      <c r="MOB423" s="4"/>
      <c r="MOC423" s="4"/>
      <c r="MOD423" s="4"/>
      <c r="MOE423" s="4"/>
      <c r="MOF423" s="4"/>
      <c r="MOG423" s="4"/>
      <c r="MOH423" s="4"/>
      <c r="MOI423" s="4"/>
      <c r="MOJ423" s="4"/>
      <c r="MOK423" s="4"/>
      <c r="MOL423" s="4"/>
      <c r="MOM423" s="4"/>
      <c r="MON423" s="4"/>
      <c r="MOO423" s="4"/>
      <c r="MOP423" s="4"/>
      <c r="MOQ423" s="4"/>
      <c r="MOR423" s="4"/>
      <c r="MOS423" s="4"/>
      <c r="MOT423" s="4"/>
      <c r="MOU423" s="4"/>
      <c r="MOV423" s="4"/>
      <c r="MOW423" s="4"/>
      <c r="MOX423" s="4"/>
      <c r="MOY423" s="4"/>
      <c r="MOZ423" s="4"/>
      <c r="MPA423" s="4"/>
      <c r="MPB423" s="4"/>
      <c r="MPC423" s="4"/>
      <c r="MPD423" s="4"/>
      <c r="MPE423" s="4"/>
      <c r="MPF423" s="4"/>
      <c r="MPG423" s="4"/>
      <c r="MPH423" s="4"/>
      <c r="MPI423" s="4"/>
      <c r="MPJ423" s="4"/>
      <c r="MPK423" s="4"/>
      <c r="MPL423" s="4"/>
      <c r="MPM423" s="4"/>
      <c r="MPN423" s="4"/>
      <c r="MPO423" s="4"/>
      <c r="MPP423" s="4"/>
      <c r="MPQ423" s="4"/>
      <c r="MPR423" s="4"/>
      <c r="MPS423" s="4"/>
      <c r="MPT423" s="4"/>
      <c r="MPU423" s="4"/>
      <c r="MPV423" s="4"/>
      <c r="MPW423" s="4"/>
      <c r="MPX423" s="4"/>
      <c r="MPY423" s="4"/>
      <c r="MPZ423" s="4"/>
      <c r="MQA423" s="4"/>
      <c r="MQB423" s="4"/>
      <c r="MQC423" s="4"/>
      <c r="MQD423" s="4"/>
      <c r="MQE423" s="4"/>
      <c r="MQF423" s="4"/>
      <c r="MQG423" s="4"/>
      <c r="MQH423" s="4"/>
      <c r="MQI423" s="4"/>
      <c r="MQJ423" s="4"/>
      <c r="MQK423" s="4"/>
      <c r="MQL423" s="4"/>
      <c r="MQM423" s="4"/>
      <c r="MQN423" s="4"/>
      <c r="MQO423" s="4"/>
      <c r="MQP423" s="4"/>
      <c r="MQQ423" s="4"/>
      <c r="MQR423" s="4"/>
      <c r="MQS423" s="4"/>
      <c r="MQT423" s="4"/>
      <c r="MQU423" s="4"/>
      <c r="MQV423" s="4"/>
      <c r="MQW423" s="4"/>
      <c r="MQX423" s="4"/>
      <c r="MQY423" s="4"/>
      <c r="MQZ423" s="4"/>
      <c r="MRA423" s="4"/>
      <c r="MRB423" s="4"/>
      <c r="MRC423" s="4"/>
      <c r="MRD423" s="4"/>
      <c r="MRE423" s="4"/>
      <c r="MRF423" s="4"/>
      <c r="MRG423" s="4"/>
      <c r="MRH423" s="4"/>
      <c r="MRI423" s="4"/>
      <c r="MRJ423" s="4"/>
      <c r="MRK423" s="4"/>
      <c r="MRL423" s="4"/>
      <c r="MRM423" s="4"/>
      <c r="MRN423" s="4"/>
      <c r="MRO423" s="4"/>
      <c r="MRP423" s="4"/>
      <c r="MRQ423" s="4"/>
      <c r="MRR423" s="4"/>
      <c r="MRS423" s="4"/>
      <c r="MRT423" s="4"/>
      <c r="MRU423" s="4"/>
      <c r="MRV423" s="4"/>
      <c r="MRW423" s="4"/>
      <c r="MRX423" s="4"/>
      <c r="MRY423" s="4"/>
      <c r="MRZ423" s="4"/>
      <c r="MSA423" s="4"/>
      <c r="MSB423" s="4"/>
      <c r="MSC423" s="4"/>
      <c r="MSD423" s="4"/>
      <c r="MSE423" s="4"/>
      <c r="MSF423" s="4"/>
      <c r="MSG423" s="4"/>
      <c r="MSH423" s="4"/>
      <c r="MSI423" s="4"/>
      <c r="MSJ423" s="4"/>
      <c r="MSK423" s="4"/>
      <c r="MSL423" s="4"/>
      <c r="MSM423" s="4"/>
      <c r="MSN423" s="4"/>
      <c r="MSO423" s="4"/>
      <c r="MSP423" s="4"/>
      <c r="MSQ423" s="4"/>
      <c r="MSR423" s="4"/>
      <c r="MSS423" s="4"/>
      <c r="MST423" s="4"/>
      <c r="MSU423" s="4"/>
      <c r="MSV423" s="4"/>
      <c r="MSW423" s="4"/>
      <c r="MSX423" s="4"/>
      <c r="MSY423" s="4"/>
      <c r="MSZ423" s="4"/>
      <c r="MTA423" s="4"/>
      <c r="MTB423" s="4"/>
      <c r="MTC423" s="4"/>
      <c r="MTD423" s="4"/>
      <c r="MTE423" s="4"/>
      <c r="MTF423" s="4"/>
      <c r="MTG423" s="4"/>
      <c r="MTH423" s="4"/>
      <c r="MTI423" s="4"/>
      <c r="MTJ423" s="4"/>
      <c r="MTK423" s="4"/>
      <c r="MTL423" s="4"/>
      <c r="MTM423" s="4"/>
      <c r="MTN423" s="4"/>
      <c r="MTO423" s="4"/>
      <c r="MTP423" s="4"/>
      <c r="MTQ423" s="4"/>
      <c r="MTR423" s="4"/>
      <c r="MTS423" s="4"/>
      <c r="MTT423" s="4"/>
      <c r="MTU423" s="4"/>
      <c r="MTV423" s="4"/>
      <c r="MTW423" s="4"/>
      <c r="MTX423" s="4"/>
      <c r="MTY423" s="4"/>
      <c r="MTZ423" s="4"/>
      <c r="MUA423" s="4"/>
      <c r="MUB423" s="4"/>
      <c r="MUC423" s="4"/>
      <c r="MUD423" s="4"/>
      <c r="MUE423" s="4"/>
      <c r="MUF423" s="4"/>
      <c r="MUG423" s="4"/>
      <c r="MUH423" s="4"/>
      <c r="MUI423" s="4"/>
      <c r="MUJ423" s="4"/>
      <c r="MUK423" s="4"/>
      <c r="MUL423" s="4"/>
      <c r="MUM423" s="4"/>
      <c r="MUN423" s="4"/>
      <c r="MUO423" s="4"/>
      <c r="MUP423" s="4"/>
      <c r="MUQ423" s="4"/>
      <c r="MUR423" s="4"/>
      <c r="MUS423" s="4"/>
      <c r="MUT423" s="4"/>
      <c r="MUU423" s="4"/>
      <c r="MUV423" s="4"/>
      <c r="MUW423" s="4"/>
      <c r="MUX423" s="4"/>
      <c r="MUY423" s="4"/>
      <c r="MUZ423" s="4"/>
      <c r="MVA423" s="4"/>
      <c r="MVB423" s="4"/>
      <c r="MVC423" s="4"/>
      <c r="MVD423" s="4"/>
      <c r="MVE423" s="4"/>
      <c r="MVF423" s="4"/>
      <c r="MVG423" s="4"/>
      <c r="MVH423" s="4"/>
      <c r="MVI423" s="4"/>
      <c r="MVJ423" s="4"/>
      <c r="MVK423" s="4"/>
      <c r="MVL423" s="4"/>
      <c r="MVM423" s="4"/>
      <c r="MVN423" s="4"/>
      <c r="MVO423" s="4"/>
      <c r="MVP423" s="4"/>
      <c r="MVQ423" s="4"/>
      <c r="MVR423" s="4"/>
      <c r="MVS423" s="4"/>
      <c r="MVT423" s="4"/>
      <c r="MVU423" s="4"/>
      <c r="MVV423" s="4"/>
      <c r="MVW423" s="4"/>
      <c r="MVX423" s="4"/>
      <c r="MVY423" s="4"/>
      <c r="MVZ423" s="4"/>
      <c r="MWA423" s="4"/>
      <c r="MWB423" s="4"/>
      <c r="MWC423" s="4"/>
      <c r="MWD423" s="4"/>
      <c r="MWE423" s="4"/>
      <c r="MWF423" s="4"/>
      <c r="MWG423" s="4"/>
      <c r="MWH423" s="4"/>
      <c r="MWI423" s="4"/>
      <c r="MWJ423" s="4"/>
      <c r="MWK423" s="4"/>
      <c r="MWL423" s="4"/>
      <c r="MWM423" s="4"/>
      <c r="MWN423" s="4"/>
      <c r="MWO423" s="4"/>
      <c r="MWP423" s="4"/>
      <c r="MWQ423" s="4"/>
      <c r="MWR423" s="4"/>
      <c r="MWS423" s="4"/>
      <c r="MWT423" s="4"/>
      <c r="MWU423" s="4"/>
      <c r="MWV423" s="4"/>
      <c r="MWW423" s="4"/>
      <c r="MWX423" s="4"/>
      <c r="MWY423" s="4"/>
      <c r="MWZ423" s="4"/>
      <c r="MXA423" s="4"/>
      <c r="MXB423" s="4"/>
      <c r="MXC423" s="4"/>
      <c r="MXD423" s="4"/>
      <c r="MXE423" s="4"/>
      <c r="MXF423" s="4"/>
      <c r="MXG423" s="4"/>
      <c r="MXH423" s="4"/>
      <c r="MXI423" s="4"/>
      <c r="MXJ423" s="4"/>
      <c r="MXK423" s="4"/>
      <c r="MXL423" s="4"/>
      <c r="MXM423" s="4"/>
      <c r="MXN423" s="4"/>
      <c r="MXO423" s="4"/>
      <c r="MXP423" s="4"/>
      <c r="MXQ423" s="4"/>
      <c r="MXR423" s="4"/>
      <c r="MXS423" s="4"/>
      <c r="MXT423" s="4"/>
      <c r="MXU423" s="4"/>
      <c r="MXV423" s="4"/>
      <c r="MXW423" s="4"/>
      <c r="MXX423" s="4"/>
      <c r="MXY423" s="4"/>
      <c r="MXZ423" s="4"/>
      <c r="MYA423" s="4"/>
      <c r="MYB423" s="4"/>
      <c r="MYC423" s="4"/>
      <c r="MYD423" s="4"/>
      <c r="MYE423" s="4"/>
      <c r="MYF423" s="4"/>
      <c r="MYG423" s="4"/>
      <c r="MYH423" s="4"/>
      <c r="MYI423" s="4"/>
      <c r="MYJ423" s="4"/>
      <c r="MYK423" s="4"/>
      <c r="MYL423" s="4"/>
      <c r="MYM423" s="4"/>
      <c r="MYN423" s="4"/>
      <c r="MYO423" s="4"/>
      <c r="MYP423" s="4"/>
      <c r="MYQ423" s="4"/>
      <c r="MYR423" s="4"/>
      <c r="MYS423" s="4"/>
      <c r="MYT423" s="4"/>
      <c r="MYU423" s="4"/>
      <c r="MYV423" s="4"/>
      <c r="MYW423" s="4"/>
      <c r="MYX423" s="4"/>
      <c r="MYY423" s="4"/>
      <c r="MYZ423" s="4"/>
      <c r="MZA423" s="4"/>
      <c r="MZB423" s="4"/>
      <c r="MZC423" s="4"/>
      <c r="MZD423" s="4"/>
      <c r="MZE423" s="4"/>
      <c r="MZF423" s="4"/>
      <c r="MZG423" s="4"/>
      <c r="MZH423" s="4"/>
      <c r="MZI423" s="4"/>
      <c r="MZJ423" s="4"/>
      <c r="MZK423" s="4"/>
      <c r="MZL423" s="4"/>
      <c r="MZM423" s="4"/>
      <c r="MZN423" s="4"/>
      <c r="MZO423" s="4"/>
      <c r="MZP423" s="4"/>
      <c r="MZQ423" s="4"/>
      <c r="MZR423" s="4"/>
      <c r="MZS423" s="4"/>
      <c r="MZT423" s="4"/>
      <c r="MZU423" s="4"/>
      <c r="MZV423" s="4"/>
      <c r="MZW423" s="4"/>
      <c r="MZX423" s="4"/>
      <c r="MZY423" s="4"/>
      <c r="MZZ423" s="4"/>
      <c r="NAA423" s="4"/>
      <c r="NAB423" s="4"/>
      <c r="NAC423" s="4"/>
      <c r="NAD423" s="4"/>
      <c r="NAE423" s="4"/>
      <c r="NAF423" s="4"/>
      <c r="NAG423" s="4"/>
      <c r="NAH423" s="4"/>
      <c r="NAI423" s="4"/>
      <c r="NAJ423" s="4"/>
      <c r="NAK423" s="4"/>
      <c r="NAL423" s="4"/>
      <c r="NAM423" s="4"/>
      <c r="NAN423" s="4"/>
      <c r="NAO423" s="4"/>
      <c r="NAP423" s="4"/>
      <c r="NAQ423" s="4"/>
      <c r="NAR423" s="4"/>
      <c r="NAS423" s="4"/>
      <c r="NAT423" s="4"/>
      <c r="NAU423" s="4"/>
      <c r="NAV423" s="4"/>
      <c r="NAW423" s="4"/>
      <c r="NAX423" s="4"/>
      <c r="NAY423" s="4"/>
      <c r="NAZ423" s="4"/>
      <c r="NBA423" s="4"/>
      <c r="NBB423" s="4"/>
      <c r="NBC423" s="4"/>
      <c r="NBD423" s="4"/>
      <c r="NBE423" s="4"/>
      <c r="NBF423" s="4"/>
      <c r="NBG423" s="4"/>
      <c r="NBH423" s="4"/>
      <c r="NBI423" s="4"/>
      <c r="NBJ423" s="4"/>
      <c r="NBK423" s="4"/>
      <c r="NBL423" s="4"/>
      <c r="NBM423" s="4"/>
      <c r="NBN423" s="4"/>
      <c r="NBO423" s="4"/>
      <c r="NBP423" s="4"/>
      <c r="NBQ423" s="4"/>
      <c r="NBR423" s="4"/>
      <c r="NBS423" s="4"/>
      <c r="NBT423" s="4"/>
      <c r="NBU423" s="4"/>
      <c r="NBV423" s="4"/>
      <c r="NBW423" s="4"/>
      <c r="NBX423" s="4"/>
      <c r="NBY423" s="4"/>
      <c r="NBZ423" s="4"/>
      <c r="NCA423" s="4"/>
      <c r="NCB423" s="4"/>
      <c r="NCC423" s="4"/>
      <c r="NCD423" s="4"/>
      <c r="NCE423" s="4"/>
      <c r="NCF423" s="4"/>
      <c r="NCG423" s="4"/>
      <c r="NCH423" s="4"/>
      <c r="NCI423" s="4"/>
      <c r="NCJ423" s="4"/>
      <c r="NCK423" s="4"/>
      <c r="NCL423" s="4"/>
      <c r="NCM423" s="4"/>
      <c r="NCN423" s="4"/>
      <c r="NCO423" s="4"/>
      <c r="NCP423" s="4"/>
      <c r="NCQ423" s="4"/>
      <c r="NCR423" s="4"/>
      <c r="NCS423" s="4"/>
      <c r="NCT423" s="4"/>
      <c r="NCU423" s="4"/>
      <c r="NCV423" s="4"/>
      <c r="NCW423" s="4"/>
      <c r="NCX423" s="4"/>
      <c r="NCY423" s="4"/>
      <c r="NCZ423" s="4"/>
      <c r="NDA423" s="4"/>
      <c r="NDB423" s="4"/>
      <c r="NDC423" s="4"/>
      <c r="NDD423" s="4"/>
      <c r="NDE423" s="4"/>
      <c r="NDF423" s="4"/>
      <c r="NDG423" s="4"/>
      <c r="NDH423" s="4"/>
      <c r="NDI423" s="4"/>
      <c r="NDJ423" s="4"/>
      <c r="NDK423" s="4"/>
      <c r="NDL423" s="4"/>
      <c r="NDM423" s="4"/>
      <c r="NDN423" s="4"/>
      <c r="NDO423" s="4"/>
      <c r="NDP423" s="4"/>
      <c r="NDQ423" s="4"/>
      <c r="NDR423" s="4"/>
      <c r="NDS423" s="4"/>
      <c r="NDT423" s="4"/>
      <c r="NDU423" s="4"/>
      <c r="NDV423" s="4"/>
      <c r="NDW423" s="4"/>
      <c r="NDX423" s="4"/>
      <c r="NDY423" s="4"/>
      <c r="NDZ423" s="4"/>
      <c r="NEA423" s="4"/>
      <c r="NEB423" s="4"/>
      <c r="NEC423" s="4"/>
      <c r="NED423" s="4"/>
      <c r="NEE423" s="4"/>
      <c r="NEF423" s="4"/>
      <c r="NEG423" s="4"/>
      <c r="NEH423" s="4"/>
      <c r="NEI423" s="4"/>
      <c r="NEJ423" s="4"/>
      <c r="NEK423" s="4"/>
      <c r="NEL423" s="4"/>
      <c r="NEM423" s="4"/>
      <c r="NEN423" s="4"/>
      <c r="NEO423" s="4"/>
      <c r="NEP423" s="4"/>
      <c r="NEQ423" s="4"/>
      <c r="NER423" s="4"/>
      <c r="NES423" s="4"/>
      <c r="NET423" s="4"/>
      <c r="NEU423" s="4"/>
      <c r="NEV423" s="4"/>
      <c r="NEW423" s="4"/>
      <c r="NEX423" s="4"/>
      <c r="NEY423" s="4"/>
      <c r="NEZ423" s="4"/>
      <c r="NFA423" s="4"/>
      <c r="NFB423" s="4"/>
      <c r="NFC423" s="4"/>
      <c r="NFD423" s="4"/>
      <c r="NFE423" s="4"/>
      <c r="NFF423" s="4"/>
      <c r="NFG423" s="4"/>
      <c r="NFH423" s="4"/>
      <c r="NFI423" s="4"/>
      <c r="NFJ423" s="4"/>
      <c r="NFK423" s="4"/>
      <c r="NFL423" s="4"/>
      <c r="NFM423" s="4"/>
      <c r="NFN423" s="4"/>
      <c r="NFO423" s="4"/>
      <c r="NFP423" s="4"/>
      <c r="NFQ423" s="4"/>
      <c r="NFR423" s="4"/>
      <c r="NFS423" s="4"/>
      <c r="NFT423" s="4"/>
      <c r="NFU423" s="4"/>
      <c r="NFV423" s="4"/>
      <c r="NFW423" s="4"/>
      <c r="NFX423" s="4"/>
      <c r="NFY423" s="4"/>
      <c r="NFZ423" s="4"/>
      <c r="NGA423" s="4"/>
      <c r="NGB423" s="4"/>
      <c r="NGC423" s="4"/>
      <c r="NGD423" s="4"/>
      <c r="NGE423" s="4"/>
      <c r="NGF423" s="4"/>
      <c r="NGG423" s="4"/>
      <c r="NGH423" s="4"/>
      <c r="NGI423" s="4"/>
      <c r="NGJ423" s="4"/>
      <c r="NGK423" s="4"/>
      <c r="NGL423" s="4"/>
      <c r="NGM423" s="4"/>
      <c r="NGN423" s="4"/>
      <c r="NGO423" s="4"/>
      <c r="NGP423" s="4"/>
      <c r="NGQ423" s="4"/>
      <c r="NGR423" s="4"/>
      <c r="NGS423" s="4"/>
      <c r="NGT423" s="4"/>
      <c r="NGU423" s="4"/>
      <c r="NGV423" s="4"/>
      <c r="NGW423" s="4"/>
      <c r="NGX423" s="4"/>
      <c r="NGY423" s="4"/>
      <c r="NGZ423" s="4"/>
      <c r="NHA423" s="4"/>
      <c r="NHB423" s="4"/>
      <c r="NHC423" s="4"/>
      <c r="NHD423" s="4"/>
      <c r="NHE423" s="4"/>
      <c r="NHF423" s="4"/>
      <c r="NHG423" s="4"/>
      <c r="NHH423" s="4"/>
      <c r="NHI423" s="4"/>
      <c r="NHJ423" s="4"/>
      <c r="NHK423" s="4"/>
      <c r="NHL423" s="4"/>
      <c r="NHM423" s="4"/>
      <c r="NHN423" s="4"/>
      <c r="NHO423" s="4"/>
      <c r="NHP423" s="4"/>
      <c r="NHQ423" s="4"/>
      <c r="NHR423" s="4"/>
      <c r="NHS423" s="4"/>
      <c r="NHT423" s="4"/>
      <c r="NHU423" s="4"/>
      <c r="NHV423" s="4"/>
      <c r="NHW423" s="4"/>
      <c r="NHX423" s="4"/>
      <c r="NHY423" s="4"/>
      <c r="NHZ423" s="4"/>
      <c r="NIA423" s="4"/>
      <c r="NIB423" s="4"/>
      <c r="NIC423" s="4"/>
      <c r="NID423" s="4"/>
      <c r="NIE423" s="4"/>
      <c r="NIF423" s="4"/>
      <c r="NIG423" s="4"/>
      <c r="NIH423" s="4"/>
      <c r="NII423" s="4"/>
      <c r="NIJ423" s="4"/>
      <c r="NIK423" s="4"/>
      <c r="NIL423" s="4"/>
      <c r="NIM423" s="4"/>
      <c r="NIN423" s="4"/>
      <c r="NIO423" s="4"/>
      <c r="NIP423" s="4"/>
      <c r="NIQ423" s="4"/>
      <c r="NIR423" s="4"/>
      <c r="NIS423" s="4"/>
      <c r="NIT423" s="4"/>
      <c r="NIU423" s="4"/>
      <c r="NIV423" s="4"/>
      <c r="NIW423" s="4"/>
      <c r="NIX423" s="4"/>
      <c r="NIY423" s="4"/>
      <c r="NIZ423" s="4"/>
      <c r="NJA423" s="4"/>
      <c r="NJB423" s="4"/>
      <c r="NJC423" s="4"/>
      <c r="NJD423" s="4"/>
      <c r="NJE423" s="4"/>
      <c r="NJF423" s="4"/>
      <c r="NJG423" s="4"/>
      <c r="NJH423" s="4"/>
      <c r="NJI423" s="4"/>
      <c r="NJJ423" s="4"/>
      <c r="NJK423" s="4"/>
      <c r="NJL423" s="4"/>
      <c r="NJM423" s="4"/>
      <c r="NJN423" s="4"/>
      <c r="NJO423" s="4"/>
      <c r="NJP423" s="4"/>
      <c r="NJQ423" s="4"/>
      <c r="NJR423" s="4"/>
      <c r="NJS423" s="4"/>
      <c r="NJT423" s="4"/>
      <c r="NJU423" s="4"/>
      <c r="NJV423" s="4"/>
      <c r="NJW423" s="4"/>
      <c r="NJX423" s="4"/>
      <c r="NJY423" s="4"/>
      <c r="NJZ423" s="4"/>
      <c r="NKA423" s="4"/>
      <c r="NKB423" s="4"/>
      <c r="NKC423" s="4"/>
      <c r="NKD423" s="4"/>
      <c r="NKE423" s="4"/>
      <c r="NKF423" s="4"/>
      <c r="NKG423" s="4"/>
      <c r="NKH423" s="4"/>
      <c r="NKI423" s="4"/>
      <c r="NKJ423" s="4"/>
      <c r="NKK423" s="4"/>
      <c r="NKL423" s="4"/>
      <c r="NKM423" s="4"/>
      <c r="NKN423" s="4"/>
      <c r="NKO423" s="4"/>
      <c r="NKP423" s="4"/>
      <c r="NKQ423" s="4"/>
      <c r="NKR423" s="4"/>
      <c r="NKS423" s="4"/>
      <c r="NKT423" s="4"/>
      <c r="NKU423" s="4"/>
      <c r="NKV423" s="4"/>
      <c r="NKW423" s="4"/>
      <c r="NKX423" s="4"/>
      <c r="NKY423" s="4"/>
      <c r="NKZ423" s="4"/>
      <c r="NLA423" s="4"/>
      <c r="NLB423" s="4"/>
      <c r="NLC423" s="4"/>
      <c r="NLD423" s="4"/>
      <c r="NLE423" s="4"/>
      <c r="NLF423" s="4"/>
      <c r="NLG423" s="4"/>
      <c r="NLH423" s="4"/>
      <c r="NLI423" s="4"/>
      <c r="NLJ423" s="4"/>
      <c r="NLK423" s="4"/>
      <c r="NLL423" s="4"/>
      <c r="NLM423" s="4"/>
      <c r="NLN423" s="4"/>
      <c r="NLO423" s="4"/>
      <c r="NLP423" s="4"/>
      <c r="NLQ423" s="4"/>
      <c r="NLR423" s="4"/>
      <c r="NLS423" s="4"/>
      <c r="NLT423" s="4"/>
      <c r="NLU423" s="4"/>
      <c r="NLV423" s="4"/>
      <c r="NLW423" s="4"/>
      <c r="NLX423" s="4"/>
      <c r="NLY423" s="4"/>
      <c r="NLZ423" s="4"/>
      <c r="NMA423" s="4"/>
      <c r="NMB423" s="4"/>
      <c r="NMC423" s="4"/>
      <c r="NMD423" s="4"/>
      <c r="NME423" s="4"/>
      <c r="NMF423" s="4"/>
      <c r="NMG423" s="4"/>
      <c r="NMH423" s="4"/>
      <c r="NMI423" s="4"/>
      <c r="NMJ423" s="4"/>
      <c r="NMK423" s="4"/>
      <c r="NML423" s="4"/>
      <c r="NMM423" s="4"/>
      <c r="NMN423" s="4"/>
      <c r="NMO423" s="4"/>
      <c r="NMP423" s="4"/>
      <c r="NMQ423" s="4"/>
      <c r="NMR423" s="4"/>
      <c r="NMS423" s="4"/>
      <c r="NMT423" s="4"/>
      <c r="NMU423" s="4"/>
      <c r="NMV423" s="4"/>
      <c r="NMW423" s="4"/>
      <c r="NMX423" s="4"/>
      <c r="NMY423" s="4"/>
      <c r="NMZ423" s="4"/>
      <c r="NNA423" s="4"/>
      <c r="NNB423" s="4"/>
      <c r="NNC423" s="4"/>
      <c r="NND423" s="4"/>
      <c r="NNE423" s="4"/>
      <c r="NNF423" s="4"/>
      <c r="NNG423" s="4"/>
      <c r="NNH423" s="4"/>
      <c r="NNI423" s="4"/>
      <c r="NNJ423" s="4"/>
      <c r="NNK423" s="4"/>
      <c r="NNL423" s="4"/>
      <c r="NNM423" s="4"/>
      <c r="NNN423" s="4"/>
      <c r="NNO423" s="4"/>
      <c r="NNP423" s="4"/>
      <c r="NNQ423" s="4"/>
      <c r="NNR423" s="4"/>
      <c r="NNS423" s="4"/>
      <c r="NNT423" s="4"/>
      <c r="NNU423" s="4"/>
      <c r="NNV423" s="4"/>
      <c r="NNW423" s="4"/>
      <c r="NNX423" s="4"/>
      <c r="NNY423" s="4"/>
      <c r="NNZ423" s="4"/>
      <c r="NOA423" s="4"/>
      <c r="NOB423" s="4"/>
      <c r="NOC423" s="4"/>
      <c r="NOD423" s="4"/>
      <c r="NOE423" s="4"/>
      <c r="NOF423" s="4"/>
      <c r="NOG423" s="4"/>
      <c r="NOH423" s="4"/>
      <c r="NOI423" s="4"/>
      <c r="NOJ423" s="4"/>
      <c r="NOK423" s="4"/>
      <c r="NOL423" s="4"/>
      <c r="NOM423" s="4"/>
      <c r="NON423" s="4"/>
      <c r="NOO423" s="4"/>
      <c r="NOP423" s="4"/>
      <c r="NOQ423" s="4"/>
      <c r="NOR423" s="4"/>
      <c r="NOS423" s="4"/>
      <c r="NOT423" s="4"/>
      <c r="NOU423" s="4"/>
      <c r="NOV423" s="4"/>
      <c r="NOW423" s="4"/>
      <c r="NOX423" s="4"/>
      <c r="NOY423" s="4"/>
      <c r="NOZ423" s="4"/>
      <c r="NPA423" s="4"/>
      <c r="NPB423" s="4"/>
      <c r="NPC423" s="4"/>
      <c r="NPD423" s="4"/>
      <c r="NPE423" s="4"/>
      <c r="NPF423" s="4"/>
      <c r="NPG423" s="4"/>
      <c r="NPH423" s="4"/>
      <c r="NPI423" s="4"/>
      <c r="NPJ423" s="4"/>
      <c r="NPK423" s="4"/>
      <c r="NPL423" s="4"/>
      <c r="NPM423" s="4"/>
      <c r="NPN423" s="4"/>
      <c r="NPO423" s="4"/>
      <c r="NPP423" s="4"/>
      <c r="NPQ423" s="4"/>
      <c r="NPR423" s="4"/>
      <c r="NPS423" s="4"/>
      <c r="NPT423" s="4"/>
      <c r="NPU423" s="4"/>
      <c r="NPV423" s="4"/>
      <c r="NPW423" s="4"/>
      <c r="NPX423" s="4"/>
      <c r="NPY423" s="4"/>
      <c r="NPZ423" s="4"/>
      <c r="NQA423" s="4"/>
      <c r="NQB423" s="4"/>
      <c r="NQC423" s="4"/>
      <c r="NQD423" s="4"/>
      <c r="NQE423" s="4"/>
      <c r="NQF423" s="4"/>
      <c r="NQG423" s="4"/>
      <c r="NQH423" s="4"/>
      <c r="NQI423" s="4"/>
      <c r="NQJ423" s="4"/>
      <c r="NQK423" s="4"/>
      <c r="NQL423" s="4"/>
      <c r="NQM423" s="4"/>
      <c r="NQN423" s="4"/>
      <c r="NQO423" s="4"/>
      <c r="NQP423" s="4"/>
      <c r="NQQ423" s="4"/>
      <c r="NQR423" s="4"/>
      <c r="NQS423" s="4"/>
      <c r="NQT423" s="4"/>
      <c r="NQU423" s="4"/>
      <c r="NQV423" s="4"/>
      <c r="NQW423" s="4"/>
      <c r="NQX423" s="4"/>
      <c r="NQY423" s="4"/>
      <c r="NQZ423" s="4"/>
      <c r="NRA423" s="4"/>
      <c r="NRB423" s="4"/>
      <c r="NRC423" s="4"/>
      <c r="NRD423" s="4"/>
      <c r="NRE423" s="4"/>
      <c r="NRF423" s="4"/>
      <c r="NRG423" s="4"/>
      <c r="NRH423" s="4"/>
      <c r="NRI423" s="4"/>
      <c r="NRJ423" s="4"/>
      <c r="NRK423" s="4"/>
      <c r="NRL423" s="4"/>
      <c r="NRM423" s="4"/>
      <c r="NRN423" s="4"/>
      <c r="NRO423" s="4"/>
      <c r="NRP423" s="4"/>
      <c r="NRQ423" s="4"/>
      <c r="NRR423" s="4"/>
      <c r="NRS423" s="4"/>
      <c r="NRT423" s="4"/>
      <c r="NRU423" s="4"/>
      <c r="NRV423" s="4"/>
      <c r="NRW423" s="4"/>
      <c r="NRX423" s="4"/>
      <c r="NRY423" s="4"/>
      <c r="NRZ423" s="4"/>
      <c r="NSA423" s="4"/>
      <c r="NSB423" s="4"/>
      <c r="NSC423" s="4"/>
      <c r="NSD423" s="4"/>
      <c r="NSE423" s="4"/>
      <c r="NSF423" s="4"/>
      <c r="NSG423" s="4"/>
      <c r="NSH423" s="4"/>
      <c r="NSI423" s="4"/>
      <c r="NSJ423" s="4"/>
      <c r="NSK423" s="4"/>
      <c r="NSL423" s="4"/>
      <c r="NSM423" s="4"/>
      <c r="NSN423" s="4"/>
      <c r="NSO423" s="4"/>
      <c r="NSP423" s="4"/>
      <c r="NSQ423" s="4"/>
      <c r="NSR423" s="4"/>
      <c r="NSS423" s="4"/>
      <c r="NST423" s="4"/>
      <c r="NSU423" s="4"/>
      <c r="NSV423" s="4"/>
      <c r="NSW423" s="4"/>
      <c r="NSX423" s="4"/>
      <c r="NSY423" s="4"/>
      <c r="NSZ423" s="4"/>
      <c r="NTA423" s="4"/>
      <c r="NTB423" s="4"/>
      <c r="NTC423" s="4"/>
      <c r="NTD423" s="4"/>
      <c r="NTE423" s="4"/>
      <c r="NTF423" s="4"/>
      <c r="NTG423" s="4"/>
      <c r="NTH423" s="4"/>
      <c r="NTI423" s="4"/>
      <c r="NTJ423" s="4"/>
      <c r="NTK423" s="4"/>
      <c r="NTL423" s="4"/>
      <c r="NTM423" s="4"/>
      <c r="NTN423" s="4"/>
      <c r="NTO423" s="4"/>
      <c r="NTP423" s="4"/>
      <c r="NTQ423" s="4"/>
      <c r="NTR423" s="4"/>
      <c r="NTS423" s="4"/>
      <c r="NTT423" s="4"/>
      <c r="NTU423" s="4"/>
      <c r="NTV423" s="4"/>
      <c r="NTW423" s="4"/>
      <c r="NTX423" s="4"/>
      <c r="NTY423" s="4"/>
      <c r="NTZ423" s="4"/>
      <c r="NUA423" s="4"/>
      <c r="NUB423" s="4"/>
      <c r="NUC423" s="4"/>
      <c r="NUD423" s="4"/>
      <c r="NUE423" s="4"/>
      <c r="NUF423" s="4"/>
      <c r="NUG423" s="4"/>
      <c r="NUH423" s="4"/>
      <c r="NUI423" s="4"/>
      <c r="NUJ423" s="4"/>
      <c r="NUK423" s="4"/>
      <c r="NUL423" s="4"/>
      <c r="NUM423" s="4"/>
      <c r="NUN423" s="4"/>
      <c r="NUO423" s="4"/>
      <c r="NUP423" s="4"/>
      <c r="NUQ423" s="4"/>
      <c r="NUR423" s="4"/>
      <c r="NUS423" s="4"/>
      <c r="NUT423" s="4"/>
      <c r="NUU423" s="4"/>
      <c r="NUV423" s="4"/>
      <c r="NUW423" s="4"/>
      <c r="NUX423" s="4"/>
      <c r="NUY423" s="4"/>
      <c r="NUZ423" s="4"/>
      <c r="NVA423" s="4"/>
      <c r="NVB423" s="4"/>
      <c r="NVC423" s="4"/>
      <c r="NVD423" s="4"/>
      <c r="NVE423" s="4"/>
      <c r="NVF423" s="4"/>
      <c r="NVG423" s="4"/>
      <c r="NVH423" s="4"/>
      <c r="NVI423" s="4"/>
      <c r="NVJ423" s="4"/>
      <c r="NVK423" s="4"/>
      <c r="NVL423" s="4"/>
      <c r="NVM423" s="4"/>
      <c r="NVN423" s="4"/>
      <c r="NVO423" s="4"/>
      <c r="NVP423" s="4"/>
      <c r="NVQ423" s="4"/>
      <c r="NVR423" s="4"/>
      <c r="NVS423" s="4"/>
      <c r="NVT423" s="4"/>
      <c r="NVU423" s="4"/>
      <c r="NVV423" s="4"/>
      <c r="NVW423" s="4"/>
      <c r="NVX423" s="4"/>
      <c r="NVY423" s="4"/>
      <c r="NVZ423" s="4"/>
      <c r="NWA423" s="4"/>
      <c r="NWB423" s="4"/>
      <c r="NWC423" s="4"/>
      <c r="NWD423" s="4"/>
      <c r="NWE423" s="4"/>
      <c r="NWF423" s="4"/>
      <c r="NWG423" s="4"/>
      <c r="NWH423" s="4"/>
      <c r="NWI423" s="4"/>
      <c r="NWJ423" s="4"/>
      <c r="NWK423" s="4"/>
      <c r="NWL423" s="4"/>
      <c r="NWM423" s="4"/>
      <c r="NWN423" s="4"/>
      <c r="NWO423" s="4"/>
      <c r="NWP423" s="4"/>
      <c r="NWQ423" s="4"/>
      <c r="NWR423" s="4"/>
      <c r="NWS423" s="4"/>
      <c r="NWT423" s="4"/>
      <c r="NWU423" s="4"/>
      <c r="NWV423" s="4"/>
      <c r="NWW423" s="4"/>
      <c r="NWX423" s="4"/>
      <c r="NWY423" s="4"/>
      <c r="NWZ423" s="4"/>
      <c r="NXA423" s="4"/>
      <c r="NXB423" s="4"/>
      <c r="NXC423" s="4"/>
      <c r="NXD423" s="4"/>
      <c r="NXE423" s="4"/>
      <c r="NXF423" s="4"/>
      <c r="NXG423" s="4"/>
      <c r="NXH423" s="4"/>
      <c r="NXI423" s="4"/>
      <c r="NXJ423" s="4"/>
      <c r="NXK423" s="4"/>
      <c r="NXL423" s="4"/>
      <c r="NXM423" s="4"/>
      <c r="NXN423" s="4"/>
      <c r="NXO423" s="4"/>
      <c r="NXP423" s="4"/>
      <c r="NXQ423" s="4"/>
      <c r="NXR423" s="4"/>
      <c r="NXS423" s="4"/>
      <c r="NXT423" s="4"/>
      <c r="NXU423" s="4"/>
      <c r="NXV423" s="4"/>
      <c r="NXW423" s="4"/>
      <c r="NXX423" s="4"/>
      <c r="NXY423" s="4"/>
      <c r="NXZ423" s="4"/>
      <c r="NYA423" s="4"/>
      <c r="NYB423" s="4"/>
      <c r="NYC423" s="4"/>
      <c r="NYD423" s="4"/>
      <c r="NYE423" s="4"/>
      <c r="NYF423" s="4"/>
      <c r="NYG423" s="4"/>
      <c r="NYH423" s="4"/>
      <c r="NYI423" s="4"/>
      <c r="NYJ423" s="4"/>
      <c r="NYK423" s="4"/>
      <c r="NYL423" s="4"/>
      <c r="NYM423" s="4"/>
      <c r="NYN423" s="4"/>
      <c r="NYO423" s="4"/>
      <c r="NYP423" s="4"/>
      <c r="NYQ423" s="4"/>
      <c r="NYR423" s="4"/>
      <c r="NYS423" s="4"/>
      <c r="NYT423" s="4"/>
      <c r="NYU423" s="4"/>
      <c r="NYV423" s="4"/>
      <c r="NYW423" s="4"/>
      <c r="NYX423" s="4"/>
      <c r="NYY423" s="4"/>
      <c r="NYZ423" s="4"/>
      <c r="NZA423" s="4"/>
      <c r="NZB423" s="4"/>
      <c r="NZC423" s="4"/>
      <c r="NZD423" s="4"/>
      <c r="NZE423" s="4"/>
      <c r="NZF423" s="4"/>
      <c r="NZG423" s="4"/>
      <c r="NZH423" s="4"/>
      <c r="NZI423" s="4"/>
      <c r="NZJ423" s="4"/>
      <c r="NZK423" s="4"/>
      <c r="NZL423" s="4"/>
      <c r="NZM423" s="4"/>
      <c r="NZN423" s="4"/>
      <c r="NZO423" s="4"/>
      <c r="NZP423" s="4"/>
      <c r="NZQ423" s="4"/>
      <c r="NZR423" s="4"/>
      <c r="NZS423" s="4"/>
      <c r="NZT423" s="4"/>
      <c r="NZU423" s="4"/>
      <c r="NZV423" s="4"/>
      <c r="NZW423" s="4"/>
      <c r="NZX423" s="4"/>
      <c r="NZY423" s="4"/>
      <c r="NZZ423" s="4"/>
      <c r="OAA423" s="4"/>
      <c r="OAB423" s="4"/>
      <c r="OAC423" s="4"/>
      <c r="OAD423" s="4"/>
      <c r="OAE423" s="4"/>
      <c r="OAF423" s="4"/>
      <c r="OAG423" s="4"/>
      <c r="OAH423" s="4"/>
      <c r="OAI423" s="4"/>
      <c r="OAJ423" s="4"/>
      <c r="OAK423" s="4"/>
      <c r="OAL423" s="4"/>
      <c r="OAM423" s="4"/>
      <c r="OAN423" s="4"/>
      <c r="OAO423" s="4"/>
      <c r="OAP423" s="4"/>
      <c r="OAQ423" s="4"/>
      <c r="OAR423" s="4"/>
      <c r="OAS423" s="4"/>
      <c r="OAT423" s="4"/>
      <c r="OAU423" s="4"/>
      <c r="OAV423" s="4"/>
      <c r="OAW423" s="4"/>
      <c r="OAX423" s="4"/>
      <c r="OAY423" s="4"/>
      <c r="OAZ423" s="4"/>
      <c r="OBA423" s="4"/>
      <c r="OBB423" s="4"/>
      <c r="OBC423" s="4"/>
      <c r="OBD423" s="4"/>
      <c r="OBE423" s="4"/>
      <c r="OBF423" s="4"/>
      <c r="OBG423" s="4"/>
      <c r="OBH423" s="4"/>
      <c r="OBI423" s="4"/>
      <c r="OBJ423" s="4"/>
      <c r="OBK423" s="4"/>
      <c r="OBL423" s="4"/>
      <c r="OBM423" s="4"/>
      <c r="OBN423" s="4"/>
      <c r="OBO423" s="4"/>
      <c r="OBP423" s="4"/>
      <c r="OBQ423" s="4"/>
      <c r="OBR423" s="4"/>
      <c r="OBS423" s="4"/>
      <c r="OBT423" s="4"/>
      <c r="OBU423" s="4"/>
      <c r="OBV423" s="4"/>
      <c r="OBW423" s="4"/>
      <c r="OBX423" s="4"/>
      <c r="OBY423" s="4"/>
      <c r="OBZ423" s="4"/>
      <c r="OCA423" s="4"/>
      <c r="OCB423" s="4"/>
      <c r="OCC423" s="4"/>
      <c r="OCD423" s="4"/>
      <c r="OCE423" s="4"/>
      <c r="OCF423" s="4"/>
      <c r="OCG423" s="4"/>
      <c r="OCH423" s="4"/>
      <c r="OCI423" s="4"/>
      <c r="OCJ423" s="4"/>
      <c r="OCK423" s="4"/>
      <c r="OCL423" s="4"/>
      <c r="OCM423" s="4"/>
      <c r="OCN423" s="4"/>
      <c r="OCO423" s="4"/>
      <c r="OCP423" s="4"/>
      <c r="OCQ423" s="4"/>
      <c r="OCR423" s="4"/>
      <c r="OCS423" s="4"/>
      <c r="OCT423" s="4"/>
      <c r="OCU423" s="4"/>
      <c r="OCV423" s="4"/>
      <c r="OCW423" s="4"/>
      <c r="OCX423" s="4"/>
      <c r="OCY423" s="4"/>
      <c r="OCZ423" s="4"/>
      <c r="ODA423" s="4"/>
      <c r="ODB423" s="4"/>
      <c r="ODC423" s="4"/>
      <c r="ODD423" s="4"/>
      <c r="ODE423" s="4"/>
      <c r="ODF423" s="4"/>
      <c r="ODG423" s="4"/>
      <c r="ODH423" s="4"/>
      <c r="ODI423" s="4"/>
      <c r="ODJ423" s="4"/>
      <c r="ODK423" s="4"/>
      <c r="ODL423" s="4"/>
      <c r="ODM423" s="4"/>
      <c r="ODN423" s="4"/>
      <c r="ODO423" s="4"/>
      <c r="ODP423" s="4"/>
      <c r="ODQ423" s="4"/>
      <c r="ODR423" s="4"/>
      <c r="ODS423" s="4"/>
      <c r="ODT423" s="4"/>
      <c r="ODU423" s="4"/>
      <c r="ODV423" s="4"/>
      <c r="ODW423" s="4"/>
      <c r="ODX423" s="4"/>
      <c r="ODY423" s="4"/>
      <c r="ODZ423" s="4"/>
      <c r="OEA423" s="4"/>
      <c r="OEB423" s="4"/>
      <c r="OEC423" s="4"/>
      <c r="OED423" s="4"/>
      <c r="OEE423" s="4"/>
      <c r="OEF423" s="4"/>
      <c r="OEG423" s="4"/>
      <c r="OEH423" s="4"/>
      <c r="OEI423" s="4"/>
      <c r="OEJ423" s="4"/>
      <c r="OEK423" s="4"/>
      <c r="OEL423" s="4"/>
      <c r="OEM423" s="4"/>
      <c r="OEN423" s="4"/>
      <c r="OEO423" s="4"/>
      <c r="OEP423" s="4"/>
      <c r="OEQ423" s="4"/>
      <c r="OER423" s="4"/>
      <c r="OES423" s="4"/>
      <c r="OET423" s="4"/>
      <c r="OEU423" s="4"/>
      <c r="OEV423" s="4"/>
      <c r="OEW423" s="4"/>
      <c r="OEX423" s="4"/>
      <c r="OEY423" s="4"/>
      <c r="OEZ423" s="4"/>
      <c r="OFA423" s="4"/>
      <c r="OFB423" s="4"/>
      <c r="OFC423" s="4"/>
      <c r="OFD423" s="4"/>
      <c r="OFE423" s="4"/>
      <c r="OFF423" s="4"/>
      <c r="OFG423" s="4"/>
      <c r="OFH423" s="4"/>
      <c r="OFI423" s="4"/>
      <c r="OFJ423" s="4"/>
      <c r="OFK423" s="4"/>
      <c r="OFL423" s="4"/>
      <c r="OFM423" s="4"/>
      <c r="OFN423" s="4"/>
      <c r="OFO423" s="4"/>
      <c r="OFP423" s="4"/>
      <c r="OFQ423" s="4"/>
      <c r="OFR423" s="4"/>
      <c r="OFS423" s="4"/>
      <c r="OFT423" s="4"/>
      <c r="OFU423" s="4"/>
      <c r="OFV423" s="4"/>
      <c r="OFW423" s="4"/>
      <c r="OFX423" s="4"/>
      <c r="OFY423" s="4"/>
      <c r="OFZ423" s="4"/>
      <c r="OGA423" s="4"/>
      <c r="OGB423" s="4"/>
      <c r="OGC423" s="4"/>
      <c r="OGD423" s="4"/>
      <c r="OGE423" s="4"/>
      <c r="OGF423" s="4"/>
      <c r="OGG423" s="4"/>
      <c r="OGH423" s="4"/>
      <c r="OGI423" s="4"/>
      <c r="OGJ423" s="4"/>
      <c r="OGK423" s="4"/>
      <c r="OGL423" s="4"/>
      <c r="OGM423" s="4"/>
      <c r="OGN423" s="4"/>
      <c r="OGO423" s="4"/>
      <c r="OGP423" s="4"/>
      <c r="OGQ423" s="4"/>
      <c r="OGR423" s="4"/>
      <c r="OGS423" s="4"/>
      <c r="OGT423" s="4"/>
      <c r="OGU423" s="4"/>
      <c r="OGV423" s="4"/>
      <c r="OGW423" s="4"/>
      <c r="OGX423" s="4"/>
      <c r="OGY423" s="4"/>
      <c r="OGZ423" s="4"/>
      <c r="OHA423" s="4"/>
      <c r="OHB423" s="4"/>
      <c r="OHC423" s="4"/>
      <c r="OHD423" s="4"/>
      <c r="OHE423" s="4"/>
      <c r="OHF423" s="4"/>
      <c r="OHG423" s="4"/>
      <c r="OHH423" s="4"/>
      <c r="OHI423" s="4"/>
      <c r="OHJ423" s="4"/>
      <c r="OHK423" s="4"/>
      <c r="OHL423" s="4"/>
      <c r="OHM423" s="4"/>
      <c r="OHN423" s="4"/>
      <c r="OHO423" s="4"/>
      <c r="OHP423" s="4"/>
      <c r="OHQ423" s="4"/>
      <c r="OHR423" s="4"/>
      <c r="OHS423" s="4"/>
      <c r="OHT423" s="4"/>
      <c r="OHU423" s="4"/>
      <c r="OHV423" s="4"/>
      <c r="OHW423" s="4"/>
      <c r="OHX423" s="4"/>
      <c r="OHY423" s="4"/>
      <c r="OHZ423" s="4"/>
      <c r="OIA423" s="4"/>
      <c r="OIB423" s="4"/>
      <c r="OIC423" s="4"/>
      <c r="OID423" s="4"/>
      <c r="OIE423" s="4"/>
      <c r="OIF423" s="4"/>
      <c r="OIG423" s="4"/>
      <c r="OIH423" s="4"/>
      <c r="OII423" s="4"/>
      <c r="OIJ423" s="4"/>
      <c r="OIK423" s="4"/>
      <c r="OIL423" s="4"/>
      <c r="OIM423" s="4"/>
      <c r="OIN423" s="4"/>
      <c r="OIO423" s="4"/>
      <c r="OIP423" s="4"/>
      <c r="OIQ423" s="4"/>
      <c r="OIR423" s="4"/>
      <c r="OIS423" s="4"/>
      <c r="OIT423" s="4"/>
      <c r="OIU423" s="4"/>
      <c r="OIV423" s="4"/>
      <c r="OIW423" s="4"/>
      <c r="OIX423" s="4"/>
      <c r="OIY423" s="4"/>
      <c r="OIZ423" s="4"/>
      <c r="OJA423" s="4"/>
      <c r="OJB423" s="4"/>
      <c r="OJC423" s="4"/>
      <c r="OJD423" s="4"/>
      <c r="OJE423" s="4"/>
      <c r="OJF423" s="4"/>
      <c r="OJG423" s="4"/>
      <c r="OJH423" s="4"/>
      <c r="OJI423" s="4"/>
      <c r="OJJ423" s="4"/>
      <c r="OJK423" s="4"/>
      <c r="OJL423" s="4"/>
      <c r="OJM423" s="4"/>
      <c r="OJN423" s="4"/>
      <c r="OJO423" s="4"/>
      <c r="OJP423" s="4"/>
      <c r="OJQ423" s="4"/>
      <c r="OJR423" s="4"/>
      <c r="OJS423" s="4"/>
      <c r="OJT423" s="4"/>
      <c r="OJU423" s="4"/>
      <c r="OJV423" s="4"/>
      <c r="OJW423" s="4"/>
      <c r="OJX423" s="4"/>
      <c r="OJY423" s="4"/>
      <c r="OJZ423" s="4"/>
      <c r="OKA423" s="4"/>
      <c r="OKB423" s="4"/>
      <c r="OKC423" s="4"/>
      <c r="OKD423" s="4"/>
      <c r="OKE423" s="4"/>
      <c r="OKF423" s="4"/>
      <c r="OKG423" s="4"/>
      <c r="OKH423" s="4"/>
      <c r="OKI423" s="4"/>
      <c r="OKJ423" s="4"/>
      <c r="OKK423" s="4"/>
      <c r="OKL423" s="4"/>
      <c r="OKM423" s="4"/>
      <c r="OKN423" s="4"/>
      <c r="OKO423" s="4"/>
      <c r="OKP423" s="4"/>
      <c r="OKQ423" s="4"/>
      <c r="OKR423" s="4"/>
      <c r="OKS423" s="4"/>
      <c r="OKT423" s="4"/>
      <c r="OKU423" s="4"/>
      <c r="OKV423" s="4"/>
      <c r="OKW423" s="4"/>
      <c r="OKX423" s="4"/>
      <c r="OKY423" s="4"/>
      <c r="OKZ423" s="4"/>
      <c r="OLA423" s="4"/>
      <c r="OLB423" s="4"/>
      <c r="OLC423" s="4"/>
      <c r="OLD423" s="4"/>
      <c r="OLE423" s="4"/>
      <c r="OLF423" s="4"/>
      <c r="OLG423" s="4"/>
      <c r="OLH423" s="4"/>
      <c r="OLI423" s="4"/>
      <c r="OLJ423" s="4"/>
      <c r="OLK423" s="4"/>
      <c r="OLL423" s="4"/>
      <c r="OLM423" s="4"/>
      <c r="OLN423" s="4"/>
      <c r="OLO423" s="4"/>
      <c r="OLP423" s="4"/>
      <c r="OLQ423" s="4"/>
      <c r="OLR423" s="4"/>
      <c r="OLS423" s="4"/>
      <c r="OLT423" s="4"/>
      <c r="OLU423" s="4"/>
      <c r="OLV423" s="4"/>
      <c r="OLW423" s="4"/>
      <c r="OLX423" s="4"/>
      <c r="OLY423" s="4"/>
      <c r="OLZ423" s="4"/>
      <c r="OMA423" s="4"/>
      <c r="OMB423" s="4"/>
      <c r="OMC423" s="4"/>
      <c r="OMD423" s="4"/>
      <c r="OME423" s="4"/>
      <c r="OMF423" s="4"/>
      <c r="OMG423" s="4"/>
      <c r="OMH423" s="4"/>
      <c r="OMI423" s="4"/>
      <c r="OMJ423" s="4"/>
      <c r="OMK423" s="4"/>
      <c r="OML423" s="4"/>
      <c r="OMM423" s="4"/>
      <c r="OMN423" s="4"/>
      <c r="OMO423" s="4"/>
      <c r="OMP423" s="4"/>
      <c r="OMQ423" s="4"/>
      <c r="OMR423" s="4"/>
      <c r="OMS423" s="4"/>
      <c r="OMT423" s="4"/>
      <c r="OMU423" s="4"/>
      <c r="OMV423" s="4"/>
      <c r="OMW423" s="4"/>
      <c r="OMX423" s="4"/>
      <c r="OMY423" s="4"/>
      <c r="OMZ423" s="4"/>
      <c r="ONA423" s="4"/>
      <c r="ONB423" s="4"/>
      <c r="ONC423" s="4"/>
      <c r="OND423" s="4"/>
      <c r="ONE423" s="4"/>
      <c r="ONF423" s="4"/>
      <c r="ONG423" s="4"/>
      <c r="ONH423" s="4"/>
      <c r="ONI423" s="4"/>
      <c r="ONJ423" s="4"/>
      <c r="ONK423" s="4"/>
      <c r="ONL423" s="4"/>
      <c r="ONM423" s="4"/>
      <c r="ONN423" s="4"/>
      <c r="ONO423" s="4"/>
      <c r="ONP423" s="4"/>
      <c r="ONQ423" s="4"/>
      <c r="ONR423" s="4"/>
      <c r="ONS423" s="4"/>
      <c r="ONT423" s="4"/>
      <c r="ONU423" s="4"/>
      <c r="ONV423" s="4"/>
      <c r="ONW423" s="4"/>
      <c r="ONX423" s="4"/>
      <c r="ONY423" s="4"/>
      <c r="ONZ423" s="4"/>
      <c r="OOA423" s="4"/>
      <c r="OOB423" s="4"/>
      <c r="OOC423" s="4"/>
      <c r="OOD423" s="4"/>
      <c r="OOE423" s="4"/>
      <c r="OOF423" s="4"/>
      <c r="OOG423" s="4"/>
      <c r="OOH423" s="4"/>
      <c r="OOI423" s="4"/>
      <c r="OOJ423" s="4"/>
      <c r="OOK423" s="4"/>
      <c r="OOL423" s="4"/>
      <c r="OOM423" s="4"/>
      <c r="OON423" s="4"/>
      <c r="OOO423" s="4"/>
      <c r="OOP423" s="4"/>
      <c r="OOQ423" s="4"/>
      <c r="OOR423" s="4"/>
      <c r="OOS423" s="4"/>
      <c r="OOT423" s="4"/>
      <c r="OOU423" s="4"/>
      <c r="OOV423" s="4"/>
      <c r="OOW423" s="4"/>
      <c r="OOX423" s="4"/>
      <c r="OOY423" s="4"/>
      <c r="OOZ423" s="4"/>
      <c r="OPA423" s="4"/>
      <c r="OPB423" s="4"/>
      <c r="OPC423" s="4"/>
      <c r="OPD423" s="4"/>
      <c r="OPE423" s="4"/>
      <c r="OPF423" s="4"/>
      <c r="OPG423" s="4"/>
      <c r="OPH423" s="4"/>
      <c r="OPI423" s="4"/>
      <c r="OPJ423" s="4"/>
      <c r="OPK423" s="4"/>
      <c r="OPL423" s="4"/>
      <c r="OPM423" s="4"/>
      <c r="OPN423" s="4"/>
      <c r="OPO423" s="4"/>
      <c r="OPP423" s="4"/>
      <c r="OPQ423" s="4"/>
      <c r="OPR423" s="4"/>
      <c r="OPS423" s="4"/>
      <c r="OPT423" s="4"/>
      <c r="OPU423" s="4"/>
      <c r="OPV423" s="4"/>
      <c r="OPW423" s="4"/>
      <c r="OPX423" s="4"/>
      <c r="OPY423" s="4"/>
      <c r="OPZ423" s="4"/>
      <c r="OQA423" s="4"/>
      <c r="OQB423" s="4"/>
      <c r="OQC423" s="4"/>
      <c r="OQD423" s="4"/>
      <c r="OQE423" s="4"/>
      <c r="OQF423" s="4"/>
      <c r="OQG423" s="4"/>
      <c r="OQH423" s="4"/>
      <c r="OQI423" s="4"/>
      <c r="OQJ423" s="4"/>
      <c r="OQK423" s="4"/>
      <c r="OQL423" s="4"/>
      <c r="OQM423" s="4"/>
      <c r="OQN423" s="4"/>
      <c r="OQO423" s="4"/>
      <c r="OQP423" s="4"/>
      <c r="OQQ423" s="4"/>
      <c r="OQR423" s="4"/>
      <c r="OQS423" s="4"/>
      <c r="OQT423" s="4"/>
      <c r="OQU423" s="4"/>
      <c r="OQV423" s="4"/>
      <c r="OQW423" s="4"/>
      <c r="OQX423" s="4"/>
      <c r="OQY423" s="4"/>
      <c r="OQZ423" s="4"/>
      <c r="ORA423" s="4"/>
      <c r="ORB423" s="4"/>
      <c r="ORC423" s="4"/>
      <c r="ORD423" s="4"/>
      <c r="ORE423" s="4"/>
      <c r="ORF423" s="4"/>
      <c r="ORG423" s="4"/>
      <c r="ORH423" s="4"/>
      <c r="ORI423" s="4"/>
      <c r="ORJ423" s="4"/>
      <c r="ORK423" s="4"/>
      <c r="ORL423" s="4"/>
      <c r="ORM423" s="4"/>
      <c r="ORN423" s="4"/>
      <c r="ORO423" s="4"/>
      <c r="ORP423" s="4"/>
      <c r="ORQ423" s="4"/>
      <c r="ORR423" s="4"/>
      <c r="ORS423" s="4"/>
      <c r="ORT423" s="4"/>
      <c r="ORU423" s="4"/>
      <c r="ORV423" s="4"/>
      <c r="ORW423" s="4"/>
      <c r="ORX423" s="4"/>
      <c r="ORY423" s="4"/>
      <c r="ORZ423" s="4"/>
      <c r="OSA423" s="4"/>
      <c r="OSB423" s="4"/>
      <c r="OSC423" s="4"/>
      <c r="OSD423" s="4"/>
      <c r="OSE423" s="4"/>
      <c r="OSF423" s="4"/>
      <c r="OSG423" s="4"/>
      <c r="OSH423" s="4"/>
      <c r="OSI423" s="4"/>
      <c r="OSJ423" s="4"/>
      <c r="OSK423" s="4"/>
      <c r="OSL423" s="4"/>
      <c r="OSM423" s="4"/>
      <c r="OSN423" s="4"/>
      <c r="OSO423" s="4"/>
      <c r="OSP423" s="4"/>
      <c r="OSQ423" s="4"/>
      <c r="OSR423" s="4"/>
      <c r="OSS423" s="4"/>
      <c r="OST423" s="4"/>
      <c r="OSU423" s="4"/>
      <c r="OSV423" s="4"/>
      <c r="OSW423" s="4"/>
      <c r="OSX423" s="4"/>
      <c r="OSY423" s="4"/>
      <c r="OSZ423" s="4"/>
      <c r="OTA423" s="4"/>
      <c r="OTB423" s="4"/>
      <c r="OTC423" s="4"/>
      <c r="OTD423" s="4"/>
      <c r="OTE423" s="4"/>
      <c r="OTF423" s="4"/>
      <c r="OTG423" s="4"/>
      <c r="OTH423" s="4"/>
      <c r="OTI423" s="4"/>
      <c r="OTJ423" s="4"/>
      <c r="OTK423" s="4"/>
      <c r="OTL423" s="4"/>
      <c r="OTM423" s="4"/>
      <c r="OTN423" s="4"/>
      <c r="OTO423" s="4"/>
      <c r="OTP423" s="4"/>
      <c r="OTQ423" s="4"/>
      <c r="OTR423" s="4"/>
      <c r="OTS423" s="4"/>
      <c r="OTT423" s="4"/>
      <c r="OTU423" s="4"/>
      <c r="OTV423" s="4"/>
      <c r="OTW423" s="4"/>
      <c r="OTX423" s="4"/>
      <c r="OTY423" s="4"/>
      <c r="OTZ423" s="4"/>
      <c r="OUA423" s="4"/>
      <c r="OUB423" s="4"/>
      <c r="OUC423" s="4"/>
      <c r="OUD423" s="4"/>
      <c r="OUE423" s="4"/>
      <c r="OUF423" s="4"/>
      <c r="OUG423" s="4"/>
      <c r="OUH423" s="4"/>
      <c r="OUI423" s="4"/>
      <c r="OUJ423" s="4"/>
      <c r="OUK423" s="4"/>
      <c r="OUL423" s="4"/>
      <c r="OUM423" s="4"/>
      <c r="OUN423" s="4"/>
      <c r="OUO423" s="4"/>
      <c r="OUP423" s="4"/>
      <c r="OUQ423" s="4"/>
      <c r="OUR423" s="4"/>
      <c r="OUS423" s="4"/>
      <c r="OUT423" s="4"/>
      <c r="OUU423" s="4"/>
      <c r="OUV423" s="4"/>
      <c r="OUW423" s="4"/>
      <c r="OUX423" s="4"/>
      <c r="OUY423" s="4"/>
      <c r="OUZ423" s="4"/>
      <c r="OVA423" s="4"/>
      <c r="OVB423" s="4"/>
      <c r="OVC423" s="4"/>
      <c r="OVD423" s="4"/>
      <c r="OVE423" s="4"/>
      <c r="OVF423" s="4"/>
      <c r="OVG423" s="4"/>
      <c r="OVH423" s="4"/>
      <c r="OVI423" s="4"/>
      <c r="OVJ423" s="4"/>
      <c r="OVK423" s="4"/>
      <c r="OVL423" s="4"/>
      <c r="OVM423" s="4"/>
      <c r="OVN423" s="4"/>
      <c r="OVO423" s="4"/>
      <c r="OVP423" s="4"/>
      <c r="OVQ423" s="4"/>
      <c r="OVR423" s="4"/>
      <c r="OVS423" s="4"/>
      <c r="OVT423" s="4"/>
      <c r="OVU423" s="4"/>
      <c r="OVV423" s="4"/>
      <c r="OVW423" s="4"/>
      <c r="OVX423" s="4"/>
      <c r="OVY423" s="4"/>
      <c r="OVZ423" s="4"/>
      <c r="OWA423" s="4"/>
      <c r="OWB423" s="4"/>
      <c r="OWC423" s="4"/>
      <c r="OWD423" s="4"/>
      <c r="OWE423" s="4"/>
      <c r="OWF423" s="4"/>
      <c r="OWG423" s="4"/>
      <c r="OWH423" s="4"/>
      <c r="OWI423" s="4"/>
      <c r="OWJ423" s="4"/>
      <c r="OWK423" s="4"/>
      <c r="OWL423" s="4"/>
      <c r="OWM423" s="4"/>
      <c r="OWN423" s="4"/>
      <c r="OWO423" s="4"/>
      <c r="OWP423" s="4"/>
      <c r="OWQ423" s="4"/>
      <c r="OWR423" s="4"/>
      <c r="OWS423" s="4"/>
      <c r="OWT423" s="4"/>
      <c r="OWU423" s="4"/>
      <c r="OWV423" s="4"/>
      <c r="OWW423" s="4"/>
      <c r="OWX423" s="4"/>
      <c r="OWY423" s="4"/>
      <c r="OWZ423" s="4"/>
      <c r="OXA423" s="4"/>
      <c r="OXB423" s="4"/>
      <c r="OXC423" s="4"/>
      <c r="OXD423" s="4"/>
      <c r="OXE423" s="4"/>
      <c r="OXF423" s="4"/>
      <c r="OXG423" s="4"/>
      <c r="OXH423" s="4"/>
      <c r="OXI423" s="4"/>
      <c r="OXJ423" s="4"/>
      <c r="OXK423" s="4"/>
      <c r="OXL423" s="4"/>
      <c r="OXM423" s="4"/>
      <c r="OXN423" s="4"/>
      <c r="OXO423" s="4"/>
      <c r="OXP423" s="4"/>
      <c r="OXQ423" s="4"/>
      <c r="OXR423" s="4"/>
      <c r="OXS423" s="4"/>
      <c r="OXT423" s="4"/>
      <c r="OXU423" s="4"/>
      <c r="OXV423" s="4"/>
      <c r="OXW423" s="4"/>
      <c r="OXX423" s="4"/>
      <c r="OXY423" s="4"/>
      <c r="OXZ423" s="4"/>
      <c r="OYA423" s="4"/>
      <c r="OYB423" s="4"/>
      <c r="OYC423" s="4"/>
      <c r="OYD423" s="4"/>
      <c r="OYE423" s="4"/>
      <c r="OYF423" s="4"/>
      <c r="OYG423" s="4"/>
      <c r="OYH423" s="4"/>
      <c r="OYI423" s="4"/>
      <c r="OYJ423" s="4"/>
      <c r="OYK423" s="4"/>
      <c r="OYL423" s="4"/>
      <c r="OYM423" s="4"/>
      <c r="OYN423" s="4"/>
      <c r="OYO423" s="4"/>
      <c r="OYP423" s="4"/>
      <c r="OYQ423" s="4"/>
      <c r="OYR423" s="4"/>
      <c r="OYS423" s="4"/>
      <c r="OYT423" s="4"/>
      <c r="OYU423" s="4"/>
      <c r="OYV423" s="4"/>
      <c r="OYW423" s="4"/>
      <c r="OYX423" s="4"/>
      <c r="OYY423" s="4"/>
      <c r="OYZ423" s="4"/>
      <c r="OZA423" s="4"/>
      <c r="OZB423" s="4"/>
      <c r="OZC423" s="4"/>
      <c r="OZD423" s="4"/>
      <c r="OZE423" s="4"/>
      <c r="OZF423" s="4"/>
      <c r="OZG423" s="4"/>
      <c r="OZH423" s="4"/>
      <c r="OZI423" s="4"/>
      <c r="OZJ423" s="4"/>
      <c r="OZK423" s="4"/>
      <c r="OZL423" s="4"/>
      <c r="OZM423" s="4"/>
      <c r="OZN423" s="4"/>
      <c r="OZO423" s="4"/>
      <c r="OZP423" s="4"/>
      <c r="OZQ423" s="4"/>
      <c r="OZR423" s="4"/>
      <c r="OZS423" s="4"/>
      <c r="OZT423" s="4"/>
      <c r="OZU423" s="4"/>
      <c r="OZV423" s="4"/>
      <c r="OZW423" s="4"/>
      <c r="OZX423" s="4"/>
      <c r="OZY423" s="4"/>
      <c r="OZZ423" s="4"/>
      <c r="PAA423" s="4"/>
      <c r="PAB423" s="4"/>
      <c r="PAC423" s="4"/>
      <c r="PAD423" s="4"/>
      <c r="PAE423" s="4"/>
      <c r="PAF423" s="4"/>
      <c r="PAG423" s="4"/>
      <c r="PAH423" s="4"/>
      <c r="PAI423" s="4"/>
      <c r="PAJ423" s="4"/>
      <c r="PAK423" s="4"/>
      <c r="PAL423" s="4"/>
      <c r="PAM423" s="4"/>
      <c r="PAN423" s="4"/>
      <c r="PAO423" s="4"/>
      <c r="PAP423" s="4"/>
      <c r="PAQ423" s="4"/>
      <c r="PAR423" s="4"/>
      <c r="PAS423" s="4"/>
      <c r="PAT423" s="4"/>
      <c r="PAU423" s="4"/>
      <c r="PAV423" s="4"/>
      <c r="PAW423" s="4"/>
      <c r="PAX423" s="4"/>
      <c r="PAY423" s="4"/>
      <c r="PAZ423" s="4"/>
      <c r="PBA423" s="4"/>
      <c r="PBB423" s="4"/>
      <c r="PBC423" s="4"/>
      <c r="PBD423" s="4"/>
      <c r="PBE423" s="4"/>
      <c r="PBF423" s="4"/>
      <c r="PBG423" s="4"/>
      <c r="PBH423" s="4"/>
      <c r="PBI423" s="4"/>
      <c r="PBJ423" s="4"/>
      <c r="PBK423" s="4"/>
      <c r="PBL423" s="4"/>
      <c r="PBM423" s="4"/>
      <c r="PBN423" s="4"/>
      <c r="PBO423" s="4"/>
      <c r="PBP423" s="4"/>
      <c r="PBQ423" s="4"/>
      <c r="PBR423" s="4"/>
      <c r="PBS423" s="4"/>
      <c r="PBT423" s="4"/>
      <c r="PBU423" s="4"/>
      <c r="PBV423" s="4"/>
      <c r="PBW423" s="4"/>
      <c r="PBX423" s="4"/>
      <c r="PBY423" s="4"/>
      <c r="PBZ423" s="4"/>
      <c r="PCA423" s="4"/>
      <c r="PCB423" s="4"/>
      <c r="PCC423" s="4"/>
      <c r="PCD423" s="4"/>
      <c r="PCE423" s="4"/>
      <c r="PCF423" s="4"/>
      <c r="PCG423" s="4"/>
      <c r="PCH423" s="4"/>
      <c r="PCI423" s="4"/>
      <c r="PCJ423" s="4"/>
      <c r="PCK423" s="4"/>
      <c r="PCL423" s="4"/>
      <c r="PCM423" s="4"/>
      <c r="PCN423" s="4"/>
      <c r="PCO423" s="4"/>
      <c r="PCP423" s="4"/>
      <c r="PCQ423" s="4"/>
      <c r="PCR423" s="4"/>
      <c r="PCS423" s="4"/>
      <c r="PCT423" s="4"/>
      <c r="PCU423" s="4"/>
      <c r="PCV423" s="4"/>
      <c r="PCW423" s="4"/>
      <c r="PCX423" s="4"/>
      <c r="PCY423" s="4"/>
      <c r="PCZ423" s="4"/>
      <c r="PDA423" s="4"/>
      <c r="PDB423" s="4"/>
      <c r="PDC423" s="4"/>
      <c r="PDD423" s="4"/>
      <c r="PDE423" s="4"/>
      <c r="PDF423" s="4"/>
      <c r="PDG423" s="4"/>
      <c r="PDH423" s="4"/>
      <c r="PDI423" s="4"/>
      <c r="PDJ423" s="4"/>
      <c r="PDK423" s="4"/>
      <c r="PDL423" s="4"/>
      <c r="PDM423" s="4"/>
      <c r="PDN423" s="4"/>
      <c r="PDO423" s="4"/>
      <c r="PDP423" s="4"/>
      <c r="PDQ423" s="4"/>
      <c r="PDR423" s="4"/>
      <c r="PDS423" s="4"/>
      <c r="PDT423" s="4"/>
      <c r="PDU423" s="4"/>
      <c r="PDV423" s="4"/>
      <c r="PDW423" s="4"/>
      <c r="PDX423" s="4"/>
      <c r="PDY423" s="4"/>
      <c r="PDZ423" s="4"/>
      <c r="PEA423" s="4"/>
      <c r="PEB423" s="4"/>
      <c r="PEC423" s="4"/>
      <c r="PED423" s="4"/>
      <c r="PEE423" s="4"/>
      <c r="PEF423" s="4"/>
      <c r="PEG423" s="4"/>
      <c r="PEH423" s="4"/>
      <c r="PEI423" s="4"/>
      <c r="PEJ423" s="4"/>
      <c r="PEK423" s="4"/>
      <c r="PEL423" s="4"/>
      <c r="PEM423" s="4"/>
      <c r="PEN423" s="4"/>
      <c r="PEO423" s="4"/>
      <c r="PEP423" s="4"/>
      <c r="PEQ423" s="4"/>
      <c r="PER423" s="4"/>
      <c r="PES423" s="4"/>
      <c r="PET423" s="4"/>
      <c r="PEU423" s="4"/>
      <c r="PEV423" s="4"/>
      <c r="PEW423" s="4"/>
      <c r="PEX423" s="4"/>
      <c r="PEY423" s="4"/>
      <c r="PEZ423" s="4"/>
      <c r="PFA423" s="4"/>
      <c r="PFB423" s="4"/>
      <c r="PFC423" s="4"/>
      <c r="PFD423" s="4"/>
      <c r="PFE423" s="4"/>
      <c r="PFF423" s="4"/>
      <c r="PFG423" s="4"/>
      <c r="PFH423" s="4"/>
      <c r="PFI423" s="4"/>
      <c r="PFJ423" s="4"/>
      <c r="PFK423" s="4"/>
      <c r="PFL423" s="4"/>
      <c r="PFM423" s="4"/>
      <c r="PFN423" s="4"/>
      <c r="PFO423" s="4"/>
      <c r="PFP423" s="4"/>
      <c r="PFQ423" s="4"/>
      <c r="PFR423" s="4"/>
      <c r="PFS423" s="4"/>
      <c r="PFT423" s="4"/>
      <c r="PFU423" s="4"/>
      <c r="PFV423" s="4"/>
      <c r="PFW423" s="4"/>
      <c r="PFX423" s="4"/>
      <c r="PFY423" s="4"/>
      <c r="PFZ423" s="4"/>
      <c r="PGA423" s="4"/>
      <c r="PGB423" s="4"/>
      <c r="PGC423" s="4"/>
      <c r="PGD423" s="4"/>
      <c r="PGE423" s="4"/>
      <c r="PGF423" s="4"/>
      <c r="PGG423" s="4"/>
      <c r="PGH423" s="4"/>
      <c r="PGI423" s="4"/>
      <c r="PGJ423" s="4"/>
      <c r="PGK423" s="4"/>
      <c r="PGL423" s="4"/>
      <c r="PGM423" s="4"/>
      <c r="PGN423" s="4"/>
      <c r="PGO423" s="4"/>
      <c r="PGP423" s="4"/>
      <c r="PGQ423" s="4"/>
      <c r="PGR423" s="4"/>
      <c r="PGS423" s="4"/>
      <c r="PGT423" s="4"/>
      <c r="PGU423" s="4"/>
      <c r="PGV423" s="4"/>
      <c r="PGW423" s="4"/>
      <c r="PGX423" s="4"/>
      <c r="PGY423" s="4"/>
      <c r="PGZ423" s="4"/>
      <c r="PHA423" s="4"/>
      <c r="PHB423" s="4"/>
      <c r="PHC423" s="4"/>
      <c r="PHD423" s="4"/>
      <c r="PHE423" s="4"/>
      <c r="PHF423" s="4"/>
      <c r="PHG423" s="4"/>
      <c r="PHH423" s="4"/>
      <c r="PHI423" s="4"/>
      <c r="PHJ423" s="4"/>
      <c r="PHK423" s="4"/>
      <c r="PHL423" s="4"/>
      <c r="PHM423" s="4"/>
      <c r="PHN423" s="4"/>
      <c r="PHO423" s="4"/>
      <c r="PHP423" s="4"/>
      <c r="PHQ423" s="4"/>
      <c r="PHR423" s="4"/>
      <c r="PHS423" s="4"/>
      <c r="PHT423" s="4"/>
      <c r="PHU423" s="4"/>
      <c r="PHV423" s="4"/>
      <c r="PHW423" s="4"/>
      <c r="PHX423" s="4"/>
      <c r="PHY423" s="4"/>
      <c r="PHZ423" s="4"/>
      <c r="PIA423" s="4"/>
      <c r="PIB423" s="4"/>
      <c r="PIC423" s="4"/>
      <c r="PID423" s="4"/>
      <c r="PIE423" s="4"/>
      <c r="PIF423" s="4"/>
      <c r="PIG423" s="4"/>
      <c r="PIH423" s="4"/>
      <c r="PII423" s="4"/>
      <c r="PIJ423" s="4"/>
      <c r="PIK423" s="4"/>
      <c r="PIL423" s="4"/>
      <c r="PIM423" s="4"/>
      <c r="PIN423" s="4"/>
      <c r="PIO423" s="4"/>
      <c r="PIP423" s="4"/>
      <c r="PIQ423" s="4"/>
      <c r="PIR423" s="4"/>
      <c r="PIS423" s="4"/>
      <c r="PIT423" s="4"/>
      <c r="PIU423" s="4"/>
      <c r="PIV423" s="4"/>
      <c r="PIW423" s="4"/>
      <c r="PIX423" s="4"/>
      <c r="PIY423" s="4"/>
      <c r="PIZ423" s="4"/>
      <c r="PJA423" s="4"/>
      <c r="PJB423" s="4"/>
      <c r="PJC423" s="4"/>
      <c r="PJD423" s="4"/>
      <c r="PJE423" s="4"/>
      <c r="PJF423" s="4"/>
      <c r="PJG423" s="4"/>
      <c r="PJH423" s="4"/>
      <c r="PJI423" s="4"/>
      <c r="PJJ423" s="4"/>
      <c r="PJK423" s="4"/>
      <c r="PJL423" s="4"/>
      <c r="PJM423" s="4"/>
      <c r="PJN423" s="4"/>
      <c r="PJO423" s="4"/>
      <c r="PJP423" s="4"/>
      <c r="PJQ423" s="4"/>
      <c r="PJR423" s="4"/>
      <c r="PJS423" s="4"/>
      <c r="PJT423" s="4"/>
      <c r="PJU423" s="4"/>
      <c r="PJV423" s="4"/>
      <c r="PJW423" s="4"/>
      <c r="PJX423" s="4"/>
      <c r="PJY423" s="4"/>
      <c r="PJZ423" s="4"/>
      <c r="PKA423" s="4"/>
      <c r="PKB423" s="4"/>
      <c r="PKC423" s="4"/>
      <c r="PKD423" s="4"/>
      <c r="PKE423" s="4"/>
      <c r="PKF423" s="4"/>
      <c r="PKG423" s="4"/>
      <c r="PKH423" s="4"/>
      <c r="PKI423" s="4"/>
      <c r="PKJ423" s="4"/>
      <c r="PKK423" s="4"/>
      <c r="PKL423" s="4"/>
      <c r="PKM423" s="4"/>
      <c r="PKN423" s="4"/>
      <c r="PKO423" s="4"/>
      <c r="PKP423" s="4"/>
      <c r="PKQ423" s="4"/>
      <c r="PKR423" s="4"/>
      <c r="PKS423" s="4"/>
      <c r="PKT423" s="4"/>
      <c r="PKU423" s="4"/>
      <c r="PKV423" s="4"/>
      <c r="PKW423" s="4"/>
      <c r="PKX423" s="4"/>
      <c r="PKY423" s="4"/>
      <c r="PKZ423" s="4"/>
      <c r="PLA423" s="4"/>
      <c r="PLB423" s="4"/>
      <c r="PLC423" s="4"/>
      <c r="PLD423" s="4"/>
      <c r="PLE423" s="4"/>
      <c r="PLF423" s="4"/>
      <c r="PLG423" s="4"/>
      <c r="PLH423" s="4"/>
      <c r="PLI423" s="4"/>
      <c r="PLJ423" s="4"/>
      <c r="PLK423" s="4"/>
      <c r="PLL423" s="4"/>
      <c r="PLM423" s="4"/>
      <c r="PLN423" s="4"/>
      <c r="PLO423" s="4"/>
      <c r="PLP423" s="4"/>
      <c r="PLQ423" s="4"/>
      <c r="PLR423" s="4"/>
      <c r="PLS423" s="4"/>
      <c r="PLT423" s="4"/>
      <c r="PLU423" s="4"/>
      <c r="PLV423" s="4"/>
      <c r="PLW423" s="4"/>
      <c r="PLX423" s="4"/>
      <c r="PLY423" s="4"/>
      <c r="PLZ423" s="4"/>
      <c r="PMA423" s="4"/>
      <c r="PMB423" s="4"/>
      <c r="PMC423" s="4"/>
      <c r="PMD423" s="4"/>
      <c r="PME423" s="4"/>
      <c r="PMF423" s="4"/>
      <c r="PMG423" s="4"/>
      <c r="PMH423" s="4"/>
      <c r="PMI423" s="4"/>
      <c r="PMJ423" s="4"/>
      <c r="PMK423" s="4"/>
      <c r="PML423" s="4"/>
      <c r="PMM423" s="4"/>
      <c r="PMN423" s="4"/>
      <c r="PMO423" s="4"/>
      <c r="PMP423" s="4"/>
      <c r="PMQ423" s="4"/>
      <c r="PMR423" s="4"/>
      <c r="PMS423" s="4"/>
      <c r="PMT423" s="4"/>
      <c r="PMU423" s="4"/>
      <c r="PMV423" s="4"/>
      <c r="PMW423" s="4"/>
      <c r="PMX423" s="4"/>
      <c r="PMY423" s="4"/>
      <c r="PMZ423" s="4"/>
      <c r="PNA423" s="4"/>
      <c r="PNB423" s="4"/>
      <c r="PNC423" s="4"/>
      <c r="PND423" s="4"/>
      <c r="PNE423" s="4"/>
      <c r="PNF423" s="4"/>
      <c r="PNG423" s="4"/>
      <c r="PNH423" s="4"/>
      <c r="PNI423" s="4"/>
      <c r="PNJ423" s="4"/>
      <c r="PNK423" s="4"/>
      <c r="PNL423" s="4"/>
      <c r="PNM423" s="4"/>
      <c r="PNN423" s="4"/>
      <c r="PNO423" s="4"/>
      <c r="PNP423" s="4"/>
      <c r="PNQ423" s="4"/>
      <c r="PNR423" s="4"/>
      <c r="PNS423" s="4"/>
      <c r="PNT423" s="4"/>
      <c r="PNU423" s="4"/>
      <c r="PNV423" s="4"/>
      <c r="PNW423" s="4"/>
      <c r="PNX423" s="4"/>
      <c r="PNY423" s="4"/>
      <c r="PNZ423" s="4"/>
      <c r="POA423" s="4"/>
      <c r="POB423" s="4"/>
      <c r="POC423" s="4"/>
      <c r="POD423" s="4"/>
      <c r="POE423" s="4"/>
      <c r="POF423" s="4"/>
      <c r="POG423" s="4"/>
      <c r="POH423" s="4"/>
      <c r="POI423" s="4"/>
      <c r="POJ423" s="4"/>
      <c r="POK423" s="4"/>
      <c r="POL423" s="4"/>
      <c r="POM423" s="4"/>
      <c r="PON423" s="4"/>
      <c r="POO423" s="4"/>
      <c r="POP423" s="4"/>
      <c r="POQ423" s="4"/>
      <c r="POR423" s="4"/>
      <c r="POS423" s="4"/>
      <c r="POT423" s="4"/>
      <c r="POU423" s="4"/>
      <c r="POV423" s="4"/>
      <c r="POW423" s="4"/>
      <c r="POX423" s="4"/>
      <c r="POY423" s="4"/>
      <c r="POZ423" s="4"/>
      <c r="PPA423" s="4"/>
      <c r="PPB423" s="4"/>
      <c r="PPC423" s="4"/>
      <c r="PPD423" s="4"/>
      <c r="PPE423" s="4"/>
      <c r="PPF423" s="4"/>
      <c r="PPG423" s="4"/>
      <c r="PPH423" s="4"/>
      <c r="PPI423" s="4"/>
      <c r="PPJ423" s="4"/>
      <c r="PPK423" s="4"/>
      <c r="PPL423" s="4"/>
      <c r="PPM423" s="4"/>
      <c r="PPN423" s="4"/>
      <c r="PPO423" s="4"/>
      <c r="PPP423" s="4"/>
      <c r="PPQ423" s="4"/>
      <c r="PPR423" s="4"/>
      <c r="PPS423" s="4"/>
      <c r="PPT423" s="4"/>
      <c r="PPU423" s="4"/>
      <c r="PPV423" s="4"/>
      <c r="PPW423" s="4"/>
      <c r="PPX423" s="4"/>
      <c r="PPY423" s="4"/>
      <c r="PPZ423" s="4"/>
      <c r="PQA423" s="4"/>
      <c r="PQB423" s="4"/>
      <c r="PQC423" s="4"/>
      <c r="PQD423" s="4"/>
      <c r="PQE423" s="4"/>
      <c r="PQF423" s="4"/>
      <c r="PQG423" s="4"/>
      <c r="PQH423" s="4"/>
      <c r="PQI423" s="4"/>
      <c r="PQJ423" s="4"/>
      <c r="PQK423" s="4"/>
      <c r="PQL423" s="4"/>
      <c r="PQM423" s="4"/>
      <c r="PQN423" s="4"/>
      <c r="PQO423" s="4"/>
      <c r="PQP423" s="4"/>
      <c r="PQQ423" s="4"/>
      <c r="PQR423" s="4"/>
      <c r="PQS423" s="4"/>
      <c r="PQT423" s="4"/>
      <c r="PQU423" s="4"/>
      <c r="PQV423" s="4"/>
      <c r="PQW423" s="4"/>
      <c r="PQX423" s="4"/>
      <c r="PQY423" s="4"/>
      <c r="PQZ423" s="4"/>
      <c r="PRA423" s="4"/>
      <c r="PRB423" s="4"/>
      <c r="PRC423" s="4"/>
      <c r="PRD423" s="4"/>
      <c r="PRE423" s="4"/>
      <c r="PRF423" s="4"/>
      <c r="PRG423" s="4"/>
      <c r="PRH423" s="4"/>
      <c r="PRI423" s="4"/>
      <c r="PRJ423" s="4"/>
      <c r="PRK423" s="4"/>
      <c r="PRL423" s="4"/>
      <c r="PRM423" s="4"/>
      <c r="PRN423" s="4"/>
      <c r="PRO423" s="4"/>
      <c r="PRP423" s="4"/>
      <c r="PRQ423" s="4"/>
      <c r="PRR423" s="4"/>
      <c r="PRS423" s="4"/>
      <c r="PRT423" s="4"/>
      <c r="PRU423" s="4"/>
      <c r="PRV423" s="4"/>
      <c r="PRW423" s="4"/>
      <c r="PRX423" s="4"/>
      <c r="PRY423" s="4"/>
      <c r="PRZ423" s="4"/>
      <c r="PSA423" s="4"/>
      <c r="PSB423" s="4"/>
      <c r="PSC423" s="4"/>
      <c r="PSD423" s="4"/>
      <c r="PSE423" s="4"/>
      <c r="PSF423" s="4"/>
      <c r="PSG423" s="4"/>
      <c r="PSH423" s="4"/>
      <c r="PSI423" s="4"/>
      <c r="PSJ423" s="4"/>
      <c r="PSK423" s="4"/>
      <c r="PSL423" s="4"/>
      <c r="PSM423" s="4"/>
      <c r="PSN423" s="4"/>
      <c r="PSO423" s="4"/>
      <c r="PSP423" s="4"/>
      <c r="PSQ423" s="4"/>
      <c r="PSR423" s="4"/>
      <c r="PSS423" s="4"/>
      <c r="PST423" s="4"/>
      <c r="PSU423" s="4"/>
      <c r="PSV423" s="4"/>
      <c r="PSW423" s="4"/>
      <c r="PSX423" s="4"/>
      <c r="PSY423" s="4"/>
      <c r="PSZ423" s="4"/>
      <c r="PTA423" s="4"/>
      <c r="PTB423" s="4"/>
      <c r="PTC423" s="4"/>
      <c r="PTD423" s="4"/>
      <c r="PTE423" s="4"/>
      <c r="PTF423" s="4"/>
      <c r="PTG423" s="4"/>
      <c r="PTH423" s="4"/>
      <c r="PTI423" s="4"/>
      <c r="PTJ423" s="4"/>
      <c r="PTK423" s="4"/>
      <c r="PTL423" s="4"/>
      <c r="PTM423" s="4"/>
      <c r="PTN423" s="4"/>
      <c r="PTO423" s="4"/>
      <c r="PTP423" s="4"/>
      <c r="PTQ423" s="4"/>
      <c r="PTR423" s="4"/>
      <c r="PTS423" s="4"/>
      <c r="PTT423" s="4"/>
      <c r="PTU423" s="4"/>
      <c r="PTV423" s="4"/>
      <c r="PTW423" s="4"/>
      <c r="PTX423" s="4"/>
      <c r="PTY423" s="4"/>
      <c r="PTZ423" s="4"/>
      <c r="PUA423" s="4"/>
      <c r="PUB423" s="4"/>
      <c r="PUC423" s="4"/>
      <c r="PUD423" s="4"/>
      <c r="PUE423" s="4"/>
      <c r="PUF423" s="4"/>
      <c r="PUG423" s="4"/>
      <c r="PUH423" s="4"/>
      <c r="PUI423" s="4"/>
      <c r="PUJ423" s="4"/>
      <c r="PUK423" s="4"/>
      <c r="PUL423" s="4"/>
      <c r="PUM423" s="4"/>
      <c r="PUN423" s="4"/>
      <c r="PUO423" s="4"/>
      <c r="PUP423" s="4"/>
      <c r="PUQ423" s="4"/>
      <c r="PUR423" s="4"/>
      <c r="PUS423" s="4"/>
      <c r="PUT423" s="4"/>
      <c r="PUU423" s="4"/>
      <c r="PUV423" s="4"/>
      <c r="PUW423" s="4"/>
      <c r="PUX423" s="4"/>
      <c r="PUY423" s="4"/>
      <c r="PUZ423" s="4"/>
      <c r="PVA423" s="4"/>
      <c r="PVB423" s="4"/>
      <c r="PVC423" s="4"/>
      <c r="PVD423" s="4"/>
      <c r="PVE423" s="4"/>
      <c r="PVF423" s="4"/>
      <c r="PVG423" s="4"/>
      <c r="PVH423" s="4"/>
      <c r="PVI423" s="4"/>
      <c r="PVJ423" s="4"/>
      <c r="PVK423" s="4"/>
      <c r="PVL423" s="4"/>
      <c r="PVM423" s="4"/>
      <c r="PVN423" s="4"/>
      <c r="PVO423" s="4"/>
      <c r="PVP423" s="4"/>
      <c r="PVQ423" s="4"/>
      <c r="PVR423" s="4"/>
      <c r="PVS423" s="4"/>
      <c r="PVT423" s="4"/>
      <c r="PVU423" s="4"/>
      <c r="PVV423" s="4"/>
      <c r="PVW423" s="4"/>
      <c r="PVX423" s="4"/>
      <c r="PVY423" s="4"/>
      <c r="PVZ423" s="4"/>
      <c r="PWA423" s="4"/>
      <c r="PWB423" s="4"/>
      <c r="PWC423" s="4"/>
      <c r="PWD423" s="4"/>
      <c r="PWE423" s="4"/>
      <c r="PWF423" s="4"/>
      <c r="PWG423" s="4"/>
      <c r="PWH423" s="4"/>
      <c r="PWI423" s="4"/>
      <c r="PWJ423" s="4"/>
      <c r="PWK423" s="4"/>
      <c r="PWL423" s="4"/>
      <c r="PWM423" s="4"/>
      <c r="PWN423" s="4"/>
      <c r="PWO423" s="4"/>
      <c r="PWP423" s="4"/>
      <c r="PWQ423" s="4"/>
      <c r="PWR423" s="4"/>
      <c r="PWS423" s="4"/>
      <c r="PWT423" s="4"/>
      <c r="PWU423" s="4"/>
      <c r="PWV423" s="4"/>
      <c r="PWW423" s="4"/>
      <c r="PWX423" s="4"/>
      <c r="PWY423" s="4"/>
      <c r="PWZ423" s="4"/>
      <c r="PXA423" s="4"/>
      <c r="PXB423" s="4"/>
      <c r="PXC423" s="4"/>
      <c r="PXD423" s="4"/>
      <c r="PXE423" s="4"/>
      <c r="PXF423" s="4"/>
      <c r="PXG423" s="4"/>
      <c r="PXH423" s="4"/>
      <c r="PXI423" s="4"/>
      <c r="PXJ423" s="4"/>
      <c r="PXK423" s="4"/>
      <c r="PXL423" s="4"/>
      <c r="PXM423" s="4"/>
      <c r="PXN423" s="4"/>
      <c r="PXO423" s="4"/>
      <c r="PXP423" s="4"/>
      <c r="PXQ423" s="4"/>
      <c r="PXR423" s="4"/>
      <c r="PXS423" s="4"/>
      <c r="PXT423" s="4"/>
      <c r="PXU423" s="4"/>
      <c r="PXV423" s="4"/>
      <c r="PXW423" s="4"/>
      <c r="PXX423" s="4"/>
      <c r="PXY423" s="4"/>
      <c r="PXZ423" s="4"/>
      <c r="PYA423" s="4"/>
      <c r="PYB423" s="4"/>
      <c r="PYC423" s="4"/>
      <c r="PYD423" s="4"/>
      <c r="PYE423" s="4"/>
      <c r="PYF423" s="4"/>
      <c r="PYG423" s="4"/>
      <c r="PYH423" s="4"/>
      <c r="PYI423" s="4"/>
      <c r="PYJ423" s="4"/>
      <c r="PYK423" s="4"/>
      <c r="PYL423" s="4"/>
      <c r="PYM423" s="4"/>
      <c r="PYN423" s="4"/>
      <c r="PYO423" s="4"/>
      <c r="PYP423" s="4"/>
      <c r="PYQ423" s="4"/>
      <c r="PYR423" s="4"/>
      <c r="PYS423" s="4"/>
      <c r="PYT423" s="4"/>
      <c r="PYU423" s="4"/>
      <c r="PYV423" s="4"/>
      <c r="PYW423" s="4"/>
      <c r="PYX423" s="4"/>
      <c r="PYY423" s="4"/>
      <c r="PYZ423" s="4"/>
      <c r="PZA423" s="4"/>
      <c r="PZB423" s="4"/>
      <c r="PZC423" s="4"/>
      <c r="PZD423" s="4"/>
      <c r="PZE423" s="4"/>
      <c r="PZF423" s="4"/>
      <c r="PZG423" s="4"/>
      <c r="PZH423" s="4"/>
      <c r="PZI423" s="4"/>
      <c r="PZJ423" s="4"/>
      <c r="PZK423" s="4"/>
      <c r="PZL423" s="4"/>
      <c r="PZM423" s="4"/>
      <c r="PZN423" s="4"/>
      <c r="PZO423" s="4"/>
      <c r="PZP423" s="4"/>
      <c r="PZQ423" s="4"/>
      <c r="PZR423" s="4"/>
      <c r="PZS423" s="4"/>
      <c r="PZT423" s="4"/>
      <c r="PZU423" s="4"/>
      <c r="PZV423" s="4"/>
      <c r="PZW423" s="4"/>
      <c r="PZX423" s="4"/>
      <c r="PZY423" s="4"/>
      <c r="PZZ423" s="4"/>
      <c r="QAA423" s="4"/>
      <c r="QAB423" s="4"/>
      <c r="QAC423" s="4"/>
      <c r="QAD423" s="4"/>
      <c r="QAE423" s="4"/>
      <c r="QAF423" s="4"/>
      <c r="QAG423" s="4"/>
      <c r="QAH423" s="4"/>
      <c r="QAI423" s="4"/>
      <c r="QAJ423" s="4"/>
      <c r="QAK423" s="4"/>
      <c r="QAL423" s="4"/>
      <c r="QAM423" s="4"/>
      <c r="QAN423" s="4"/>
      <c r="QAO423" s="4"/>
      <c r="QAP423" s="4"/>
      <c r="QAQ423" s="4"/>
      <c r="QAR423" s="4"/>
      <c r="QAS423" s="4"/>
      <c r="QAT423" s="4"/>
      <c r="QAU423" s="4"/>
      <c r="QAV423" s="4"/>
      <c r="QAW423" s="4"/>
      <c r="QAX423" s="4"/>
      <c r="QAY423" s="4"/>
      <c r="QAZ423" s="4"/>
      <c r="QBA423" s="4"/>
      <c r="QBB423" s="4"/>
      <c r="QBC423" s="4"/>
      <c r="QBD423" s="4"/>
      <c r="QBE423" s="4"/>
      <c r="QBF423" s="4"/>
      <c r="QBG423" s="4"/>
      <c r="QBH423" s="4"/>
      <c r="QBI423" s="4"/>
      <c r="QBJ423" s="4"/>
      <c r="QBK423" s="4"/>
      <c r="QBL423" s="4"/>
      <c r="QBM423" s="4"/>
      <c r="QBN423" s="4"/>
      <c r="QBO423" s="4"/>
      <c r="QBP423" s="4"/>
      <c r="QBQ423" s="4"/>
      <c r="QBR423" s="4"/>
      <c r="QBS423" s="4"/>
      <c r="QBT423" s="4"/>
      <c r="QBU423" s="4"/>
      <c r="QBV423" s="4"/>
      <c r="QBW423" s="4"/>
      <c r="QBX423" s="4"/>
      <c r="QBY423" s="4"/>
      <c r="QBZ423" s="4"/>
      <c r="QCA423" s="4"/>
      <c r="QCB423" s="4"/>
      <c r="QCC423" s="4"/>
      <c r="QCD423" s="4"/>
      <c r="QCE423" s="4"/>
      <c r="QCF423" s="4"/>
      <c r="QCG423" s="4"/>
      <c r="QCH423" s="4"/>
      <c r="QCI423" s="4"/>
      <c r="QCJ423" s="4"/>
      <c r="QCK423" s="4"/>
      <c r="QCL423" s="4"/>
      <c r="QCM423" s="4"/>
      <c r="QCN423" s="4"/>
      <c r="QCO423" s="4"/>
      <c r="QCP423" s="4"/>
      <c r="QCQ423" s="4"/>
      <c r="QCR423" s="4"/>
      <c r="QCS423" s="4"/>
      <c r="QCT423" s="4"/>
      <c r="QCU423" s="4"/>
      <c r="QCV423" s="4"/>
      <c r="QCW423" s="4"/>
      <c r="QCX423" s="4"/>
      <c r="QCY423" s="4"/>
      <c r="QCZ423" s="4"/>
      <c r="QDA423" s="4"/>
      <c r="QDB423" s="4"/>
      <c r="QDC423" s="4"/>
      <c r="QDD423" s="4"/>
      <c r="QDE423" s="4"/>
      <c r="QDF423" s="4"/>
      <c r="QDG423" s="4"/>
      <c r="QDH423" s="4"/>
      <c r="QDI423" s="4"/>
      <c r="QDJ423" s="4"/>
      <c r="QDK423" s="4"/>
      <c r="QDL423" s="4"/>
      <c r="QDM423" s="4"/>
      <c r="QDN423" s="4"/>
      <c r="QDO423" s="4"/>
      <c r="QDP423" s="4"/>
      <c r="QDQ423" s="4"/>
      <c r="QDR423" s="4"/>
      <c r="QDS423" s="4"/>
      <c r="QDT423" s="4"/>
      <c r="QDU423" s="4"/>
      <c r="QDV423" s="4"/>
      <c r="QDW423" s="4"/>
      <c r="QDX423" s="4"/>
      <c r="QDY423" s="4"/>
      <c r="QDZ423" s="4"/>
      <c r="QEA423" s="4"/>
      <c r="QEB423" s="4"/>
      <c r="QEC423" s="4"/>
      <c r="QED423" s="4"/>
      <c r="QEE423" s="4"/>
      <c r="QEF423" s="4"/>
      <c r="QEG423" s="4"/>
      <c r="QEH423" s="4"/>
      <c r="QEI423" s="4"/>
      <c r="QEJ423" s="4"/>
      <c r="QEK423" s="4"/>
      <c r="QEL423" s="4"/>
      <c r="QEM423" s="4"/>
      <c r="QEN423" s="4"/>
      <c r="QEO423" s="4"/>
      <c r="QEP423" s="4"/>
      <c r="QEQ423" s="4"/>
      <c r="QER423" s="4"/>
      <c r="QES423" s="4"/>
      <c r="QET423" s="4"/>
      <c r="QEU423" s="4"/>
      <c r="QEV423" s="4"/>
      <c r="QEW423" s="4"/>
      <c r="QEX423" s="4"/>
      <c r="QEY423" s="4"/>
      <c r="QEZ423" s="4"/>
      <c r="QFA423" s="4"/>
      <c r="QFB423" s="4"/>
      <c r="QFC423" s="4"/>
      <c r="QFD423" s="4"/>
      <c r="QFE423" s="4"/>
      <c r="QFF423" s="4"/>
      <c r="QFG423" s="4"/>
      <c r="QFH423" s="4"/>
      <c r="QFI423" s="4"/>
      <c r="QFJ423" s="4"/>
      <c r="QFK423" s="4"/>
      <c r="QFL423" s="4"/>
      <c r="QFM423" s="4"/>
      <c r="QFN423" s="4"/>
      <c r="QFO423" s="4"/>
      <c r="QFP423" s="4"/>
      <c r="QFQ423" s="4"/>
      <c r="QFR423" s="4"/>
      <c r="QFS423" s="4"/>
      <c r="QFT423" s="4"/>
      <c r="QFU423" s="4"/>
      <c r="QFV423" s="4"/>
      <c r="QFW423" s="4"/>
      <c r="QFX423" s="4"/>
      <c r="QFY423" s="4"/>
      <c r="QFZ423" s="4"/>
      <c r="QGA423" s="4"/>
      <c r="QGB423" s="4"/>
      <c r="QGC423" s="4"/>
      <c r="QGD423" s="4"/>
      <c r="QGE423" s="4"/>
      <c r="QGF423" s="4"/>
      <c r="QGG423" s="4"/>
      <c r="QGH423" s="4"/>
      <c r="QGI423" s="4"/>
      <c r="QGJ423" s="4"/>
      <c r="QGK423" s="4"/>
      <c r="QGL423" s="4"/>
      <c r="QGM423" s="4"/>
      <c r="QGN423" s="4"/>
      <c r="QGO423" s="4"/>
      <c r="QGP423" s="4"/>
      <c r="QGQ423" s="4"/>
      <c r="QGR423" s="4"/>
      <c r="QGS423" s="4"/>
      <c r="QGT423" s="4"/>
      <c r="QGU423" s="4"/>
      <c r="QGV423" s="4"/>
      <c r="QGW423" s="4"/>
      <c r="QGX423" s="4"/>
      <c r="QGY423" s="4"/>
      <c r="QGZ423" s="4"/>
      <c r="QHA423" s="4"/>
      <c r="QHB423" s="4"/>
      <c r="QHC423" s="4"/>
      <c r="QHD423" s="4"/>
      <c r="QHE423" s="4"/>
      <c r="QHF423" s="4"/>
      <c r="QHG423" s="4"/>
      <c r="QHH423" s="4"/>
      <c r="QHI423" s="4"/>
      <c r="QHJ423" s="4"/>
      <c r="QHK423" s="4"/>
      <c r="QHL423" s="4"/>
      <c r="QHM423" s="4"/>
      <c r="QHN423" s="4"/>
      <c r="QHO423" s="4"/>
      <c r="QHP423" s="4"/>
      <c r="QHQ423" s="4"/>
      <c r="QHR423" s="4"/>
      <c r="QHS423" s="4"/>
      <c r="QHT423" s="4"/>
      <c r="QHU423" s="4"/>
      <c r="QHV423" s="4"/>
      <c r="QHW423" s="4"/>
      <c r="QHX423" s="4"/>
      <c r="QHY423" s="4"/>
      <c r="QHZ423" s="4"/>
      <c r="QIA423" s="4"/>
      <c r="QIB423" s="4"/>
      <c r="QIC423" s="4"/>
      <c r="QID423" s="4"/>
      <c r="QIE423" s="4"/>
      <c r="QIF423" s="4"/>
      <c r="QIG423" s="4"/>
      <c r="QIH423" s="4"/>
      <c r="QII423" s="4"/>
      <c r="QIJ423" s="4"/>
      <c r="QIK423" s="4"/>
      <c r="QIL423" s="4"/>
      <c r="QIM423" s="4"/>
      <c r="QIN423" s="4"/>
      <c r="QIO423" s="4"/>
      <c r="QIP423" s="4"/>
      <c r="QIQ423" s="4"/>
      <c r="QIR423" s="4"/>
      <c r="QIS423" s="4"/>
      <c r="QIT423" s="4"/>
      <c r="QIU423" s="4"/>
      <c r="QIV423" s="4"/>
      <c r="QIW423" s="4"/>
      <c r="QIX423" s="4"/>
      <c r="QIY423" s="4"/>
      <c r="QIZ423" s="4"/>
      <c r="QJA423" s="4"/>
      <c r="QJB423" s="4"/>
      <c r="QJC423" s="4"/>
      <c r="QJD423" s="4"/>
      <c r="QJE423" s="4"/>
      <c r="QJF423" s="4"/>
      <c r="QJG423" s="4"/>
      <c r="QJH423" s="4"/>
      <c r="QJI423" s="4"/>
      <c r="QJJ423" s="4"/>
      <c r="QJK423" s="4"/>
      <c r="QJL423" s="4"/>
      <c r="QJM423" s="4"/>
      <c r="QJN423" s="4"/>
      <c r="QJO423" s="4"/>
      <c r="QJP423" s="4"/>
      <c r="QJQ423" s="4"/>
      <c r="QJR423" s="4"/>
      <c r="QJS423" s="4"/>
      <c r="QJT423" s="4"/>
      <c r="QJU423" s="4"/>
      <c r="QJV423" s="4"/>
      <c r="QJW423" s="4"/>
      <c r="QJX423" s="4"/>
      <c r="QJY423" s="4"/>
      <c r="QJZ423" s="4"/>
      <c r="QKA423" s="4"/>
      <c r="QKB423" s="4"/>
      <c r="QKC423" s="4"/>
      <c r="QKD423" s="4"/>
      <c r="QKE423" s="4"/>
      <c r="QKF423" s="4"/>
      <c r="QKG423" s="4"/>
      <c r="QKH423" s="4"/>
      <c r="QKI423" s="4"/>
      <c r="QKJ423" s="4"/>
      <c r="QKK423" s="4"/>
      <c r="QKL423" s="4"/>
      <c r="QKM423" s="4"/>
      <c r="QKN423" s="4"/>
      <c r="QKO423" s="4"/>
      <c r="QKP423" s="4"/>
      <c r="QKQ423" s="4"/>
      <c r="QKR423" s="4"/>
      <c r="QKS423" s="4"/>
      <c r="QKT423" s="4"/>
      <c r="QKU423" s="4"/>
      <c r="QKV423" s="4"/>
      <c r="QKW423" s="4"/>
      <c r="QKX423" s="4"/>
      <c r="QKY423" s="4"/>
      <c r="QKZ423" s="4"/>
      <c r="QLA423" s="4"/>
      <c r="QLB423" s="4"/>
      <c r="QLC423" s="4"/>
      <c r="QLD423" s="4"/>
      <c r="QLE423" s="4"/>
      <c r="QLF423" s="4"/>
      <c r="QLG423" s="4"/>
      <c r="QLH423" s="4"/>
      <c r="QLI423" s="4"/>
      <c r="QLJ423" s="4"/>
      <c r="QLK423" s="4"/>
      <c r="QLL423" s="4"/>
      <c r="QLM423" s="4"/>
      <c r="QLN423" s="4"/>
      <c r="QLO423" s="4"/>
      <c r="QLP423" s="4"/>
      <c r="QLQ423" s="4"/>
      <c r="QLR423" s="4"/>
      <c r="QLS423" s="4"/>
      <c r="QLT423" s="4"/>
      <c r="QLU423" s="4"/>
      <c r="QLV423" s="4"/>
      <c r="QLW423" s="4"/>
      <c r="QLX423" s="4"/>
      <c r="QLY423" s="4"/>
      <c r="QLZ423" s="4"/>
      <c r="QMA423" s="4"/>
      <c r="QMB423" s="4"/>
      <c r="QMC423" s="4"/>
      <c r="QMD423" s="4"/>
      <c r="QME423" s="4"/>
      <c r="QMF423" s="4"/>
      <c r="QMG423" s="4"/>
      <c r="QMH423" s="4"/>
      <c r="QMI423" s="4"/>
      <c r="QMJ423" s="4"/>
      <c r="QMK423" s="4"/>
      <c r="QML423" s="4"/>
      <c r="QMM423" s="4"/>
      <c r="QMN423" s="4"/>
      <c r="QMO423" s="4"/>
      <c r="QMP423" s="4"/>
      <c r="QMQ423" s="4"/>
      <c r="QMR423" s="4"/>
      <c r="QMS423" s="4"/>
      <c r="QMT423" s="4"/>
      <c r="QMU423" s="4"/>
      <c r="QMV423" s="4"/>
      <c r="QMW423" s="4"/>
      <c r="QMX423" s="4"/>
      <c r="QMY423" s="4"/>
      <c r="QMZ423" s="4"/>
      <c r="QNA423" s="4"/>
      <c r="QNB423" s="4"/>
      <c r="QNC423" s="4"/>
      <c r="QND423" s="4"/>
      <c r="QNE423" s="4"/>
      <c r="QNF423" s="4"/>
      <c r="QNG423" s="4"/>
      <c r="QNH423" s="4"/>
      <c r="QNI423" s="4"/>
      <c r="QNJ423" s="4"/>
      <c r="QNK423" s="4"/>
      <c r="QNL423" s="4"/>
      <c r="QNM423" s="4"/>
      <c r="QNN423" s="4"/>
      <c r="QNO423" s="4"/>
      <c r="QNP423" s="4"/>
      <c r="QNQ423" s="4"/>
      <c r="QNR423" s="4"/>
      <c r="QNS423" s="4"/>
      <c r="QNT423" s="4"/>
      <c r="QNU423" s="4"/>
      <c r="QNV423" s="4"/>
      <c r="QNW423" s="4"/>
      <c r="QNX423" s="4"/>
      <c r="QNY423" s="4"/>
      <c r="QNZ423" s="4"/>
      <c r="QOA423" s="4"/>
      <c r="QOB423" s="4"/>
      <c r="QOC423" s="4"/>
      <c r="QOD423" s="4"/>
      <c r="QOE423" s="4"/>
      <c r="QOF423" s="4"/>
      <c r="QOG423" s="4"/>
      <c r="QOH423" s="4"/>
      <c r="QOI423" s="4"/>
      <c r="QOJ423" s="4"/>
      <c r="QOK423" s="4"/>
      <c r="QOL423" s="4"/>
      <c r="QOM423" s="4"/>
      <c r="QON423" s="4"/>
      <c r="QOO423" s="4"/>
      <c r="QOP423" s="4"/>
      <c r="QOQ423" s="4"/>
      <c r="QOR423" s="4"/>
      <c r="QOS423" s="4"/>
      <c r="QOT423" s="4"/>
      <c r="QOU423" s="4"/>
      <c r="QOV423" s="4"/>
      <c r="QOW423" s="4"/>
      <c r="QOX423" s="4"/>
      <c r="QOY423" s="4"/>
      <c r="QOZ423" s="4"/>
      <c r="QPA423" s="4"/>
      <c r="QPB423" s="4"/>
      <c r="QPC423" s="4"/>
      <c r="QPD423" s="4"/>
      <c r="QPE423" s="4"/>
      <c r="QPF423" s="4"/>
      <c r="QPG423" s="4"/>
      <c r="QPH423" s="4"/>
      <c r="QPI423" s="4"/>
      <c r="QPJ423" s="4"/>
      <c r="QPK423" s="4"/>
      <c r="QPL423" s="4"/>
      <c r="QPM423" s="4"/>
      <c r="QPN423" s="4"/>
      <c r="QPO423" s="4"/>
      <c r="QPP423" s="4"/>
      <c r="QPQ423" s="4"/>
      <c r="QPR423" s="4"/>
      <c r="QPS423" s="4"/>
      <c r="QPT423" s="4"/>
      <c r="QPU423" s="4"/>
      <c r="QPV423" s="4"/>
      <c r="QPW423" s="4"/>
      <c r="QPX423" s="4"/>
      <c r="QPY423" s="4"/>
      <c r="QPZ423" s="4"/>
      <c r="QQA423" s="4"/>
      <c r="QQB423" s="4"/>
      <c r="QQC423" s="4"/>
      <c r="QQD423" s="4"/>
      <c r="QQE423" s="4"/>
      <c r="QQF423" s="4"/>
      <c r="QQG423" s="4"/>
      <c r="QQH423" s="4"/>
      <c r="QQI423" s="4"/>
      <c r="QQJ423" s="4"/>
      <c r="QQK423" s="4"/>
      <c r="QQL423" s="4"/>
      <c r="QQM423" s="4"/>
      <c r="QQN423" s="4"/>
      <c r="QQO423" s="4"/>
      <c r="QQP423" s="4"/>
      <c r="QQQ423" s="4"/>
      <c r="QQR423" s="4"/>
      <c r="QQS423" s="4"/>
      <c r="QQT423" s="4"/>
      <c r="QQU423" s="4"/>
      <c r="QQV423" s="4"/>
      <c r="QQW423" s="4"/>
      <c r="QQX423" s="4"/>
      <c r="QQY423" s="4"/>
      <c r="QQZ423" s="4"/>
      <c r="QRA423" s="4"/>
      <c r="QRB423" s="4"/>
      <c r="QRC423" s="4"/>
      <c r="QRD423" s="4"/>
      <c r="QRE423" s="4"/>
      <c r="QRF423" s="4"/>
      <c r="QRG423" s="4"/>
      <c r="QRH423" s="4"/>
      <c r="QRI423" s="4"/>
      <c r="QRJ423" s="4"/>
      <c r="QRK423" s="4"/>
      <c r="QRL423" s="4"/>
      <c r="QRM423" s="4"/>
      <c r="QRN423" s="4"/>
      <c r="QRO423" s="4"/>
      <c r="QRP423" s="4"/>
      <c r="QRQ423" s="4"/>
      <c r="QRR423" s="4"/>
      <c r="QRS423" s="4"/>
      <c r="QRT423" s="4"/>
      <c r="QRU423" s="4"/>
      <c r="QRV423" s="4"/>
      <c r="QRW423" s="4"/>
      <c r="QRX423" s="4"/>
      <c r="QRY423" s="4"/>
      <c r="QRZ423" s="4"/>
      <c r="QSA423" s="4"/>
      <c r="QSB423" s="4"/>
      <c r="QSC423" s="4"/>
      <c r="QSD423" s="4"/>
      <c r="QSE423" s="4"/>
      <c r="QSF423" s="4"/>
      <c r="QSG423" s="4"/>
      <c r="QSH423" s="4"/>
      <c r="QSI423" s="4"/>
      <c r="QSJ423" s="4"/>
      <c r="QSK423" s="4"/>
      <c r="QSL423" s="4"/>
      <c r="QSM423" s="4"/>
      <c r="QSN423" s="4"/>
      <c r="QSO423" s="4"/>
      <c r="QSP423" s="4"/>
      <c r="QSQ423" s="4"/>
      <c r="QSR423" s="4"/>
      <c r="QSS423" s="4"/>
      <c r="QST423" s="4"/>
      <c r="QSU423" s="4"/>
      <c r="QSV423" s="4"/>
      <c r="QSW423" s="4"/>
      <c r="QSX423" s="4"/>
      <c r="QSY423" s="4"/>
      <c r="QSZ423" s="4"/>
      <c r="QTA423" s="4"/>
      <c r="QTB423" s="4"/>
      <c r="QTC423" s="4"/>
      <c r="QTD423" s="4"/>
      <c r="QTE423" s="4"/>
      <c r="QTF423" s="4"/>
      <c r="QTG423" s="4"/>
      <c r="QTH423" s="4"/>
      <c r="QTI423" s="4"/>
      <c r="QTJ423" s="4"/>
      <c r="QTK423" s="4"/>
      <c r="QTL423" s="4"/>
      <c r="QTM423" s="4"/>
      <c r="QTN423" s="4"/>
      <c r="QTO423" s="4"/>
      <c r="QTP423" s="4"/>
      <c r="QTQ423" s="4"/>
      <c r="QTR423" s="4"/>
      <c r="QTS423" s="4"/>
      <c r="QTT423" s="4"/>
      <c r="QTU423" s="4"/>
      <c r="QTV423" s="4"/>
      <c r="QTW423" s="4"/>
      <c r="QTX423" s="4"/>
      <c r="QTY423" s="4"/>
      <c r="QTZ423" s="4"/>
      <c r="QUA423" s="4"/>
      <c r="QUB423" s="4"/>
      <c r="QUC423" s="4"/>
      <c r="QUD423" s="4"/>
      <c r="QUE423" s="4"/>
      <c r="QUF423" s="4"/>
      <c r="QUG423" s="4"/>
      <c r="QUH423" s="4"/>
      <c r="QUI423" s="4"/>
      <c r="QUJ423" s="4"/>
      <c r="QUK423" s="4"/>
      <c r="QUL423" s="4"/>
      <c r="QUM423" s="4"/>
      <c r="QUN423" s="4"/>
      <c r="QUO423" s="4"/>
      <c r="QUP423" s="4"/>
      <c r="QUQ423" s="4"/>
      <c r="QUR423" s="4"/>
      <c r="QUS423" s="4"/>
      <c r="QUT423" s="4"/>
      <c r="QUU423" s="4"/>
      <c r="QUV423" s="4"/>
      <c r="QUW423" s="4"/>
      <c r="QUX423" s="4"/>
      <c r="QUY423" s="4"/>
      <c r="QUZ423" s="4"/>
      <c r="QVA423" s="4"/>
      <c r="QVB423" s="4"/>
      <c r="QVC423" s="4"/>
      <c r="QVD423" s="4"/>
      <c r="QVE423" s="4"/>
      <c r="QVF423" s="4"/>
      <c r="QVG423" s="4"/>
      <c r="QVH423" s="4"/>
      <c r="QVI423" s="4"/>
      <c r="QVJ423" s="4"/>
      <c r="QVK423" s="4"/>
      <c r="QVL423" s="4"/>
      <c r="QVM423" s="4"/>
      <c r="QVN423" s="4"/>
      <c r="QVO423" s="4"/>
      <c r="QVP423" s="4"/>
      <c r="QVQ423" s="4"/>
      <c r="QVR423" s="4"/>
      <c r="QVS423" s="4"/>
      <c r="QVT423" s="4"/>
      <c r="QVU423" s="4"/>
      <c r="QVV423" s="4"/>
      <c r="QVW423" s="4"/>
      <c r="QVX423" s="4"/>
      <c r="QVY423" s="4"/>
      <c r="QVZ423" s="4"/>
      <c r="QWA423" s="4"/>
      <c r="QWB423" s="4"/>
      <c r="QWC423" s="4"/>
      <c r="QWD423" s="4"/>
      <c r="QWE423" s="4"/>
      <c r="QWF423" s="4"/>
      <c r="QWG423" s="4"/>
      <c r="QWH423" s="4"/>
      <c r="QWI423" s="4"/>
      <c r="QWJ423" s="4"/>
      <c r="QWK423" s="4"/>
      <c r="QWL423" s="4"/>
      <c r="QWM423" s="4"/>
      <c r="QWN423" s="4"/>
      <c r="QWO423" s="4"/>
      <c r="QWP423" s="4"/>
      <c r="QWQ423" s="4"/>
      <c r="QWR423" s="4"/>
      <c r="QWS423" s="4"/>
      <c r="QWT423" s="4"/>
      <c r="QWU423" s="4"/>
      <c r="QWV423" s="4"/>
      <c r="QWW423" s="4"/>
      <c r="QWX423" s="4"/>
      <c r="QWY423" s="4"/>
      <c r="QWZ423" s="4"/>
      <c r="QXA423" s="4"/>
      <c r="QXB423" s="4"/>
      <c r="QXC423" s="4"/>
      <c r="QXD423" s="4"/>
      <c r="QXE423" s="4"/>
      <c r="QXF423" s="4"/>
      <c r="QXG423" s="4"/>
      <c r="QXH423" s="4"/>
      <c r="QXI423" s="4"/>
      <c r="QXJ423" s="4"/>
      <c r="QXK423" s="4"/>
      <c r="QXL423" s="4"/>
      <c r="QXM423" s="4"/>
      <c r="QXN423" s="4"/>
      <c r="QXO423" s="4"/>
      <c r="QXP423" s="4"/>
      <c r="QXQ423" s="4"/>
      <c r="QXR423" s="4"/>
      <c r="QXS423" s="4"/>
      <c r="QXT423" s="4"/>
      <c r="QXU423" s="4"/>
      <c r="QXV423" s="4"/>
      <c r="QXW423" s="4"/>
      <c r="QXX423" s="4"/>
      <c r="QXY423" s="4"/>
      <c r="QXZ423" s="4"/>
      <c r="QYA423" s="4"/>
      <c r="QYB423" s="4"/>
      <c r="QYC423" s="4"/>
      <c r="QYD423" s="4"/>
      <c r="QYE423" s="4"/>
      <c r="QYF423" s="4"/>
      <c r="QYG423" s="4"/>
      <c r="QYH423" s="4"/>
      <c r="QYI423" s="4"/>
      <c r="QYJ423" s="4"/>
      <c r="QYK423" s="4"/>
      <c r="QYL423" s="4"/>
      <c r="QYM423" s="4"/>
      <c r="QYN423" s="4"/>
      <c r="QYO423" s="4"/>
      <c r="QYP423" s="4"/>
      <c r="QYQ423" s="4"/>
      <c r="QYR423" s="4"/>
      <c r="QYS423" s="4"/>
      <c r="QYT423" s="4"/>
      <c r="QYU423" s="4"/>
      <c r="QYV423" s="4"/>
      <c r="QYW423" s="4"/>
      <c r="QYX423" s="4"/>
      <c r="QYY423" s="4"/>
      <c r="QYZ423" s="4"/>
      <c r="QZA423" s="4"/>
      <c r="QZB423" s="4"/>
      <c r="QZC423" s="4"/>
      <c r="QZD423" s="4"/>
      <c r="QZE423" s="4"/>
      <c r="QZF423" s="4"/>
      <c r="QZG423" s="4"/>
      <c r="QZH423" s="4"/>
      <c r="QZI423" s="4"/>
      <c r="QZJ423" s="4"/>
      <c r="QZK423" s="4"/>
      <c r="QZL423" s="4"/>
      <c r="QZM423" s="4"/>
      <c r="QZN423" s="4"/>
      <c r="QZO423" s="4"/>
      <c r="QZP423" s="4"/>
      <c r="QZQ423" s="4"/>
      <c r="QZR423" s="4"/>
      <c r="QZS423" s="4"/>
      <c r="QZT423" s="4"/>
      <c r="QZU423" s="4"/>
      <c r="QZV423" s="4"/>
      <c r="QZW423" s="4"/>
      <c r="QZX423" s="4"/>
      <c r="QZY423" s="4"/>
      <c r="QZZ423" s="4"/>
      <c r="RAA423" s="4"/>
      <c r="RAB423" s="4"/>
      <c r="RAC423" s="4"/>
      <c r="RAD423" s="4"/>
      <c r="RAE423" s="4"/>
      <c r="RAF423" s="4"/>
      <c r="RAG423" s="4"/>
      <c r="RAH423" s="4"/>
      <c r="RAI423" s="4"/>
      <c r="RAJ423" s="4"/>
      <c r="RAK423" s="4"/>
      <c r="RAL423" s="4"/>
      <c r="RAM423" s="4"/>
      <c r="RAN423" s="4"/>
      <c r="RAO423" s="4"/>
      <c r="RAP423" s="4"/>
      <c r="RAQ423" s="4"/>
      <c r="RAR423" s="4"/>
      <c r="RAS423" s="4"/>
      <c r="RAT423" s="4"/>
      <c r="RAU423" s="4"/>
      <c r="RAV423" s="4"/>
      <c r="RAW423" s="4"/>
      <c r="RAX423" s="4"/>
      <c r="RAY423" s="4"/>
      <c r="RAZ423" s="4"/>
      <c r="RBA423" s="4"/>
      <c r="RBB423" s="4"/>
      <c r="RBC423" s="4"/>
      <c r="RBD423" s="4"/>
      <c r="RBE423" s="4"/>
      <c r="RBF423" s="4"/>
      <c r="RBG423" s="4"/>
      <c r="RBH423" s="4"/>
      <c r="RBI423" s="4"/>
      <c r="RBJ423" s="4"/>
      <c r="RBK423" s="4"/>
      <c r="RBL423" s="4"/>
      <c r="RBM423" s="4"/>
      <c r="RBN423" s="4"/>
      <c r="RBO423" s="4"/>
      <c r="RBP423" s="4"/>
      <c r="RBQ423" s="4"/>
      <c r="RBR423" s="4"/>
      <c r="RBS423" s="4"/>
      <c r="RBT423" s="4"/>
      <c r="RBU423" s="4"/>
      <c r="RBV423" s="4"/>
      <c r="RBW423" s="4"/>
      <c r="RBX423" s="4"/>
      <c r="RBY423" s="4"/>
      <c r="RBZ423" s="4"/>
      <c r="RCA423" s="4"/>
      <c r="RCB423" s="4"/>
      <c r="RCC423" s="4"/>
      <c r="RCD423" s="4"/>
      <c r="RCE423" s="4"/>
      <c r="RCF423" s="4"/>
      <c r="RCG423" s="4"/>
      <c r="RCH423" s="4"/>
      <c r="RCI423" s="4"/>
      <c r="RCJ423" s="4"/>
      <c r="RCK423" s="4"/>
      <c r="RCL423" s="4"/>
      <c r="RCM423" s="4"/>
      <c r="RCN423" s="4"/>
      <c r="RCO423" s="4"/>
      <c r="RCP423" s="4"/>
      <c r="RCQ423" s="4"/>
      <c r="RCR423" s="4"/>
      <c r="RCS423" s="4"/>
      <c r="RCT423" s="4"/>
      <c r="RCU423" s="4"/>
      <c r="RCV423" s="4"/>
      <c r="RCW423" s="4"/>
      <c r="RCX423" s="4"/>
      <c r="RCY423" s="4"/>
      <c r="RCZ423" s="4"/>
      <c r="RDA423" s="4"/>
      <c r="RDB423" s="4"/>
      <c r="RDC423" s="4"/>
      <c r="RDD423" s="4"/>
      <c r="RDE423" s="4"/>
      <c r="RDF423" s="4"/>
      <c r="RDG423" s="4"/>
      <c r="RDH423" s="4"/>
      <c r="RDI423" s="4"/>
      <c r="RDJ423" s="4"/>
      <c r="RDK423" s="4"/>
      <c r="RDL423" s="4"/>
      <c r="RDM423" s="4"/>
      <c r="RDN423" s="4"/>
      <c r="RDO423" s="4"/>
      <c r="RDP423" s="4"/>
      <c r="RDQ423" s="4"/>
      <c r="RDR423" s="4"/>
      <c r="RDS423" s="4"/>
      <c r="RDT423" s="4"/>
      <c r="RDU423" s="4"/>
      <c r="RDV423" s="4"/>
      <c r="RDW423" s="4"/>
      <c r="RDX423" s="4"/>
      <c r="RDY423" s="4"/>
      <c r="RDZ423" s="4"/>
      <c r="REA423" s="4"/>
      <c r="REB423" s="4"/>
      <c r="REC423" s="4"/>
      <c r="RED423" s="4"/>
      <c r="REE423" s="4"/>
      <c r="REF423" s="4"/>
      <c r="REG423" s="4"/>
      <c r="REH423" s="4"/>
      <c r="REI423" s="4"/>
      <c r="REJ423" s="4"/>
      <c r="REK423" s="4"/>
      <c r="REL423" s="4"/>
      <c r="REM423" s="4"/>
      <c r="REN423" s="4"/>
      <c r="REO423" s="4"/>
      <c r="REP423" s="4"/>
      <c r="REQ423" s="4"/>
      <c r="RER423" s="4"/>
      <c r="RES423" s="4"/>
      <c r="RET423" s="4"/>
      <c r="REU423" s="4"/>
      <c r="REV423" s="4"/>
      <c r="REW423" s="4"/>
      <c r="REX423" s="4"/>
      <c r="REY423" s="4"/>
      <c r="REZ423" s="4"/>
      <c r="RFA423" s="4"/>
      <c r="RFB423" s="4"/>
      <c r="RFC423" s="4"/>
      <c r="RFD423" s="4"/>
      <c r="RFE423" s="4"/>
      <c r="RFF423" s="4"/>
      <c r="RFG423" s="4"/>
      <c r="RFH423" s="4"/>
      <c r="RFI423" s="4"/>
      <c r="RFJ423" s="4"/>
      <c r="RFK423" s="4"/>
      <c r="RFL423" s="4"/>
      <c r="RFM423" s="4"/>
      <c r="RFN423" s="4"/>
      <c r="RFO423" s="4"/>
      <c r="RFP423" s="4"/>
      <c r="RFQ423" s="4"/>
      <c r="RFR423" s="4"/>
      <c r="RFS423" s="4"/>
      <c r="RFT423" s="4"/>
      <c r="RFU423" s="4"/>
      <c r="RFV423" s="4"/>
      <c r="RFW423" s="4"/>
      <c r="RFX423" s="4"/>
      <c r="RFY423" s="4"/>
      <c r="RFZ423" s="4"/>
      <c r="RGA423" s="4"/>
      <c r="RGB423" s="4"/>
      <c r="RGC423" s="4"/>
      <c r="RGD423" s="4"/>
      <c r="RGE423" s="4"/>
      <c r="RGF423" s="4"/>
      <c r="RGG423" s="4"/>
      <c r="RGH423" s="4"/>
      <c r="RGI423" s="4"/>
      <c r="RGJ423" s="4"/>
      <c r="RGK423" s="4"/>
      <c r="RGL423" s="4"/>
      <c r="RGM423" s="4"/>
      <c r="RGN423" s="4"/>
      <c r="RGO423" s="4"/>
      <c r="RGP423" s="4"/>
      <c r="RGQ423" s="4"/>
      <c r="RGR423" s="4"/>
      <c r="RGS423" s="4"/>
      <c r="RGT423" s="4"/>
      <c r="RGU423" s="4"/>
      <c r="RGV423" s="4"/>
      <c r="RGW423" s="4"/>
      <c r="RGX423" s="4"/>
      <c r="RGY423" s="4"/>
      <c r="RGZ423" s="4"/>
      <c r="RHA423" s="4"/>
      <c r="RHB423" s="4"/>
      <c r="RHC423" s="4"/>
      <c r="RHD423" s="4"/>
      <c r="RHE423" s="4"/>
      <c r="RHF423" s="4"/>
      <c r="RHG423" s="4"/>
      <c r="RHH423" s="4"/>
      <c r="RHI423" s="4"/>
      <c r="RHJ423" s="4"/>
      <c r="RHK423" s="4"/>
      <c r="RHL423" s="4"/>
      <c r="RHM423" s="4"/>
      <c r="RHN423" s="4"/>
      <c r="RHO423" s="4"/>
      <c r="RHP423" s="4"/>
      <c r="RHQ423" s="4"/>
      <c r="RHR423" s="4"/>
      <c r="RHS423" s="4"/>
      <c r="RHT423" s="4"/>
      <c r="RHU423" s="4"/>
      <c r="RHV423" s="4"/>
      <c r="RHW423" s="4"/>
      <c r="RHX423" s="4"/>
      <c r="RHY423" s="4"/>
      <c r="RHZ423" s="4"/>
      <c r="RIA423" s="4"/>
      <c r="RIB423" s="4"/>
      <c r="RIC423" s="4"/>
      <c r="RID423" s="4"/>
      <c r="RIE423" s="4"/>
      <c r="RIF423" s="4"/>
      <c r="RIG423" s="4"/>
      <c r="RIH423" s="4"/>
      <c r="RII423" s="4"/>
      <c r="RIJ423" s="4"/>
      <c r="RIK423" s="4"/>
      <c r="RIL423" s="4"/>
      <c r="RIM423" s="4"/>
      <c r="RIN423" s="4"/>
      <c r="RIO423" s="4"/>
      <c r="RIP423" s="4"/>
      <c r="RIQ423" s="4"/>
      <c r="RIR423" s="4"/>
      <c r="RIS423" s="4"/>
      <c r="RIT423" s="4"/>
      <c r="RIU423" s="4"/>
      <c r="RIV423" s="4"/>
      <c r="RIW423" s="4"/>
      <c r="RIX423" s="4"/>
      <c r="RIY423" s="4"/>
      <c r="RIZ423" s="4"/>
      <c r="RJA423" s="4"/>
      <c r="RJB423" s="4"/>
      <c r="RJC423" s="4"/>
      <c r="RJD423" s="4"/>
      <c r="RJE423" s="4"/>
      <c r="RJF423" s="4"/>
      <c r="RJG423" s="4"/>
      <c r="RJH423" s="4"/>
      <c r="RJI423" s="4"/>
      <c r="RJJ423" s="4"/>
      <c r="RJK423" s="4"/>
      <c r="RJL423" s="4"/>
      <c r="RJM423" s="4"/>
      <c r="RJN423" s="4"/>
      <c r="RJO423" s="4"/>
      <c r="RJP423" s="4"/>
      <c r="RJQ423" s="4"/>
      <c r="RJR423" s="4"/>
      <c r="RJS423" s="4"/>
      <c r="RJT423" s="4"/>
      <c r="RJU423" s="4"/>
      <c r="RJV423" s="4"/>
      <c r="RJW423" s="4"/>
      <c r="RJX423" s="4"/>
      <c r="RJY423" s="4"/>
      <c r="RJZ423" s="4"/>
      <c r="RKA423" s="4"/>
      <c r="RKB423" s="4"/>
      <c r="RKC423" s="4"/>
      <c r="RKD423" s="4"/>
      <c r="RKE423" s="4"/>
      <c r="RKF423" s="4"/>
      <c r="RKG423" s="4"/>
      <c r="RKH423" s="4"/>
      <c r="RKI423" s="4"/>
      <c r="RKJ423" s="4"/>
      <c r="RKK423" s="4"/>
      <c r="RKL423" s="4"/>
      <c r="RKM423" s="4"/>
      <c r="RKN423" s="4"/>
      <c r="RKO423" s="4"/>
      <c r="RKP423" s="4"/>
      <c r="RKQ423" s="4"/>
      <c r="RKR423" s="4"/>
      <c r="RKS423" s="4"/>
      <c r="RKT423" s="4"/>
      <c r="RKU423" s="4"/>
      <c r="RKV423" s="4"/>
      <c r="RKW423" s="4"/>
      <c r="RKX423" s="4"/>
      <c r="RKY423" s="4"/>
      <c r="RKZ423" s="4"/>
      <c r="RLA423" s="4"/>
      <c r="RLB423" s="4"/>
      <c r="RLC423" s="4"/>
      <c r="RLD423" s="4"/>
      <c r="RLE423" s="4"/>
      <c r="RLF423" s="4"/>
      <c r="RLG423" s="4"/>
      <c r="RLH423" s="4"/>
      <c r="RLI423" s="4"/>
      <c r="RLJ423" s="4"/>
      <c r="RLK423" s="4"/>
      <c r="RLL423" s="4"/>
      <c r="RLM423" s="4"/>
      <c r="RLN423" s="4"/>
      <c r="RLO423" s="4"/>
      <c r="RLP423" s="4"/>
      <c r="RLQ423" s="4"/>
      <c r="RLR423" s="4"/>
      <c r="RLS423" s="4"/>
      <c r="RLT423" s="4"/>
      <c r="RLU423" s="4"/>
      <c r="RLV423" s="4"/>
      <c r="RLW423" s="4"/>
      <c r="RLX423" s="4"/>
      <c r="RLY423" s="4"/>
      <c r="RLZ423" s="4"/>
      <c r="RMA423" s="4"/>
      <c r="RMB423" s="4"/>
      <c r="RMC423" s="4"/>
      <c r="RMD423" s="4"/>
      <c r="RME423" s="4"/>
      <c r="RMF423" s="4"/>
      <c r="RMG423" s="4"/>
      <c r="RMH423" s="4"/>
      <c r="RMI423" s="4"/>
      <c r="RMJ423" s="4"/>
      <c r="RMK423" s="4"/>
      <c r="RML423" s="4"/>
      <c r="RMM423" s="4"/>
      <c r="RMN423" s="4"/>
      <c r="RMO423" s="4"/>
      <c r="RMP423" s="4"/>
      <c r="RMQ423" s="4"/>
      <c r="RMR423" s="4"/>
      <c r="RMS423" s="4"/>
      <c r="RMT423" s="4"/>
      <c r="RMU423" s="4"/>
      <c r="RMV423" s="4"/>
      <c r="RMW423" s="4"/>
      <c r="RMX423" s="4"/>
      <c r="RMY423" s="4"/>
      <c r="RMZ423" s="4"/>
      <c r="RNA423" s="4"/>
      <c r="RNB423" s="4"/>
      <c r="RNC423" s="4"/>
      <c r="RND423" s="4"/>
      <c r="RNE423" s="4"/>
      <c r="RNF423" s="4"/>
      <c r="RNG423" s="4"/>
      <c r="RNH423" s="4"/>
      <c r="RNI423" s="4"/>
      <c r="RNJ423" s="4"/>
      <c r="RNK423" s="4"/>
      <c r="RNL423" s="4"/>
      <c r="RNM423" s="4"/>
      <c r="RNN423" s="4"/>
      <c r="RNO423" s="4"/>
      <c r="RNP423" s="4"/>
      <c r="RNQ423" s="4"/>
      <c r="RNR423" s="4"/>
      <c r="RNS423" s="4"/>
      <c r="RNT423" s="4"/>
      <c r="RNU423" s="4"/>
      <c r="RNV423" s="4"/>
      <c r="RNW423" s="4"/>
      <c r="RNX423" s="4"/>
      <c r="RNY423" s="4"/>
      <c r="RNZ423" s="4"/>
      <c r="ROA423" s="4"/>
      <c r="ROB423" s="4"/>
      <c r="ROC423" s="4"/>
      <c r="ROD423" s="4"/>
      <c r="ROE423" s="4"/>
      <c r="ROF423" s="4"/>
      <c r="ROG423" s="4"/>
      <c r="ROH423" s="4"/>
      <c r="ROI423" s="4"/>
      <c r="ROJ423" s="4"/>
      <c r="ROK423" s="4"/>
      <c r="ROL423" s="4"/>
      <c r="ROM423" s="4"/>
      <c r="RON423" s="4"/>
      <c r="ROO423" s="4"/>
      <c r="ROP423" s="4"/>
      <c r="ROQ423" s="4"/>
      <c r="ROR423" s="4"/>
      <c r="ROS423" s="4"/>
      <c r="ROT423" s="4"/>
      <c r="ROU423" s="4"/>
      <c r="ROV423" s="4"/>
      <c r="ROW423" s="4"/>
      <c r="ROX423" s="4"/>
      <c r="ROY423" s="4"/>
      <c r="ROZ423" s="4"/>
      <c r="RPA423" s="4"/>
      <c r="RPB423" s="4"/>
      <c r="RPC423" s="4"/>
      <c r="RPD423" s="4"/>
      <c r="RPE423" s="4"/>
      <c r="RPF423" s="4"/>
      <c r="RPG423" s="4"/>
      <c r="RPH423" s="4"/>
      <c r="RPI423" s="4"/>
      <c r="RPJ423" s="4"/>
      <c r="RPK423" s="4"/>
      <c r="RPL423" s="4"/>
      <c r="RPM423" s="4"/>
      <c r="RPN423" s="4"/>
      <c r="RPO423" s="4"/>
      <c r="RPP423" s="4"/>
      <c r="RPQ423" s="4"/>
      <c r="RPR423" s="4"/>
      <c r="RPS423" s="4"/>
      <c r="RPT423" s="4"/>
      <c r="RPU423" s="4"/>
      <c r="RPV423" s="4"/>
      <c r="RPW423" s="4"/>
      <c r="RPX423" s="4"/>
      <c r="RPY423" s="4"/>
      <c r="RPZ423" s="4"/>
      <c r="RQA423" s="4"/>
      <c r="RQB423" s="4"/>
      <c r="RQC423" s="4"/>
      <c r="RQD423" s="4"/>
      <c r="RQE423" s="4"/>
      <c r="RQF423" s="4"/>
      <c r="RQG423" s="4"/>
      <c r="RQH423" s="4"/>
      <c r="RQI423" s="4"/>
      <c r="RQJ423" s="4"/>
      <c r="RQK423" s="4"/>
      <c r="RQL423" s="4"/>
      <c r="RQM423" s="4"/>
      <c r="RQN423" s="4"/>
      <c r="RQO423" s="4"/>
      <c r="RQP423" s="4"/>
      <c r="RQQ423" s="4"/>
      <c r="RQR423" s="4"/>
      <c r="RQS423" s="4"/>
      <c r="RQT423" s="4"/>
      <c r="RQU423" s="4"/>
      <c r="RQV423" s="4"/>
      <c r="RQW423" s="4"/>
      <c r="RQX423" s="4"/>
      <c r="RQY423" s="4"/>
      <c r="RQZ423" s="4"/>
      <c r="RRA423" s="4"/>
      <c r="RRB423" s="4"/>
      <c r="RRC423" s="4"/>
      <c r="RRD423" s="4"/>
      <c r="RRE423" s="4"/>
      <c r="RRF423" s="4"/>
      <c r="RRG423" s="4"/>
      <c r="RRH423" s="4"/>
      <c r="RRI423" s="4"/>
      <c r="RRJ423" s="4"/>
      <c r="RRK423" s="4"/>
      <c r="RRL423" s="4"/>
      <c r="RRM423" s="4"/>
      <c r="RRN423" s="4"/>
      <c r="RRO423" s="4"/>
      <c r="RRP423" s="4"/>
      <c r="RRQ423" s="4"/>
      <c r="RRR423" s="4"/>
      <c r="RRS423" s="4"/>
      <c r="RRT423" s="4"/>
      <c r="RRU423" s="4"/>
      <c r="RRV423" s="4"/>
      <c r="RRW423" s="4"/>
      <c r="RRX423" s="4"/>
      <c r="RRY423" s="4"/>
      <c r="RRZ423" s="4"/>
      <c r="RSA423" s="4"/>
      <c r="RSB423" s="4"/>
      <c r="RSC423" s="4"/>
      <c r="RSD423" s="4"/>
      <c r="RSE423" s="4"/>
      <c r="RSF423" s="4"/>
      <c r="RSG423" s="4"/>
      <c r="RSH423" s="4"/>
      <c r="RSI423" s="4"/>
      <c r="RSJ423" s="4"/>
      <c r="RSK423" s="4"/>
      <c r="RSL423" s="4"/>
      <c r="RSM423" s="4"/>
      <c r="RSN423" s="4"/>
      <c r="RSO423" s="4"/>
      <c r="RSP423" s="4"/>
      <c r="RSQ423" s="4"/>
      <c r="RSR423" s="4"/>
      <c r="RSS423" s="4"/>
      <c r="RST423" s="4"/>
      <c r="RSU423" s="4"/>
      <c r="RSV423" s="4"/>
      <c r="RSW423" s="4"/>
      <c r="RSX423" s="4"/>
      <c r="RSY423" s="4"/>
      <c r="RSZ423" s="4"/>
      <c r="RTA423" s="4"/>
      <c r="RTB423" s="4"/>
      <c r="RTC423" s="4"/>
      <c r="RTD423" s="4"/>
      <c r="RTE423" s="4"/>
      <c r="RTF423" s="4"/>
      <c r="RTG423" s="4"/>
      <c r="RTH423" s="4"/>
      <c r="RTI423" s="4"/>
      <c r="RTJ423" s="4"/>
      <c r="RTK423" s="4"/>
      <c r="RTL423" s="4"/>
      <c r="RTM423" s="4"/>
      <c r="RTN423" s="4"/>
      <c r="RTO423" s="4"/>
      <c r="RTP423" s="4"/>
      <c r="RTQ423" s="4"/>
      <c r="RTR423" s="4"/>
      <c r="RTS423" s="4"/>
      <c r="RTT423" s="4"/>
      <c r="RTU423" s="4"/>
      <c r="RTV423" s="4"/>
      <c r="RTW423" s="4"/>
      <c r="RTX423" s="4"/>
      <c r="RTY423" s="4"/>
      <c r="RTZ423" s="4"/>
      <c r="RUA423" s="4"/>
      <c r="RUB423" s="4"/>
      <c r="RUC423" s="4"/>
      <c r="RUD423" s="4"/>
      <c r="RUE423" s="4"/>
      <c r="RUF423" s="4"/>
      <c r="RUG423" s="4"/>
      <c r="RUH423" s="4"/>
      <c r="RUI423" s="4"/>
      <c r="RUJ423" s="4"/>
      <c r="RUK423" s="4"/>
      <c r="RUL423" s="4"/>
      <c r="RUM423" s="4"/>
      <c r="RUN423" s="4"/>
      <c r="RUO423" s="4"/>
      <c r="RUP423" s="4"/>
      <c r="RUQ423" s="4"/>
      <c r="RUR423" s="4"/>
      <c r="RUS423" s="4"/>
      <c r="RUT423" s="4"/>
      <c r="RUU423" s="4"/>
      <c r="RUV423" s="4"/>
      <c r="RUW423" s="4"/>
      <c r="RUX423" s="4"/>
      <c r="RUY423" s="4"/>
      <c r="RUZ423" s="4"/>
      <c r="RVA423" s="4"/>
      <c r="RVB423" s="4"/>
      <c r="RVC423" s="4"/>
      <c r="RVD423" s="4"/>
      <c r="RVE423" s="4"/>
      <c r="RVF423" s="4"/>
      <c r="RVG423" s="4"/>
      <c r="RVH423" s="4"/>
      <c r="RVI423" s="4"/>
      <c r="RVJ423" s="4"/>
      <c r="RVK423" s="4"/>
      <c r="RVL423" s="4"/>
      <c r="RVM423" s="4"/>
      <c r="RVN423" s="4"/>
      <c r="RVO423" s="4"/>
      <c r="RVP423" s="4"/>
      <c r="RVQ423" s="4"/>
      <c r="RVR423" s="4"/>
      <c r="RVS423" s="4"/>
      <c r="RVT423" s="4"/>
      <c r="RVU423" s="4"/>
      <c r="RVV423" s="4"/>
      <c r="RVW423" s="4"/>
      <c r="RVX423" s="4"/>
      <c r="RVY423" s="4"/>
      <c r="RVZ423" s="4"/>
      <c r="RWA423" s="4"/>
      <c r="RWB423" s="4"/>
      <c r="RWC423" s="4"/>
      <c r="RWD423" s="4"/>
      <c r="RWE423" s="4"/>
      <c r="RWF423" s="4"/>
      <c r="RWG423" s="4"/>
      <c r="RWH423" s="4"/>
      <c r="RWI423" s="4"/>
      <c r="RWJ423" s="4"/>
      <c r="RWK423" s="4"/>
      <c r="RWL423" s="4"/>
      <c r="RWM423" s="4"/>
      <c r="RWN423" s="4"/>
      <c r="RWO423" s="4"/>
      <c r="RWP423" s="4"/>
      <c r="RWQ423" s="4"/>
      <c r="RWR423" s="4"/>
      <c r="RWS423" s="4"/>
      <c r="RWT423" s="4"/>
      <c r="RWU423" s="4"/>
      <c r="RWV423" s="4"/>
      <c r="RWW423" s="4"/>
      <c r="RWX423" s="4"/>
      <c r="RWY423" s="4"/>
      <c r="RWZ423" s="4"/>
      <c r="RXA423" s="4"/>
      <c r="RXB423" s="4"/>
      <c r="RXC423" s="4"/>
      <c r="RXD423" s="4"/>
      <c r="RXE423" s="4"/>
      <c r="RXF423" s="4"/>
      <c r="RXG423" s="4"/>
      <c r="RXH423" s="4"/>
      <c r="RXI423" s="4"/>
      <c r="RXJ423" s="4"/>
      <c r="RXK423" s="4"/>
      <c r="RXL423" s="4"/>
      <c r="RXM423" s="4"/>
      <c r="RXN423" s="4"/>
      <c r="RXO423" s="4"/>
      <c r="RXP423" s="4"/>
      <c r="RXQ423" s="4"/>
      <c r="RXR423" s="4"/>
      <c r="RXS423" s="4"/>
      <c r="RXT423" s="4"/>
      <c r="RXU423" s="4"/>
      <c r="RXV423" s="4"/>
      <c r="RXW423" s="4"/>
      <c r="RXX423" s="4"/>
      <c r="RXY423" s="4"/>
      <c r="RXZ423" s="4"/>
      <c r="RYA423" s="4"/>
      <c r="RYB423" s="4"/>
      <c r="RYC423" s="4"/>
      <c r="RYD423" s="4"/>
      <c r="RYE423" s="4"/>
      <c r="RYF423" s="4"/>
      <c r="RYG423" s="4"/>
      <c r="RYH423" s="4"/>
      <c r="RYI423" s="4"/>
      <c r="RYJ423" s="4"/>
      <c r="RYK423" s="4"/>
      <c r="RYL423" s="4"/>
      <c r="RYM423" s="4"/>
      <c r="RYN423" s="4"/>
      <c r="RYO423" s="4"/>
      <c r="RYP423" s="4"/>
      <c r="RYQ423" s="4"/>
      <c r="RYR423" s="4"/>
      <c r="RYS423" s="4"/>
      <c r="RYT423" s="4"/>
      <c r="RYU423" s="4"/>
      <c r="RYV423" s="4"/>
      <c r="RYW423" s="4"/>
      <c r="RYX423" s="4"/>
      <c r="RYY423" s="4"/>
      <c r="RYZ423" s="4"/>
      <c r="RZA423" s="4"/>
      <c r="RZB423" s="4"/>
      <c r="RZC423" s="4"/>
      <c r="RZD423" s="4"/>
      <c r="RZE423" s="4"/>
      <c r="RZF423" s="4"/>
      <c r="RZG423" s="4"/>
      <c r="RZH423" s="4"/>
      <c r="RZI423" s="4"/>
      <c r="RZJ423" s="4"/>
      <c r="RZK423" s="4"/>
      <c r="RZL423" s="4"/>
      <c r="RZM423" s="4"/>
      <c r="RZN423" s="4"/>
      <c r="RZO423" s="4"/>
      <c r="RZP423" s="4"/>
      <c r="RZQ423" s="4"/>
      <c r="RZR423" s="4"/>
      <c r="RZS423" s="4"/>
      <c r="RZT423" s="4"/>
      <c r="RZU423" s="4"/>
      <c r="RZV423" s="4"/>
      <c r="RZW423" s="4"/>
      <c r="RZX423" s="4"/>
      <c r="RZY423" s="4"/>
      <c r="RZZ423" s="4"/>
      <c r="SAA423" s="4"/>
      <c r="SAB423" s="4"/>
      <c r="SAC423" s="4"/>
      <c r="SAD423" s="4"/>
      <c r="SAE423" s="4"/>
      <c r="SAF423" s="4"/>
      <c r="SAG423" s="4"/>
      <c r="SAH423" s="4"/>
      <c r="SAI423" s="4"/>
      <c r="SAJ423" s="4"/>
      <c r="SAK423" s="4"/>
      <c r="SAL423" s="4"/>
      <c r="SAM423" s="4"/>
      <c r="SAN423" s="4"/>
      <c r="SAO423" s="4"/>
      <c r="SAP423" s="4"/>
      <c r="SAQ423" s="4"/>
      <c r="SAR423" s="4"/>
      <c r="SAS423" s="4"/>
      <c r="SAT423" s="4"/>
      <c r="SAU423" s="4"/>
      <c r="SAV423" s="4"/>
      <c r="SAW423" s="4"/>
      <c r="SAX423" s="4"/>
      <c r="SAY423" s="4"/>
      <c r="SAZ423" s="4"/>
      <c r="SBA423" s="4"/>
      <c r="SBB423" s="4"/>
      <c r="SBC423" s="4"/>
      <c r="SBD423" s="4"/>
      <c r="SBE423" s="4"/>
      <c r="SBF423" s="4"/>
      <c r="SBG423" s="4"/>
      <c r="SBH423" s="4"/>
      <c r="SBI423" s="4"/>
      <c r="SBJ423" s="4"/>
      <c r="SBK423" s="4"/>
      <c r="SBL423" s="4"/>
      <c r="SBM423" s="4"/>
      <c r="SBN423" s="4"/>
      <c r="SBO423" s="4"/>
      <c r="SBP423" s="4"/>
      <c r="SBQ423" s="4"/>
      <c r="SBR423" s="4"/>
      <c r="SBS423" s="4"/>
      <c r="SBT423" s="4"/>
      <c r="SBU423" s="4"/>
      <c r="SBV423" s="4"/>
      <c r="SBW423" s="4"/>
      <c r="SBX423" s="4"/>
      <c r="SBY423" s="4"/>
      <c r="SBZ423" s="4"/>
      <c r="SCA423" s="4"/>
      <c r="SCB423" s="4"/>
      <c r="SCC423" s="4"/>
      <c r="SCD423" s="4"/>
      <c r="SCE423" s="4"/>
      <c r="SCF423" s="4"/>
      <c r="SCG423" s="4"/>
      <c r="SCH423" s="4"/>
      <c r="SCI423" s="4"/>
      <c r="SCJ423" s="4"/>
      <c r="SCK423" s="4"/>
      <c r="SCL423" s="4"/>
      <c r="SCM423" s="4"/>
      <c r="SCN423" s="4"/>
      <c r="SCO423" s="4"/>
      <c r="SCP423" s="4"/>
      <c r="SCQ423" s="4"/>
      <c r="SCR423" s="4"/>
      <c r="SCS423" s="4"/>
      <c r="SCT423" s="4"/>
      <c r="SCU423" s="4"/>
      <c r="SCV423" s="4"/>
      <c r="SCW423" s="4"/>
      <c r="SCX423" s="4"/>
      <c r="SCY423" s="4"/>
      <c r="SCZ423" s="4"/>
      <c r="SDA423" s="4"/>
      <c r="SDB423" s="4"/>
      <c r="SDC423" s="4"/>
      <c r="SDD423" s="4"/>
      <c r="SDE423" s="4"/>
      <c r="SDF423" s="4"/>
      <c r="SDG423" s="4"/>
      <c r="SDH423" s="4"/>
      <c r="SDI423" s="4"/>
      <c r="SDJ423" s="4"/>
      <c r="SDK423" s="4"/>
      <c r="SDL423" s="4"/>
      <c r="SDM423" s="4"/>
      <c r="SDN423" s="4"/>
      <c r="SDO423" s="4"/>
      <c r="SDP423" s="4"/>
      <c r="SDQ423" s="4"/>
      <c r="SDR423" s="4"/>
      <c r="SDS423" s="4"/>
      <c r="SDT423" s="4"/>
      <c r="SDU423" s="4"/>
      <c r="SDV423" s="4"/>
      <c r="SDW423" s="4"/>
      <c r="SDX423" s="4"/>
      <c r="SDY423" s="4"/>
      <c r="SDZ423" s="4"/>
      <c r="SEA423" s="4"/>
      <c r="SEB423" s="4"/>
      <c r="SEC423" s="4"/>
      <c r="SED423" s="4"/>
      <c r="SEE423" s="4"/>
      <c r="SEF423" s="4"/>
      <c r="SEG423" s="4"/>
      <c r="SEH423" s="4"/>
      <c r="SEI423" s="4"/>
      <c r="SEJ423" s="4"/>
      <c r="SEK423" s="4"/>
      <c r="SEL423" s="4"/>
      <c r="SEM423" s="4"/>
      <c r="SEN423" s="4"/>
      <c r="SEO423" s="4"/>
      <c r="SEP423" s="4"/>
      <c r="SEQ423" s="4"/>
      <c r="SER423" s="4"/>
      <c r="SES423" s="4"/>
      <c r="SET423" s="4"/>
      <c r="SEU423" s="4"/>
      <c r="SEV423" s="4"/>
      <c r="SEW423" s="4"/>
      <c r="SEX423" s="4"/>
      <c r="SEY423" s="4"/>
      <c r="SEZ423" s="4"/>
      <c r="SFA423" s="4"/>
      <c r="SFB423" s="4"/>
      <c r="SFC423" s="4"/>
      <c r="SFD423" s="4"/>
      <c r="SFE423" s="4"/>
      <c r="SFF423" s="4"/>
      <c r="SFG423" s="4"/>
      <c r="SFH423" s="4"/>
      <c r="SFI423" s="4"/>
      <c r="SFJ423" s="4"/>
      <c r="SFK423" s="4"/>
      <c r="SFL423" s="4"/>
      <c r="SFM423" s="4"/>
      <c r="SFN423" s="4"/>
      <c r="SFO423" s="4"/>
      <c r="SFP423" s="4"/>
      <c r="SFQ423" s="4"/>
      <c r="SFR423" s="4"/>
      <c r="SFS423" s="4"/>
      <c r="SFT423" s="4"/>
      <c r="SFU423" s="4"/>
      <c r="SFV423" s="4"/>
      <c r="SFW423" s="4"/>
      <c r="SFX423" s="4"/>
      <c r="SFY423" s="4"/>
      <c r="SFZ423" s="4"/>
      <c r="SGA423" s="4"/>
      <c r="SGB423" s="4"/>
      <c r="SGC423" s="4"/>
      <c r="SGD423" s="4"/>
      <c r="SGE423" s="4"/>
      <c r="SGF423" s="4"/>
      <c r="SGG423" s="4"/>
      <c r="SGH423" s="4"/>
      <c r="SGI423" s="4"/>
      <c r="SGJ423" s="4"/>
      <c r="SGK423" s="4"/>
      <c r="SGL423" s="4"/>
      <c r="SGM423" s="4"/>
      <c r="SGN423" s="4"/>
      <c r="SGO423" s="4"/>
      <c r="SGP423" s="4"/>
      <c r="SGQ423" s="4"/>
      <c r="SGR423" s="4"/>
      <c r="SGS423" s="4"/>
      <c r="SGT423" s="4"/>
      <c r="SGU423" s="4"/>
      <c r="SGV423" s="4"/>
      <c r="SGW423" s="4"/>
      <c r="SGX423" s="4"/>
      <c r="SGY423" s="4"/>
      <c r="SGZ423" s="4"/>
      <c r="SHA423" s="4"/>
      <c r="SHB423" s="4"/>
      <c r="SHC423" s="4"/>
      <c r="SHD423" s="4"/>
      <c r="SHE423" s="4"/>
      <c r="SHF423" s="4"/>
      <c r="SHG423" s="4"/>
      <c r="SHH423" s="4"/>
      <c r="SHI423" s="4"/>
      <c r="SHJ423" s="4"/>
      <c r="SHK423" s="4"/>
      <c r="SHL423" s="4"/>
      <c r="SHM423" s="4"/>
      <c r="SHN423" s="4"/>
      <c r="SHO423" s="4"/>
      <c r="SHP423" s="4"/>
      <c r="SHQ423" s="4"/>
      <c r="SHR423" s="4"/>
      <c r="SHS423" s="4"/>
      <c r="SHT423" s="4"/>
      <c r="SHU423" s="4"/>
      <c r="SHV423" s="4"/>
      <c r="SHW423" s="4"/>
      <c r="SHX423" s="4"/>
      <c r="SHY423" s="4"/>
      <c r="SHZ423" s="4"/>
      <c r="SIA423" s="4"/>
      <c r="SIB423" s="4"/>
      <c r="SIC423" s="4"/>
      <c r="SID423" s="4"/>
      <c r="SIE423" s="4"/>
      <c r="SIF423" s="4"/>
      <c r="SIG423" s="4"/>
      <c r="SIH423" s="4"/>
      <c r="SII423" s="4"/>
      <c r="SIJ423" s="4"/>
      <c r="SIK423" s="4"/>
      <c r="SIL423" s="4"/>
      <c r="SIM423" s="4"/>
      <c r="SIN423" s="4"/>
      <c r="SIO423" s="4"/>
      <c r="SIP423" s="4"/>
      <c r="SIQ423" s="4"/>
      <c r="SIR423" s="4"/>
      <c r="SIS423" s="4"/>
      <c r="SIT423" s="4"/>
      <c r="SIU423" s="4"/>
      <c r="SIV423" s="4"/>
      <c r="SIW423" s="4"/>
      <c r="SIX423" s="4"/>
      <c r="SIY423" s="4"/>
      <c r="SIZ423" s="4"/>
      <c r="SJA423" s="4"/>
      <c r="SJB423" s="4"/>
      <c r="SJC423" s="4"/>
      <c r="SJD423" s="4"/>
      <c r="SJE423" s="4"/>
      <c r="SJF423" s="4"/>
      <c r="SJG423" s="4"/>
      <c r="SJH423" s="4"/>
      <c r="SJI423" s="4"/>
      <c r="SJJ423" s="4"/>
      <c r="SJK423" s="4"/>
      <c r="SJL423" s="4"/>
      <c r="SJM423" s="4"/>
      <c r="SJN423" s="4"/>
      <c r="SJO423" s="4"/>
      <c r="SJP423" s="4"/>
      <c r="SJQ423" s="4"/>
      <c r="SJR423" s="4"/>
      <c r="SJS423" s="4"/>
      <c r="SJT423" s="4"/>
      <c r="SJU423" s="4"/>
      <c r="SJV423" s="4"/>
      <c r="SJW423" s="4"/>
      <c r="SJX423" s="4"/>
      <c r="SJY423" s="4"/>
      <c r="SJZ423" s="4"/>
      <c r="SKA423" s="4"/>
      <c r="SKB423" s="4"/>
      <c r="SKC423" s="4"/>
      <c r="SKD423" s="4"/>
      <c r="SKE423" s="4"/>
      <c r="SKF423" s="4"/>
      <c r="SKG423" s="4"/>
      <c r="SKH423" s="4"/>
      <c r="SKI423" s="4"/>
      <c r="SKJ423" s="4"/>
      <c r="SKK423" s="4"/>
      <c r="SKL423" s="4"/>
      <c r="SKM423" s="4"/>
      <c r="SKN423" s="4"/>
      <c r="SKO423" s="4"/>
      <c r="SKP423" s="4"/>
      <c r="SKQ423" s="4"/>
      <c r="SKR423" s="4"/>
      <c r="SKS423" s="4"/>
      <c r="SKT423" s="4"/>
      <c r="SKU423" s="4"/>
      <c r="SKV423" s="4"/>
      <c r="SKW423" s="4"/>
      <c r="SKX423" s="4"/>
      <c r="SKY423" s="4"/>
      <c r="SKZ423" s="4"/>
      <c r="SLA423" s="4"/>
      <c r="SLB423" s="4"/>
      <c r="SLC423" s="4"/>
      <c r="SLD423" s="4"/>
      <c r="SLE423" s="4"/>
      <c r="SLF423" s="4"/>
      <c r="SLG423" s="4"/>
      <c r="SLH423" s="4"/>
      <c r="SLI423" s="4"/>
      <c r="SLJ423" s="4"/>
      <c r="SLK423" s="4"/>
      <c r="SLL423" s="4"/>
      <c r="SLM423" s="4"/>
      <c r="SLN423" s="4"/>
      <c r="SLO423" s="4"/>
      <c r="SLP423" s="4"/>
      <c r="SLQ423" s="4"/>
      <c r="SLR423" s="4"/>
      <c r="SLS423" s="4"/>
      <c r="SLT423" s="4"/>
      <c r="SLU423" s="4"/>
      <c r="SLV423" s="4"/>
      <c r="SLW423" s="4"/>
      <c r="SLX423" s="4"/>
      <c r="SLY423" s="4"/>
      <c r="SLZ423" s="4"/>
      <c r="SMA423" s="4"/>
      <c r="SMB423" s="4"/>
      <c r="SMC423" s="4"/>
      <c r="SMD423" s="4"/>
      <c r="SME423" s="4"/>
      <c r="SMF423" s="4"/>
      <c r="SMG423" s="4"/>
      <c r="SMH423" s="4"/>
      <c r="SMI423" s="4"/>
      <c r="SMJ423" s="4"/>
      <c r="SMK423" s="4"/>
      <c r="SML423" s="4"/>
      <c r="SMM423" s="4"/>
      <c r="SMN423" s="4"/>
      <c r="SMO423" s="4"/>
      <c r="SMP423" s="4"/>
      <c r="SMQ423" s="4"/>
      <c r="SMR423" s="4"/>
      <c r="SMS423" s="4"/>
      <c r="SMT423" s="4"/>
      <c r="SMU423" s="4"/>
      <c r="SMV423" s="4"/>
      <c r="SMW423" s="4"/>
      <c r="SMX423" s="4"/>
      <c r="SMY423" s="4"/>
      <c r="SMZ423" s="4"/>
      <c r="SNA423" s="4"/>
      <c r="SNB423" s="4"/>
      <c r="SNC423" s="4"/>
      <c r="SND423" s="4"/>
      <c r="SNE423" s="4"/>
      <c r="SNF423" s="4"/>
      <c r="SNG423" s="4"/>
      <c r="SNH423" s="4"/>
      <c r="SNI423" s="4"/>
      <c r="SNJ423" s="4"/>
      <c r="SNK423" s="4"/>
      <c r="SNL423" s="4"/>
      <c r="SNM423" s="4"/>
      <c r="SNN423" s="4"/>
      <c r="SNO423" s="4"/>
      <c r="SNP423" s="4"/>
      <c r="SNQ423" s="4"/>
      <c r="SNR423" s="4"/>
      <c r="SNS423" s="4"/>
      <c r="SNT423" s="4"/>
      <c r="SNU423" s="4"/>
      <c r="SNV423" s="4"/>
      <c r="SNW423" s="4"/>
      <c r="SNX423" s="4"/>
      <c r="SNY423" s="4"/>
      <c r="SNZ423" s="4"/>
      <c r="SOA423" s="4"/>
      <c r="SOB423" s="4"/>
      <c r="SOC423" s="4"/>
      <c r="SOD423" s="4"/>
      <c r="SOE423" s="4"/>
      <c r="SOF423" s="4"/>
      <c r="SOG423" s="4"/>
      <c r="SOH423" s="4"/>
      <c r="SOI423" s="4"/>
      <c r="SOJ423" s="4"/>
      <c r="SOK423" s="4"/>
      <c r="SOL423" s="4"/>
      <c r="SOM423" s="4"/>
      <c r="SON423" s="4"/>
      <c r="SOO423" s="4"/>
      <c r="SOP423" s="4"/>
      <c r="SOQ423" s="4"/>
      <c r="SOR423" s="4"/>
      <c r="SOS423" s="4"/>
      <c r="SOT423" s="4"/>
      <c r="SOU423" s="4"/>
      <c r="SOV423" s="4"/>
      <c r="SOW423" s="4"/>
      <c r="SOX423" s="4"/>
      <c r="SOY423" s="4"/>
      <c r="SOZ423" s="4"/>
      <c r="SPA423" s="4"/>
      <c r="SPB423" s="4"/>
      <c r="SPC423" s="4"/>
      <c r="SPD423" s="4"/>
      <c r="SPE423" s="4"/>
      <c r="SPF423" s="4"/>
      <c r="SPG423" s="4"/>
      <c r="SPH423" s="4"/>
      <c r="SPI423" s="4"/>
      <c r="SPJ423" s="4"/>
      <c r="SPK423" s="4"/>
      <c r="SPL423" s="4"/>
      <c r="SPM423" s="4"/>
      <c r="SPN423" s="4"/>
      <c r="SPO423" s="4"/>
      <c r="SPP423" s="4"/>
      <c r="SPQ423" s="4"/>
      <c r="SPR423" s="4"/>
      <c r="SPS423" s="4"/>
      <c r="SPT423" s="4"/>
      <c r="SPU423" s="4"/>
      <c r="SPV423" s="4"/>
      <c r="SPW423" s="4"/>
      <c r="SPX423" s="4"/>
      <c r="SPY423" s="4"/>
      <c r="SPZ423" s="4"/>
      <c r="SQA423" s="4"/>
      <c r="SQB423" s="4"/>
      <c r="SQC423" s="4"/>
      <c r="SQD423" s="4"/>
      <c r="SQE423" s="4"/>
      <c r="SQF423" s="4"/>
      <c r="SQG423" s="4"/>
      <c r="SQH423" s="4"/>
      <c r="SQI423" s="4"/>
      <c r="SQJ423" s="4"/>
      <c r="SQK423" s="4"/>
      <c r="SQL423" s="4"/>
      <c r="SQM423" s="4"/>
      <c r="SQN423" s="4"/>
      <c r="SQO423" s="4"/>
      <c r="SQP423" s="4"/>
      <c r="SQQ423" s="4"/>
      <c r="SQR423" s="4"/>
      <c r="SQS423" s="4"/>
      <c r="SQT423" s="4"/>
      <c r="SQU423" s="4"/>
      <c r="SQV423" s="4"/>
      <c r="SQW423" s="4"/>
      <c r="SQX423" s="4"/>
      <c r="SQY423" s="4"/>
      <c r="SQZ423" s="4"/>
      <c r="SRA423" s="4"/>
      <c r="SRB423" s="4"/>
      <c r="SRC423" s="4"/>
      <c r="SRD423" s="4"/>
      <c r="SRE423" s="4"/>
      <c r="SRF423" s="4"/>
      <c r="SRG423" s="4"/>
      <c r="SRH423" s="4"/>
      <c r="SRI423" s="4"/>
      <c r="SRJ423" s="4"/>
      <c r="SRK423" s="4"/>
      <c r="SRL423" s="4"/>
      <c r="SRM423" s="4"/>
      <c r="SRN423" s="4"/>
      <c r="SRO423" s="4"/>
      <c r="SRP423" s="4"/>
      <c r="SRQ423" s="4"/>
      <c r="SRR423" s="4"/>
      <c r="SRS423" s="4"/>
      <c r="SRT423" s="4"/>
      <c r="SRU423" s="4"/>
      <c r="SRV423" s="4"/>
      <c r="SRW423" s="4"/>
      <c r="SRX423" s="4"/>
      <c r="SRY423" s="4"/>
      <c r="SRZ423" s="4"/>
      <c r="SSA423" s="4"/>
      <c r="SSB423" s="4"/>
      <c r="SSC423" s="4"/>
      <c r="SSD423" s="4"/>
      <c r="SSE423" s="4"/>
      <c r="SSF423" s="4"/>
      <c r="SSG423" s="4"/>
      <c r="SSH423" s="4"/>
      <c r="SSI423" s="4"/>
      <c r="SSJ423" s="4"/>
      <c r="SSK423" s="4"/>
      <c r="SSL423" s="4"/>
      <c r="SSM423" s="4"/>
      <c r="SSN423" s="4"/>
      <c r="SSO423" s="4"/>
      <c r="SSP423" s="4"/>
      <c r="SSQ423" s="4"/>
      <c r="SSR423" s="4"/>
      <c r="SSS423" s="4"/>
      <c r="SST423" s="4"/>
      <c r="SSU423" s="4"/>
      <c r="SSV423" s="4"/>
      <c r="SSW423" s="4"/>
      <c r="SSX423" s="4"/>
      <c r="SSY423" s="4"/>
      <c r="SSZ423" s="4"/>
      <c r="STA423" s="4"/>
      <c r="STB423" s="4"/>
      <c r="STC423" s="4"/>
      <c r="STD423" s="4"/>
      <c r="STE423" s="4"/>
      <c r="STF423" s="4"/>
      <c r="STG423" s="4"/>
      <c r="STH423" s="4"/>
      <c r="STI423" s="4"/>
      <c r="STJ423" s="4"/>
      <c r="STK423" s="4"/>
      <c r="STL423" s="4"/>
      <c r="STM423" s="4"/>
      <c r="STN423" s="4"/>
      <c r="STO423" s="4"/>
      <c r="STP423" s="4"/>
      <c r="STQ423" s="4"/>
      <c r="STR423" s="4"/>
      <c r="STS423" s="4"/>
      <c r="STT423" s="4"/>
      <c r="STU423" s="4"/>
      <c r="STV423" s="4"/>
      <c r="STW423" s="4"/>
      <c r="STX423" s="4"/>
      <c r="STY423" s="4"/>
      <c r="STZ423" s="4"/>
      <c r="SUA423" s="4"/>
      <c r="SUB423" s="4"/>
      <c r="SUC423" s="4"/>
      <c r="SUD423" s="4"/>
      <c r="SUE423" s="4"/>
      <c r="SUF423" s="4"/>
      <c r="SUG423" s="4"/>
      <c r="SUH423" s="4"/>
      <c r="SUI423" s="4"/>
      <c r="SUJ423" s="4"/>
      <c r="SUK423" s="4"/>
      <c r="SUL423" s="4"/>
      <c r="SUM423" s="4"/>
      <c r="SUN423" s="4"/>
      <c r="SUO423" s="4"/>
      <c r="SUP423" s="4"/>
      <c r="SUQ423" s="4"/>
      <c r="SUR423" s="4"/>
      <c r="SUS423" s="4"/>
      <c r="SUT423" s="4"/>
      <c r="SUU423" s="4"/>
      <c r="SUV423" s="4"/>
      <c r="SUW423" s="4"/>
      <c r="SUX423" s="4"/>
      <c r="SUY423" s="4"/>
      <c r="SUZ423" s="4"/>
      <c r="SVA423" s="4"/>
      <c r="SVB423" s="4"/>
      <c r="SVC423" s="4"/>
      <c r="SVD423" s="4"/>
      <c r="SVE423" s="4"/>
      <c r="SVF423" s="4"/>
      <c r="SVG423" s="4"/>
      <c r="SVH423" s="4"/>
      <c r="SVI423" s="4"/>
      <c r="SVJ423" s="4"/>
      <c r="SVK423" s="4"/>
      <c r="SVL423" s="4"/>
      <c r="SVM423" s="4"/>
      <c r="SVN423" s="4"/>
      <c r="SVO423" s="4"/>
      <c r="SVP423" s="4"/>
      <c r="SVQ423" s="4"/>
      <c r="SVR423" s="4"/>
      <c r="SVS423" s="4"/>
      <c r="SVT423" s="4"/>
      <c r="SVU423" s="4"/>
      <c r="SVV423" s="4"/>
      <c r="SVW423" s="4"/>
      <c r="SVX423" s="4"/>
      <c r="SVY423" s="4"/>
      <c r="SVZ423" s="4"/>
      <c r="SWA423" s="4"/>
      <c r="SWB423" s="4"/>
      <c r="SWC423" s="4"/>
      <c r="SWD423" s="4"/>
      <c r="SWE423" s="4"/>
      <c r="SWF423" s="4"/>
      <c r="SWG423" s="4"/>
      <c r="SWH423" s="4"/>
      <c r="SWI423" s="4"/>
      <c r="SWJ423" s="4"/>
      <c r="SWK423" s="4"/>
      <c r="SWL423" s="4"/>
      <c r="SWM423" s="4"/>
      <c r="SWN423" s="4"/>
      <c r="SWO423" s="4"/>
      <c r="SWP423" s="4"/>
      <c r="SWQ423" s="4"/>
      <c r="SWR423" s="4"/>
      <c r="SWS423" s="4"/>
      <c r="SWT423" s="4"/>
      <c r="SWU423" s="4"/>
      <c r="SWV423" s="4"/>
      <c r="SWW423" s="4"/>
      <c r="SWX423" s="4"/>
      <c r="SWY423" s="4"/>
      <c r="SWZ423" s="4"/>
      <c r="SXA423" s="4"/>
      <c r="SXB423" s="4"/>
      <c r="SXC423" s="4"/>
      <c r="SXD423" s="4"/>
      <c r="SXE423" s="4"/>
      <c r="SXF423" s="4"/>
      <c r="SXG423" s="4"/>
      <c r="SXH423" s="4"/>
      <c r="SXI423" s="4"/>
      <c r="SXJ423" s="4"/>
      <c r="SXK423" s="4"/>
      <c r="SXL423" s="4"/>
      <c r="SXM423" s="4"/>
      <c r="SXN423" s="4"/>
      <c r="SXO423" s="4"/>
      <c r="SXP423" s="4"/>
      <c r="SXQ423" s="4"/>
      <c r="SXR423" s="4"/>
      <c r="SXS423" s="4"/>
      <c r="SXT423" s="4"/>
      <c r="SXU423" s="4"/>
      <c r="SXV423" s="4"/>
      <c r="SXW423" s="4"/>
      <c r="SXX423" s="4"/>
      <c r="SXY423" s="4"/>
      <c r="SXZ423" s="4"/>
      <c r="SYA423" s="4"/>
      <c r="SYB423" s="4"/>
      <c r="SYC423" s="4"/>
      <c r="SYD423" s="4"/>
      <c r="SYE423" s="4"/>
      <c r="SYF423" s="4"/>
      <c r="SYG423" s="4"/>
      <c r="SYH423" s="4"/>
      <c r="SYI423" s="4"/>
      <c r="SYJ423" s="4"/>
      <c r="SYK423" s="4"/>
      <c r="SYL423" s="4"/>
      <c r="SYM423" s="4"/>
      <c r="SYN423" s="4"/>
      <c r="SYO423" s="4"/>
      <c r="SYP423" s="4"/>
      <c r="SYQ423" s="4"/>
      <c r="SYR423" s="4"/>
      <c r="SYS423" s="4"/>
      <c r="SYT423" s="4"/>
      <c r="SYU423" s="4"/>
      <c r="SYV423" s="4"/>
      <c r="SYW423" s="4"/>
      <c r="SYX423" s="4"/>
      <c r="SYY423" s="4"/>
      <c r="SYZ423" s="4"/>
      <c r="SZA423" s="4"/>
      <c r="SZB423" s="4"/>
      <c r="SZC423" s="4"/>
      <c r="SZD423" s="4"/>
      <c r="SZE423" s="4"/>
      <c r="SZF423" s="4"/>
      <c r="SZG423" s="4"/>
      <c r="SZH423" s="4"/>
      <c r="SZI423" s="4"/>
      <c r="SZJ423" s="4"/>
      <c r="SZK423" s="4"/>
      <c r="SZL423" s="4"/>
      <c r="SZM423" s="4"/>
      <c r="SZN423" s="4"/>
      <c r="SZO423" s="4"/>
      <c r="SZP423" s="4"/>
      <c r="SZQ423" s="4"/>
      <c r="SZR423" s="4"/>
      <c r="SZS423" s="4"/>
      <c r="SZT423" s="4"/>
      <c r="SZU423" s="4"/>
      <c r="SZV423" s="4"/>
      <c r="SZW423" s="4"/>
      <c r="SZX423" s="4"/>
      <c r="SZY423" s="4"/>
      <c r="SZZ423" s="4"/>
      <c r="TAA423" s="4"/>
      <c r="TAB423" s="4"/>
      <c r="TAC423" s="4"/>
      <c r="TAD423" s="4"/>
      <c r="TAE423" s="4"/>
      <c r="TAF423" s="4"/>
      <c r="TAG423" s="4"/>
      <c r="TAH423" s="4"/>
      <c r="TAI423" s="4"/>
      <c r="TAJ423" s="4"/>
      <c r="TAK423" s="4"/>
      <c r="TAL423" s="4"/>
      <c r="TAM423" s="4"/>
      <c r="TAN423" s="4"/>
      <c r="TAO423" s="4"/>
      <c r="TAP423" s="4"/>
      <c r="TAQ423" s="4"/>
      <c r="TAR423" s="4"/>
      <c r="TAS423" s="4"/>
      <c r="TAT423" s="4"/>
      <c r="TAU423" s="4"/>
      <c r="TAV423" s="4"/>
      <c r="TAW423" s="4"/>
      <c r="TAX423" s="4"/>
      <c r="TAY423" s="4"/>
      <c r="TAZ423" s="4"/>
      <c r="TBA423" s="4"/>
      <c r="TBB423" s="4"/>
      <c r="TBC423" s="4"/>
      <c r="TBD423" s="4"/>
      <c r="TBE423" s="4"/>
      <c r="TBF423" s="4"/>
      <c r="TBG423" s="4"/>
      <c r="TBH423" s="4"/>
      <c r="TBI423" s="4"/>
      <c r="TBJ423" s="4"/>
      <c r="TBK423" s="4"/>
      <c r="TBL423" s="4"/>
      <c r="TBM423" s="4"/>
      <c r="TBN423" s="4"/>
      <c r="TBO423" s="4"/>
      <c r="TBP423" s="4"/>
      <c r="TBQ423" s="4"/>
      <c r="TBR423" s="4"/>
      <c r="TBS423" s="4"/>
      <c r="TBT423" s="4"/>
      <c r="TBU423" s="4"/>
      <c r="TBV423" s="4"/>
      <c r="TBW423" s="4"/>
      <c r="TBX423" s="4"/>
      <c r="TBY423" s="4"/>
      <c r="TBZ423" s="4"/>
      <c r="TCA423" s="4"/>
      <c r="TCB423" s="4"/>
      <c r="TCC423" s="4"/>
      <c r="TCD423" s="4"/>
      <c r="TCE423" s="4"/>
      <c r="TCF423" s="4"/>
      <c r="TCG423" s="4"/>
      <c r="TCH423" s="4"/>
      <c r="TCI423" s="4"/>
      <c r="TCJ423" s="4"/>
      <c r="TCK423" s="4"/>
      <c r="TCL423" s="4"/>
      <c r="TCM423" s="4"/>
      <c r="TCN423" s="4"/>
      <c r="TCO423" s="4"/>
      <c r="TCP423" s="4"/>
      <c r="TCQ423" s="4"/>
      <c r="TCR423" s="4"/>
      <c r="TCS423" s="4"/>
      <c r="TCT423" s="4"/>
      <c r="TCU423" s="4"/>
      <c r="TCV423" s="4"/>
      <c r="TCW423" s="4"/>
      <c r="TCX423" s="4"/>
      <c r="TCY423" s="4"/>
      <c r="TCZ423" s="4"/>
      <c r="TDA423" s="4"/>
      <c r="TDB423" s="4"/>
      <c r="TDC423" s="4"/>
      <c r="TDD423" s="4"/>
      <c r="TDE423" s="4"/>
      <c r="TDF423" s="4"/>
      <c r="TDG423" s="4"/>
      <c r="TDH423" s="4"/>
      <c r="TDI423" s="4"/>
      <c r="TDJ423" s="4"/>
      <c r="TDK423" s="4"/>
      <c r="TDL423" s="4"/>
      <c r="TDM423" s="4"/>
      <c r="TDN423" s="4"/>
      <c r="TDO423" s="4"/>
      <c r="TDP423" s="4"/>
      <c r="TDQ423" s="4"/>
      <c r="TDR423" s="4"/>
      <c r="TDS423" s="4"/>
      <c r="TDT423" s="4"/>
      <c r="TDU423" s="4"/>
      <c r="TDV423" s="4"/>
      <c r="TDW423" s="4"/>
      <c r="TDX423" s="4"/>
      <c r="TDY423" s="4"/>
      <c r="TDZ423" s="4"/>
      <c r="TEA423" s="4"/>
      <c r="TEB423" s="4"/>
      <c r="TEC423" s="4"/>
      <c r="TED423" s="4"/>
      <c r="TEE423" s="4"/>
      <c r="TEF423" s="4"/>
      <c r="TEG423" s="4"/>
      <c r="TEH423" s="4"/>
      <c r="TEI423" s="4"/>
      <c r="TEJ423" s="4"/>
      <c r="TEK423" s="4"/>
      <c r="TEL423" s="4"/>
      <c r="TEM423" s="4"/>
      <c r="TEN423" s="4"/>
      <c r="TEO423" s="4"/>
      <c r="TEP423" s="4"/>
      <c r="TEQ423" s="4"/>
      <c r="TER423" s="4"/>
      <c r="TES423" s="4"/>
      <c r="TET423" s="4"/>
      <c r="TEU423" s="4"/>
      <c r="TEV423" s="4"/>
      <c r="TEW423" s="4"/>
      <c r="TEX423" s="4"/>
      <c r="TEY423" s="4"/>
      <c r="TEZ423" s="4"/>
      <c r="TFA423" s="4"/>
      <c r="TFB423" s="4"/>
      <c r="TFC423" s="4"/>
      <c r="TFD423" s="4"/>
      <c r="TFE423" s="4"/>
      <c r="TFF423" s="4"/>
      <c r="TFG423" s="4"/>
      <c r="TFH423" s="4"/>
      <c r="TFI423" s="4"/>
      <c r="TFJ423" s="4"/>
      <c r="TFK423" s="4"/>
      <c r="TFL423" s="4"/>
      <c r="TFM423" s="4"/>
      <c r="TFN423" s="4"/>
      <c r="TFO423" s="4"/>
      <c r="TFP423" s="4"/>
      <c r="TFQ423" s="4"/>
      <c r="TFR423" s="4"/>
      <c r="TFS423" s="4"/>
      <c r="TFT423" s="4"/>
      <c r="TFU423" s="4"/>
      <c r="TFV423" s="4"/>
      <c r="TFW423" s="4"/>
      <c r="TFX423" s="4"/>
      <c r="TFY423" s="4"/>
      <c r="TFZ423" s="4"/>
      <c r="TGA423" s="4"/>
      <c r="TGB423" s="4"/>
      <c r="TGC423" s="4"/>
      <c r="TGD423" s="4"/>
      <c r="TGE423" s="4"/>
      <c r="TGF423" s="4"/>
      <c r="TGG423" s="4"/>
      <c r="TGH423" s="4"/>
      <c r="TGI423" s="4"/>
      <c r="TGJ423" s="4"/>
      <c r="TGK423" s="4"/>
      <c r="TGL423" s="4"/>
      <c r="TGM423" s="4"/>
      <c r="TGN423" s="4"/>
      <c r="TGO423" s="4"/>
      <c r="TGP423" s="4"/>
      <c r="TGQ423" s="4"/>
      <c r="TGR423" s="4"/>
      <c r="TGS423" s="4"/>
      <c r="TGT423" s="4"/>
      <c r="TGU423" s="4"/>
      <c r="TGV423" s="4"/>
      <c r="TGW423" s="4"/>
      <c r="TGX423" s="4"/>
      <c r="TGY423" s="4"/>
      <c r="TGZ423" s="4"/>
      <c r="THA423" s="4"/>
      <c r="THB423" s="4"/>
      <c r="THC423" s="4"/>
      <c r="THD423" s="4"/>
      <c r="THE423" s="4"/>
      <c r="THF423" s="4"/>
      <c r="THG423" s="4"/>
      <c r="THH423" s="4"/>
      <c r="THI423" s="4"/>
      <c r="THJ423" s="4"/>
      <c r="THK423" s="4"/>
      <c r="THL423" s="4"/>
      <c r="THM423" s="4"/>
      <c r="THN423" s="4"/>
      <c r="THO423" s="4"/>
      <c r="THP423" s="4"/>
      <c r="THQ423" s="4"/>
      <c r="THR423" s="4"/>
      <c r="THS423" s="4"/>
      <c r="THT423" s="4"/>
      <c r="THU423" s="4"/>
      <c r="THV423" s="4"/>
      <c r="THW423" s="4"/>
      <c r="THX423" s="4"/>
      <c r="THY423" s="4"/>
      <c r="THZ423" s="4"/>
      <c r="TIA423" s="4"/>
      <c r="TIB423" s="4"/>
      <c r="TIC423" s="4"/>
      <c r="TID423" s="4"/>
      <c r="TIE423" s="4"/>
      <c r="TIF423" s="4"/>
      <c r="TIG423" s="4"/>
      <c r="TIH423" s="4"/>
      <c r="TII423" s="4"/>
      <c r="TIJ423" s="4"/>
      <c r="TIK423" s="4"/>
      <c r="TIL423" s="4"/>
      <c r="TIM423" s="4"/>
      <c r="TIN423" s="4"/>
      <c r="TIO423" s="4"/>
      <c r="TIP423" s="4"/>
      <c r="TIQ423" s="4"/>
      <c r="TIR423" s="4"/>
      <c r="TIS423" s="4"/>
      <c r="TIT423" s="4"/>
      <c r="TIU423" s="4"/>
      <c r="TIV423" s="4"/>
      <c r="TIW423" s="4"/>
      <c r="TIX423" s="4"/>
      <c r="TIY423" s="4"/>
      <c r="TIZ423" s="4"/>
      <c r="TJA423" s="4"/>
      <c r="TJB423" s="4"/>
      <c r="TJC423" s="4"/>
      <c r="TJD423" s="4"/>
      <c r="TJE423" s="4"/>
      <c r="TJF423" s="4"/>
      <c r="TJG423" s="4"/>
      <c r="TJH423" s="4"/>
      <c r="TJI423" s="4"/>
      <c r="TJJ423" s="4"/>
      <c r="TJK423" s="4"/>
      <c r="TJL423" s="4"/>
      <c r="TJM423" s="4"/>
      <c r="TJN423" s="4"/>
      <c r="TJO423" s="4"/>
      <c r="TJP423" s="4"/>
      <c r="TJQ423" s="4"/>
      <c r="TJR423" s="4"/>
      <c r="TJS423" s="4"/>
      <c r="TJT423" s="4"/>
      <c r="TJU423" s="4"/>
      <c r="TJV423" s="4"/>
      <c r="TJW423" s="4"/>
      <c r="TJX423" s="4"/>
      <c r="TJY423" s="4"/>
      <c r="TJZ423" s="4"/>
      <c r="TKA423" s="4"/>
      <c r="TKB423" s="4"/>
      <c r="TKC423" s="4"/>
      <c r="TKD423" s="4"/>
      <c r="TKE423" s="4"/>
      <c r="TKF423" s="4"/>
      <c r="TKG423" s="4"/>
      <c r="TKH423" s="4"/>
      <c r="TKI423" s="4"/>
      <c r="TKJ423" s="4"/>
      <c r="TKK423" s="4"/>
      <c r="TKL423" s="4"/>
      <c r="TKM423" s="4"/>
      <c r="TKN423" s="4"/>
      <c r="TKO423" s="4"/>
      <c r="TKP423" s="4"/>
      <c r="TKQ423" s="4"/>
      <c r="TKR423" s="4"/>
      <c r="TKS423" s="4"/>
      <c r="TKT423" s="4"/>
      <c r="TKU423" s="4"/>
      <c r="TKV423" s="4"/>
      <c r="TKW423" s="4"/>
      <c r="TKX423" s="4"/>
      <c r="TKY423" s="4"/>
      <c r="TKZ423" s="4"/>
      <c r="TLA423" s="4"/>
      <c r="TLB423" s="4"/>
      <c r="TLC423" s="4"/>
      <c r="TLD423" s="4"/>
      <c r="TLE423" s="4"/>
      <c r="TLF423" s="4"/>
      <c r="TLG423" s="4"/>
      <c r="TLH423" s="4"/>
      <c r="TLI423" s="4"/>
      <c r="TLJ423" s="4"/>
      <c r="TLK423" s="4"/>
      <c r="TLL423" s="4"/>
      <c r="TLM423" s="4"/>
      <c r="TLN423" s="4"/>
      <c r="TLO423" s="4"/>
      <c r="TLP423" s="4"/>
      <c r="TLQ423" s="4"/>
      <c r="TLR423" s="4"/>
      <c r="TLS423" s="4"/>
      <c r="TLT423" s="4"/>
      <c r="TLU423" s="4"/>
      <c r="TLV423" s="4"/>
      <c r="TLW423" s="4"/>
      <c r="TLX423" s="4"/>
      <c r="TLY423" s="4"/>
      <c r="TLZ423" s="4"/>
      <c r="TMA423" s="4"/>
      <c r="TMB423" s="4"/>
      <c r="TMC423" s="4"/>
      <c r="TMD423" s="4"/>
      <c r="TME423" s="4"/>
      <c r="TMF423" s="4"/>
      <c r="TMG423" s="4"/>
      <c r="TMH423" s="4"/>
      <c r="TMI423" s="4"/>
      <c r="TMJ423" s="4"/>
      <c r="TMK423" s="4"/>
      <c r="TML423" s="4"/>
      <c r="TMM423" s="4"/>
      <c r="TMN423" s="4"/>
      <c r="TMO423" s="4"/>
      <c r="TMP423" s="4"/>
      <c r="TMQ423" s="4"/>
      <c r="TMR423" s="4"/>
      <c r="TMS423" s="4"/>
      <c r="TMT423" s="4"/>
      <c r="TMU423" s="4"/>
      <c r="TMV423" s="4"/>
      <c r="TMW423" s="4"/>
      <c r="TMX423" s="4"/>
      <c r="TMY423" s="4"/>
      <c r="TMZ423" s="4"/>
      <c r="TNA423" s="4"/>
      <c r="TNB423" s="4"/>
      <c r="TNC423" s="4"/>
      <c r="TND423" s="4"/>
      <c r="TNE423" s="4"/>
      <c r="TNF423" s="4"/>
      <c r="TNG423" s="4"/>
      <c r="TNH423" s="4"/>
      <c r="TNI423" s="4"/>
      <c r="TNJ423" s="4"/>
      <c r="TNK423" s="4"/>
      <c r="TNL423" s="4"/>
      <c r="TNM423" s="4"/>
      <c r="TNN423" s="4"/>
      <c r="TNO423" s="4"/>
      <c r="TNP423" s="4"/>
      <c r="TNQ423" s="4"/>
      <c r="TNR423" s="4"/>
      <c r="TNS423" s="4"/>
      <c r="TNT423" s="4"/>
      <c r="TNU423" s="4"/>
      <c r="TNV423" s="4"/>
      <c r="TNW423" s="4"/>
      <c r="TNX423" s="4"/>
      <c r="TNY423" s="4"/>
      <c r="TNZ423" s="4"/>
      <c r="TOA423" s="4"/>
      <c r="TOB423" s="4"/>
      <c r="TOC423" s="4"/>
      <c r="TOD423" s="4"/>
      <c r="TOE423" s="4"/>
      <c r="TOF423" s="4"/>
      <c r="TOG423" s="4"/>
      <c r="TOH423" s="4"/>
      <c r="TOI423" s="4"/>
      <c r="TOJ423" s="4"/>
      <c r="TOK423" s="4"/>
      <c r="TOL423" s="4"/>
      <c r="TOM423" s="4"/>
      <c r="TON423" s="4"/>
      <c r="TOO423" s="4"/>
      <c r="TOP423" s="4"/>
      <c r="TOQ423" s="4"/>
      <c r="TOR423" s="4"/>
      <c r="TOS423" s="4"/>
      <c r="TOT423" s="4"/>
      <c r="TOU423" s="4"/>
      <c r="TOV423" s="4"/>
      <c r="TOW423" s="4"/>
      <c r="TOX423" s="4"/>
      <c r="TOY423" s="4"/>
      <c r="TOZ423" s="4"/>
      <c r="TPA423" s="4"/>
      <c r="TPB423" s="4"/>
      <c r="TPC423" s="4"/>
      <c r="TPD423" s="4"/>
      <c r="TPE423" s="4"/>
      <c r="TPF423" s="4"/>
      <c r="TPG423" s="4"/>
      <c r="TPH423" s="4"/>
      <c r="TPI423" s="4"/>
      <c r="TPJ423" s="4"/>
      <c r="TPK423" s="4"/>
      <c r="TPL423" s="4"/>
      <c r="TPM423" s="4"/>
      <c r="TPN423" s="4"/>
      <c r="TPO423" s="4"/>
      <c r="TPP423" s="4"/>
      <c r="TPQ423" s="4"/>
      <c r="TPR423" s="4"/>
      <c r="TPS423" s="4"/>
      <c r="TPT423" s="4"/>
      <c r="TPU423" s="4"/>
      <c r="TPV423" s="4"/>
      <c r="TPW423" s="4"/>
      <c r="TPX423" s="4"/>
      <c r="TPY423" s="4"/>
      <c r="TPZ423" s="4"/>
      <c r="TQA423" s="4"/>
      <c r="TQB423" s="4"/>
      <c r="TQC423" s="4"/>
      <c r="TQD423" s="4"/>
      <c r="TQE423" s="4"/>
      <c r="TQF423" s="4"/>
      <c r="TQG423" s="4"/>
      <c r="TQH423" s="4"/>
      <c r="TQI423" s="4"/>
      <c r="TQJ423" s="4"/>
      <c r="TQK423" s="4"/>
      <c r="TQL423" s="4"/>
      <c r="TQM423" s="4"/>
      <c r="TQN423" s="4"/>
      <c r="TQO423" s="4"/>
      <c r="TQP423" s="4"/>
      <c r="TQQ423" s="4"/>
      <c r="TQR423" s="4"/>
      <c r="TQS423" s="4"/>
      <c r="TQT423" s="4"/>
      <c r="TQU423" s="4"/>
      <c r="TQV423" s="4"/>
      <c r="TQW423" s="4"/>
      <c r="TQX423" s="4"/>
      <c r="TQY423" s="4"/>
      <c r="TQZ423" s="4"/>
      <c r="TRA423" s="4"/>
      <c r="TRB423" s="4"/>
      <c r="TRC423" s="4"/>
      <c r="TRD423" s="4"/>
      <c r="TRE423" s="4"/>
      <c r="TRF423" s="4"/>
      <c r="TRG423" s="4"/>
      <c r="TRH423" s="4"/>
      <c r="TRI423" s="4"/>
      <c r="TRJ423" s="4"/>
      <c r="TRK423" s="4"/>
      <c r="TRL423" s="4"/>
      <c r="TRM423" s="4"/>
      <c r="TRN423" s="4"/>
      <c r="TRO423" s="4"/>
      <c r="TRP423" s="4"/>
      <c r="TRQ423" s="4"/>
      <c r="TRR423" s="4"/>
      <c r="TRS423" s="4"/>
      <c r="TRT423" s="4"/>
      <c r="TRU423" s="4"/>
      <c r="TRV423" s="4"/>
      <c r="TRW423" s="4"/>
      <c r="TRX423" s="4"/>
      <c r="TRY423" s="4"/>
      <c r="TRZ423" s="4"/>
      <c r="TSA423" s="4"/>
      <c r="TSB423" s="4"/>
      <c r="TSC423" s="4"/>
      <c r="TSD423" s="4"/>
      <c r="TSE423" s="4"/>
      <c r="TSF423" s="4"/>
      <c r="TSG423" s="4"/>
      <c r="TSH423" s="4"/>
      <c r="TSI423" s="4"/>
      <c r="TSJ423" s="4"/>
      <c r="TSK423" s="4"/>
      <c r="TSL423" s="4"/>
      <c r="TSM423" s="4"/>
      <c r="TSN423" s="4"/>
      <c r="TSO423" s="4"/>
      <c r="TSP423" s="4"/>
      <c r="TSQ423" s="4"/>
      <c r="TSR423" s="4"/>
      <c r="TSS423" s="4"/>
      <c r="TST423" s="4"/>
      <c r="TSU423" s="4"/>
      <c r="TSV423" s="4"/>
      <c r="TSW423" s="4"/>
      <c r="TSX423" s="4"/>
      <c r="TSY423" s="4"/>
      <c r="TSZ423" s="4"/>
      <c r="TTA423" s="4"/>
      <c r="TTB423" s="4"/>
      <c r="TTC423" s="4"/>
      <c r="TTD423" s="4"/>
      <c r="TTE423" s="4"/>
      <c r="TTF423" s="4"/>
      <c r="TTG423" s="4"/>
      <c r="TTH423" s="4"/>
      <c r="TTI423" s="4"/>
      <c r="TTJ423" s="4"/>
      <c r="TTK423" s="4"/>
      <c r="TTL423" s="4"/>
      <c r="TTM423" s="4"/>
      <c r="TTN423" s="4"/>
      <c r="TTO423" s="4"/>
      <c r="TTP423" s="4"/>
      <c r="TTQ423" s="4"/>
      <c r="TTR423" s="4"/>
      <c r="TTS423" s="4"/>
      <c r="TTT423" s="4"/>
      <c r="TTU423" s="4"/>
      <c r="TTV423" s="4"/>
      <c r="TTW423" s="4"/>
      <c r="TTX423" s="4"/>
      <c r="TTY423" s="4"/>
      <c r="TTZ423" s="4"/>
      <c r="TUA423" s="4"/>
      <c r="TUB423" s="4"/>
      <c r="TUC423" s="4"/>
      <c r="TUD423" s="4"/>
      <c r="TUE423" s="4"/>
      <c r="TUF423" s="4"/>
      <c r="TUG423" s="4"/>
      <c r="TUH423" s="4"/>
      <c r="TUI423" s="4"/>
      <c r="TUJ423" s="4"/>
      <c r="TUK423" s="4"/>
      <c r="TUL423" s="4"/>
      <c r="TUM423" s="4"/>
      <c r="TUN423" s="4"/>
      <c r="TUO423" s="4"/>
      <c r="TUP423" s="4"/>
      <c r="TUQ423" s="4"/>
      <c r="TUR423" s="4"/>
      <c r="TUS423" s="4"/>
      <c r="TUT423" s="4"/>
      <c r="TUU423" s="4"/>
      <c r="TUV423" s="4"/>
      <c r="TUW423" s="4"/>
      <c r="TUX423" s="4"/>
      <c r="TUY423" s="4"/>
      <c r="TUZ423" s="4"/>
      <c r="TVA423" s="4"/>
      <c r="TVB423" s="4"/>
      <c r="TVC423" s="4"/>
      <c r="TVD423" s="4"/>
      <c r="TVE423" s="4"/>
      <c r="TVF423" s="4"/>
      <c r="TVG423" s="4"/>
      <c r="TVH423" s="4"/>
      <c r="TVI423" s="4"/>
      <c r="TVJ423" s="4"/>
      <c r="TVK423" s="4"/>
      <c r="TVL423" s="4"/>
      <c r="TVM423" s="4"/>
      <c r="TVN423" s="4"/>
      <c r="TVO423" s="4"/>
      <c r="TVP423" s="4"/>
      <c r="TVQ423" s="4"/>
      <c r="TVR423" s="4"/>
      <c r="TVS423" s="4"/>
      <c r="TVT423" s="4"/>
      <c r="TVU423" s="4"/>
      <c r="TVV423" s="4"/>
      <c r="TVW423" s="4"/>
      <c r="TVX423" s="4"/>
      <c r="TVY423" s="4"/>
      <c r="TVZ423" s="4"/>
      <c r="TWA423" s="4"/>
      <c r="TWB423" s="4"/>
      <c r="TWC423" s="4"/>
      <c r="TWD423" s="4"/>
      <c r="TWE423" s="4"/>
      <c r="TWF423" s="4"/>
      <c r="TWG423" s="4"/>
      <c r="TWH423" s="4"/>
      <c r="TWI423" s="4"/>
      <c r="TWJ423" s="4"/>
      <c r="TWK423" s="4"/>
      <c r="TWL423" s="4"/>
      <c r="TWM423" s="4"/>
      <c r="TWN423" s="4"/>
      <c r="TWO423" s="4"/>
      <c r="TWP423" s="4"/>
      <c r="TWQ423" s="4"/>
      <c r="TWR423" s="4"/>
      <c r="TWS423" s="4"/>
      <c r="TWT423" s="4"/>
      <c r="TWU423" s="4"/>
      <c r="TWV423" s="4"/>
      <c r="TWW423" s="4"/>
      <c r="TWX423" s="4"/>
      <c r="TWY423" s="4"/>
      <c r="TWZ423" s="4"/>
      <c r="TXA423" s="4"/>
      <c r="TXB423" s="4"/>
      <c r="TXC423" s="4"/>
      <c r="TXD423" s="4"/>
      <c r="TXE423" s="4"/>
      <c r="TXF423" s="4"/>
      <c r="TXG423" s="4"/>
      <c r="TXH423" s="4"/>
      <c r="TXI423" s="4"/>
      <c r="TXJ423" s="4"/>
      <c r="TXK423" s="4"/>
      <c r="TXL423" s="4"/>
      <c r="TXM423" s="4"/>
      <c r="TXN423" s="4"/>
      <c r="TXO423" s="4"/>
      <c r="TXP423" s="4"/>
      <c r="TXQ423" s="4"/>
      <c r="TXR423" s="4"/>
      <c r="TXS423" s="4"/>
      <c r="TXT423" s="4"/>
      <c r="TXU423" s="4"/>
      <c r="TXV423" s="4"/>
      <c r="TXW423" s="4"/>
      <c r="TXX423" s="4"/>
      <c r="TXY423" s="4"/>
      <c r="TXZ423" s="4"/>
      <c r="TYA423" s="4"/>
      <c r="TYB423" s="4"/>
      <c r="TYC423" s="4"/>
      <c r="TYD423" s="4"/>
      <c r="TYE423" s="4"/>
      <c r="TYF423" s="4"/>
      <c r="TYG423" s="4"/>
      <c r="TYH423" s="4"/>
      <c r="TYI423" s="4"/>
      <c r="TYJ423" s="4"/>
      <c r="TYK423" s="4"/>
      <c r="TYL423" s="4"/>
      <c r="TYM423" s="4"/>
      <c r="TYN423" s="4"/>
      <c r="TYO423" s="4"/>
      <c r="TYP423" s="4"/>
      <c r="TYQ423" s="4"/>
      <c r="TYR423" s="4"/>
      <c r="TYS423" s="4"/>
      <c r="TYT423" s="4"/>
      <c r="TYU423" s="4"/>
      <c r="TYV423" s="4"/>
      <c r="TYW423" s="4"/>
      <c r="TYX423" s="4"/>
      <c r="TYY423" s="4"/>
      <c r="TYZ423" s="4"/>
      <c r="TZA423" s="4"/>
      <c r="TZB423" s="4"/>
      <c r="TZC423" s="4"/>
      <c r="TZD423" s="4"/>
      <c r="TZE423" s="4"/>
      <c r="TZF423" s="4"/>
      <c r="TZG423" s="4"/>
      <c r="TZH423" s="4"/>
      <c r="TZI423" s="4"/>
      <c r="TZJ423" s="4"/>
      <c r="TZK423" s="4"/>
      <c r="TZL423" s="4"/>
      <c r="TZM423" s="4"/>
      <c r="TZN423" s="4"/>
      <c r="TZO423" s="4"/>
      <c r="TZP423" s="4"/>
      <c r="TZQ423" s="4"/>
      <c r="TZR423" s="4"/>
      <c r="TZS423" s="4"/>
      <c r="TZT423" s="4"/>
      <c r="TZU423" s="4"/>
      <c r="TZV423" s="4"/>
      <c r="TZW423" s="4"/>
      <c r="TZX423" s="4"/>
      <c r="TZY423" s="4"/>
      <c r="TZZ423" s="4"/>
      <c r="UAA423" s="4"/>
      <c r="UAB423" s="4"/>
      <c r="UAC423" s="4"/>
      <c r="UAD423" s="4"/>
      <c r="UAE423" s="4"/>
      <c r="UAF423" s="4"/>
      <c r="UAG423" s="4"/>
      <c r="UAH423" s="4"/>
      <c r="UAI423" s="4"/>
      <c r="UAJ423" s="4"/>
      <c r="UAK423" s="4"/>
      <c r="UAL423" s="4"/>
      <c r="UAM423" s="4"/>
      <c r="UAN423" s="4"/>
      <c r="UAO423" s="4"/>
      <c r="UAP423" s="4"/>
      <c r="UAQ423" s="4"/>
      <c r="UAR423" s="4"/>
      <c r="UAS423" s="4"/>
      <c r="UAT423" s="4"/>
      <c r="UAU423" s="4"/>
      <c r="UAV423" s="4"/>
      <c r="UAW423" s="4"/>
      <c r="UAX423" s="4"/>
      <c r="UAY423" s="4"/>
      <c r="UAZ423" s="4"/>
      <c r="UBA423" s="4"/>
      <c r="UBB423" s="4"/>
      <c r="UBC423" s="4"/>
      <c r="UBD423" s="4"/>
      <c r="UBE423" s="4"/>
      <c r="UBF423" s="4"/>
      <c r="UBG423" s="4"/>
      <c r="UBH423" s="4"/>
      <c r="UBI423" s="4"/>
      <c r="UBJ423" s="4"/>
      <c r="UBK423" s="4"/>
      <c r="UBL423" s="4"/>
      <c r="UBM423" s="4"/>
      <c r="UBN423" s="4"/>
      <c r="UBO423" s="4"/>
      <c r="UBP423" s="4"/>
      <c r="UBQ423" s="4"/>
      <c r="UBR423" s="4"/>
      <c r="UBS423" s="4"/>
      <c r="UBT423" s="4"/>
      <c r="UBU423" s="4"/>
      <c r="UBV423" s="4"/>
      <c r="UBW423" s="4"/>
      <c r="UBX423" s="4"/>
      <c r="UBY423" s="4"/>
      <c r="UBZ423" s="4"/>
      <c r="UCA423" s="4"/>
      <c r="UCB423" s="4"/>
      <c r="UCC423" s="4"/>
      <c r="UCD423" s="4"/>
      <c r="UCE423" s="4"/>
      <c r="UCF423" s="4"/>
      <c r="UCG423" s="4"/>
      <c r="UCH423" s="4"/>
      <c r="UCI423" s="4"/>
      <c r="UCJ423" s="4"/>
      <c r="UCK423" s="4"/>
      <c r="UCL423" s="4"/>
      <c r="UCM423" s="4"/>
      <c r="UCN423" s="4"/>
      <c r="UCO423" s="4"/>
      <c r="UCP423" s="4"/>
      <c r="UCQ423" s="4"/>
      <c r="UCR423" s="4"/>
      <c r="UCS423" s="4"/>
      <c r="UCT423" s="4"/>
      <c r="UCU423" s="4"/>
      <c r="UCV423" s="4"/>
      <c r="UCW423" s="4"/>
      <c r="UCX423" s="4"/>
      <c r="UCY423" s="4"/>
      <c r="UCZ423" s="4"/>
      <c r="UDA423" s="4"/>
      <c r="UDB423" s="4"/>
      <c r="UDC423" s="4"/>
      <c r="UDD423" s="4"/>
      <c r="UDE423" s="4"/>
      <c r="UDF423" s="4"/>
      <c r="UDG423" s="4"/>
      <c r="UDH423" s="4"/>
      <c r="UDI423" s="4"/>
      <c r="UDJ423" s="4"/>
      <c r="UDK423" s="4"/>
      <c r="UDL423" s="4"/>
      <c r="UDM423" s="4"/>
      <c r="UDN423" s="4"/>
      <c r="UDO423" s="4"/>
      <c r="UDP423" s="4"/>
      <c r="UDQ423" s="4"/>
      <c r="UDR423" s="4"/>
      <c r="UDS423" s="4"/>
      <c r="UDT423" s="4"/>
      <c r="UDU423" s="4"/>
      <c r="UDV423" s="4"/>
      <c r="UDW423" s="4"/>
      <c r="UDX423" s="4"/>
      <c r="UDY423" s="4"/>
      <c r="UDZ423" s="4"/>
      <c r="UEA423" s="4"/>
      <c r="UEB423" s="4"/>
      <c r="UEC423" s="4"/>
      <c r="UED423" s="4"/>
      <c r="UEE423" s="4"/>
      <c r="UEF423" s="4"/>
      <c r="UEG423" s="4"/>
      <c r="UEH423" s="4"/>
      <c r="UEI423" s="4"/>
      <c r="UEJ423" s="4"/>
      <c r="UEK423" s="4"/>
      <c r="UEL423" s="4"/>
      <c r="UEM423" s="4"/>
      <c r="UEN423" s="4"/>
      <c r="UEO423" s="4"/>
      <c r="UEP423" s="4"/>
      <c r="UEQ423" s="4"/>
      <c r="UER423" s="4"/>
      <c r="UES423" s="4"/>
      <c r="UET423" s="4"/>
      <c r="UEU423" s="4"/>
      <c r="UEV423" s="4"/>
      <c r="UEW423" s="4"/>
      <c r="UEX423" s="4"/>
      <c r="UEY423" s="4"/>
      <c r="UEZ423" s="4"/>
      <c r="UFA423" s="4"/>
      <c r="UFB423" s="4"/>
      <c r="UFC423" s="4"/>
      <c r="UFD423" s="4"/>
      <c r="UFE423" s="4"/>
      <c r="UFF423" s="4"/>
      <c r="UFG423" s="4"/>
      <c r="UFH423" s="4"/>
      <c r="UFI423" s="4"/>
      <c r="UFJ423" s="4"/>
      <c r="UFK423" s="4"/>
      <c r="UFL423" s="4"/>
      <c r="UFM423" s="4"/>
      <c r="UFN423" s="4"/>
      <c r="UFO423" s="4"/>
      <c r="UFP423" s="4"/>
      <c r="UFQ423" s="4"/>
      <c r="UFR423" s="4"/>
      <c r="UFS423" s="4"/>
      <c r="UFT423" s="4"/>
      <c r="UFU423" s="4"/>
      <c r="UFV423" s="4"/>
      <c r="UFW423" s="4"/>
      <c r="UFX423" s="4"/>
      <c r="UFY423" s="4"/>
      <c r="UFZ423" s="4"/>
      <c r="UGA423" s="4"/>
      <c r="UGB423" s="4"/>
      <c r="UGC423" s="4"/>
      <c r="UGD423" s="4"/>
      <c r="UGE423" s="4"/>
      <c r="UGF423" s="4"/>
      <c r="UGG423" s="4"/>
      <c r="UGH423" s="4"/>
      <c r="UGI423" s="4"/>
      <c r="UGJ423" s="4"/>
      <c r="UGK423" s="4"/>
      <c r="UGL423" s="4"/>
      <c r="UGM423" s="4"/>
      <c r="UGN423" s="4"/>
      <c r="UGO423" s="4"/>
      <c r="UGP423" s="4"/>
      <c r="UGQ423" s="4"/>
      <c r="UGR423" s="4"/>
      <c r="UGS423" s="4"/>
      <c r="UGT423" s="4"/>
      <c r="UGU423" s="4"/>
      <c r="UGV423" s="4"/>
      <c r="UGW423" s="4"/>
      <c r="UGX423" s="4"/>
      <c r="UGY423" s="4"/>
      <c r="UGZ423" s="4"/>
      <c r="UHA423" s="4"/>
      <c r="UHB423" s="4"/>
      <c r="UHC423" s="4"/>
      <c r="UHD423" s="4"/>
      <c r="UHE423" s="4"/>
      <c r="UHF423" s="4"/>
      <c r="UHG423" s="4"/>
      <c r="UHH423" s="4"/>
      <c r="UHI423" s="4"/>
      <c r="UHJ423" s="4"/>
      <c r="UHK423" s="4"/>
      <c r="UHL423" s="4"/>
      <c r="UHM423" s="4"/>
      <c r="UHN423" s="4"/>
      <c r="UHO423" s="4"/>
      <c r="UHP423" s="4"/>
      <c r="UHQ423" s="4"/>
      <c r="UHR423" s="4"/>
      <c r="UHS423" s="4"/>
      <c r="UHT423" s="4"/>
      <c r="UHU423" s="4"/>
      <c r="UHV423" s="4"/>
      <c r="UHW423" s="4"/>
      <c r="UHX423" s="4"/>
      <c r="UHY423" s="4"/>
      <c r="UHZ423" s="4"/>
      <c r="UIA423" s="4"/>
      <c r="UIB423" s="4"/>
      <c r="UIC423" s="4"/>
      <c r="UID423" s="4"/>
      <c r="UIE423" s="4"/>
      <c r="UIF423" s="4"/>
      <c r="UIG423" s="4"/>
      <c r="UIH423" s="4"/>
      <c r="UII423" s="4"/>
      <c r="UIJ423" s="4"/>
      <c r="UIK423" s="4"/>
      <c r="UIL423" s="4"/>
      <c r="UIM423" s="4"/>
      <c r="UIN423" s="4"/>
      <c r="UIO423" s="4"/>
      <c r="UIP423" s="4"/>
      <c r="UIQ423" s="4"/>
      <c r="UIR423" s="4"/>
      <c r="UIS423" s="4"/>
      <c r="UIT423" s="4"/>
      <c r="UIU423" s="4"/>
      <c r="UIV423" s="4"/>
      <c r="UIW423" s="4"/>
      <c r="UIX423" s="4"/>
      <c r="UIY423" s="4"/>
      <c r="UIZ423" s="4"/>
      <c r="UJA423" s="4"/>
      <c r="UJB423" s="4"/>
      <c r="UJC423" s="4"/>
      <c r="UJD423" s="4"/>
      <c r="UJE423" s="4"/>
      <c r="UJF423" s="4"/>
      <c r="UJG423" s="4"/>
      <c r="UJH423" s="4"/>
      <c r="UJI423" s="4"/>
      <c r="UJJ423" s="4"/>
      <c r="UJK423" s="4"/>
      <c r="UJL423" s="4"/>
      <c r="UJM423" s="4"/>
      <c r="UJN423" s="4"/>
      <c r="UJO423" s="4"/>
      <c r="UJP423" s="4"/>
      <c r="UJQ423" s="4"/>
      <c r="UJR423" s="4"/>
      <c r="UJS423" s="4"/>
      <c r="UJT423" s="4"/>
      <c r="UJU423" s="4"/>
      <c r="UJV423" s="4"/>
      <c r="UJW423" s="4"/>
      <c r="UJX423" s="4"/>
      <c r="UJY423" s="4"/>
      <c r="UJZ423" s="4"/>
      <c r="UKA423" s="4"/>
      <c r="UKB423" s="4"/>
      <c r="UKC423" s="4"/>
      <c r="UKD423" s="4"/>
      <c r="UKE423" s="4"/>
      <c r="UKF423" s="4"/>
      <c r="UKG423" s="4"/>
      <c r="UKH423" s="4"/>
      <c r="UKI423" s="4"/>
      <c r="UKJ423" s="4"/>
      <c r="UKK423" s="4"/>
      <c r="UKL423" s="4"/>
      <c r="UKM423" s="4"/>
      <c r="UKN423" s="4"/>
      <c r="UKO423" s="4"/>
      <c r="UKP423" s="4"/>
      <c r="UKQ423" s="4"/>
      <c r="UKR423" s="4"/>
      <c r="UKS423" s="4"/>
      <c r="UKT423" s="4"/>
      <c r="UKU423" s="4"/>
      <c r="UKV423" s="4"/>
      <c r="UKW423" s="4"/>
      <c r="UKX423" s="4"/>
      <c r="UKY423" s="4"/>
      <c r="UKZ423" s="4"/>
      <c r="ULA423" s="4"/>
      <c r="ULB423" s="4"/>
      <c r="ULC423" s="4"/>
      <c r="ULD423" s="4"/>
      <c r="ULE423" s="4"/>
      <c r="ULF423" s="4"/>
      <c r="ULG423" s="4"/>
      <c r="ULH423" s="4"/>
      <c r="ULI423" s="4"/>
      <c r="ULJ423" s="4"/>
      <c r="ULK423" s="4"/>
      <c r="ULL423" s="4"/>
      <c r="ULM423" s="4"/>
      <c r="ULN423" s="4"/>
      <c r="ULO423" s="4"/>
      <c r="ULP423" s="4"/>
      <c r="ULQ423" s="4"/>
      <c r="ULR423" s="4"/>
      <c r="ULS423" s="4"/>
      <c r="ULT423" s="4"/>
      <c r="ULU423" s="4"/>
      <c r="ULV423" s="4"/>
      <c r="ULW423" s="4"/>
      <c r="ULX423" s="4"/>
      <c r="ULY423" s="4"/>
      <c r="ULZ423" s="4"/>
      <c r="UMA423" s="4"/>
      <c r="UMB423" s="4"/>
      <c r="UMC423" s="4"/>
      <c r="UMD423" s="4"/>
      <c r="UME423" s="4"/>
      <c r="UMF423" s="4"/>
      <c r="UMG423" s="4"/>
      <c r="UMH423" s="4"/>
      <c r="UMI423" s="4"/>
      <c r="UMJ423" s="4"/>
      <c r="UMK423" s="4"/>
      <c r="UML423" s="4"/>
      <c r="UMM423" s="4"/>
      <c r="UMN423" s="4"/>
      <c r="UMO423" s="4"/>
      <c r="UMP423" s="4"/>
      <c r="UMQ423" s="4"/>
      <c r="UMR423" s="4"/>
      <c r="UMS423" s="4"/>
      <c r="UMT423" s="4"/>
      <c r="UMU423" s="4"/>
      <c r="UMV423" s="4"/>
      <c r="UMW423" s="4"/>
      <c r="UMX423" s="4"/>
      <c r="UMY423" s="4"/>
      <c r="UMZ423" s="4"/>
      <c r="UNA423" s="4"/>
      <c r="UNB423" s="4"/>
      <c r="UNC423" s="4"/>
      <c r="UND423" s="4"/>
      <c r="UNE423" s="4"/>
      <c r="UNF423" s="4"/>
      <c r="UNG423" s="4"/>
      <c r="UNH423" s="4"/>
      <c r="UNI423" s="4"/>
      <c r="UNJ423" s="4"/>
      <c r="UNK423" s="4"/>
      <c r="UNL423" s="4"/>
      <c r="UNM423" s="4"/>
      <c r="UNN423" s="4"/>
      <c r="UNO423" s="4"/>
      <c r="UNP423" s="4"/>
      <c r="UNQ423" s="4"/>
      <c r="UNR423" s="4"/>
      <c r="UNS423" s="4"/>
      <c r="UNT423" s="4"/>
      <c r="UNU423" s="4"/>
      <c r="UNV423" s="4"/>
      <c r="UNW423" s="4"/>
      <c r="UNX423" s="4"/>
      <c r="UNY423" s="4"/>
      <c r="UNZ423" s="4"/>
      <c r="UOA423" s="4"/>
      <c r="UOB423" s="4"/>
      <c r="UOC423" s="4"/>
      <c r="UOD423" s="4"/>
      <c r="UOE423" s="4"/>
      <c r="UOF423" s="4"/>
      <c r="UOG423" s="4"/>
      <c r="UOH423" s="4"/>
      <c r="UOI423" s="4"/>
      <c r="UOJ423" s="4"/>
      <c r="UOK423" s="4"/>
      <c r="UOL423" s="4"/>
      <c r="UOM423" s="4"/>
      <c r="UON423" s="4"/>
      <c r="UOO423" s="4"/>
      <c r="UOP423" s="4"/>
      <c r="UOQ423" s="4"/>
      <c r="UOR423" s="4"/>
      <c r="UOS423" s="4"/>
      <c r="UOT423" s="4"/>
      <c r="UOU423" s="4"/>
      <c r="UOV423" s="4"/>
      <c r="UOW423" s="4"/>
      <c r="UOX423" s="4"/>
      <c r="UOY423" s="4"/>
      <c r="UOZ423" s="4"/>
      <c r="UPA423" s="4"/>
      <c r="UPB423" s="4"/>
      <c r="UPC423" s="4"/>
      <c r="UPD423" s="4"/>
      <c r="UPE423" s="4"/>
      <c r="UPF423" s="4"/>
      <c r="UPG423" s="4"/>
      <c r="UPH423" s="4"/>
      <c r="UPI423" s="4"/>
      <c r="UPJ423" s="4"/>
      <c r="UPK423" s="4"/>
      <c r="UPL423" s="4"/>
      <c r="UPM423" s="4"/>
      <c r="UPN423" s="4"/>
      <c r="UPO423" s="4"/>
      <c r="UPP423" s="4"/>
      <c r="UPQ423" s="4"/>
      <c r="UPR423" s="4"/>
      <c r="UPS423" s="4"/>
      <c r="UPT423" s="4"/>
      <c r="UPU423" s="4"/>
      <c r="UPV423" s="4"/>
      <c r="UPW423" s="4"/>
      <c r="UPX423" s="4"/>
      <c r="UPY423" s="4"/>
      <c r="UPZ423" s="4"/>
      <c r="UQA423" s="4"/>
      <c r="UQB423" s="4"/>
      <c r="UQC423" s="4"/>
      <c r="UQD423" s="4"/>
      <c r="UQE423" s="4"/>
      <c r="UQF423" s="4"/>
      <c r="UQG423" s="4"/>
      <c r="UQH423" s="4"/>
      <c r="UQI423" s="4"/>
      <c r="UQJ423" s="4"/>
      <c r="UQK423" s="4"/>
      <c r="UQL423" s="4"/>
      <c r="UQM423" s="4"/>
      <c r="UQN423" s="4"/>
      <c r="UQO423" s="4"/>
      <c r="UQP423" s="4"/>
      <c r="UQQ423" s="4"/>
      <c r="UQR423" s="4"/>
      <c r="UQS423" s="4"/>
      <c r="UQT423" s="4"/>
      <c r="UQU423" s="4"/>
      <c r="UQV423" s="4"/>
      <c r="UQW423" s="4"/>
      <c r="UQX423" s="4"/>
      <c r="UQY423" s="4"/>
      <c r="UQZ423" s="4"/>
      <c r="URA423" s="4"/>
      <c r="URB423" s="4"/>
      <c r="URC423" s="4"/>
      <c r="URD423" s="4"/>
      <c r="URE423" s="4"/>
      <c r="URF423" s="4"/>
      <c r="URG423" s="4"/>
      <c r="URH423" s="4"/>
      <c r="URI423" s="4"/>
      <c r="URJ423" s="4"/>
      <c r="URK423" s="4"/>
      <c r="URL423" s="4"/>
      <c r="URM423" s="4"/>
      <c r="URN423" s="4"/>
      <c r="URO423" s="4"/>
      <c r="URP423" s="4"/>
      <c r="URQ423" s="4"/>
      <c r="URR423" s="4"/>
      <c r="URS423" s="4"/>
      <c r="URT423" s="4"/>
      <c r="URU423" s="4"/>
      <c r="URV423" s="4"/>
      <c r="URW423" s="4"/>
      <c r="URX423" s="4"/>
      <c r="URY423" s="4"/>
      <c r="URZ423" s="4"/>
      <c r="USA423" s="4"/>
      <c r="USB423" s="4"/>
      <c r="USC423" s="4"/>
      <c r="USD423" s="4"/>
      <c r="USE423" s="4"/>
      <c r="USF423" s="4"/>
      <c r="USG423" s="4"/>
      <c r="USH423" s="4"/>
      <c r="USI423" s="4"/>
      <c r="USJ423" s="4"/>
      <c r="USK423" s="4"/>
      <c r="USL423" s="4"/>
      <c r="USM423" s="4"/>
      <c r="USN423" s="4"/>
      <c r="USO423" s="4"/>
      <c r="USP423" s="4"/>
      <c r="USQ423" s="4"/>
      <c r="USR423" s="4"/>
      <c r="USS423" s="4"/>
      <c r="UST423" s="4"/>
      <c r="USU423" s="4"/>
      <c r="USV423" s="4"/>
      <c r="USW423" s="4"/>
      <c r="USX423" s="4"/>
      <c r="USY423" s="4"/>
      <c r="USZ423" s="4"/>
      <c r="UTA423" s="4"/>
      <c r="UTB423" s="4"/>
      <c r="UTC423" s="4"/>
      <c r="UTD423" s="4"/>
      <c r="UTE423" s="4"/>
      <c r="UTF423" s="4"/>
      <c r="UTG423" s="4"/>
      <c r="UTH423" s="4"/>
      <c r="UTI423" s="4"/>
      <c r="UTJ423" s="4"/>
      <c r="UTK423" s="4"/>
      <c r="UTL423" s="4"/>
      <c r="UTM423" s="4"/>
      <c r="UTN423" s="4"/>
      <c r="UTO423" s="4"/>
      <c r="UTP423" s="4"/>
      <c r="UTQ423" s="4"/>
      <c r="UTR423" s="4"/>
      <c r="UTS423" s="4"/>
      <c r="UTT423" s="4"/>
      <c r="UTU423" s="4"/>
      <c r="UTV423" s="4"/>
      <c r="UTW423" s="4"/>
      <c r="UTX423" s="4"/>
      <c r="UTY423" s="4"/>
      <c r="UTZ423" s="4"/>
      <c r="UUA423" s="4"/>
      <c r="UUB423" s="4"/>
      <c r="UUC423" s="4"/>
      <c r="UUD423" s="4"/>
      <c r="UUE423" s="4"/>
      <c r="UUF423" s="4"/>
      <c r="UUG423" s="4"/>
      <c r="UUH423" s="4"/>
      <c r="UUI423" s="4"/>
      <c r="UUJ423" s="4"/>
      <c r="UUK423" s="4"/>
      <c r="UUL423" s="4"/>
      <c r="UUM423" s="4"/>
      <c r="UUN423" s="4"/>
      <c r="UUO423" s="4"/>
      <c r="UUP423" s="4"/>
      <c r="UUQ423" s="4"/>
      <c r="UUR423" s="4"/>
      <c r="UUS423" s="4"/>
      <c r="UUT423" s="4"/>
      <c r="UUU423" s="4"/>
      <c r="UUV423" s="4"/>
      <c r="UUW423" s="4"/>
      <c r="UUX423" s="4"/>
      <c r="UUY423" s="4"/>
      <c r="UUZ423" s="4"/>
      <c r="UVA423" s="4"/>
      <c r="UVB423" s="4"/>
      <c r="UVC423" s="4"/>
      <c r="UVD423" s="4"/>
      <c r="UVE423" s="4"/>
      <c r="UVF423" s="4"/>
      <c r="UVG423" s="4"/>
      <c r="UVH423" s="4"/>
      <c r="UVI423" s="4"/>
      <c r="UVJ423" s="4"/>
      <c r="UVK423" s="4"/>
      <c r="UVL423" s="4"/>
      <c r="UVM423" s="4"/>
      <c r="UVN423" s="4"/>
      <c r="UVO423" s="4"/>
      <c r="UVP423" s="4"/>
      <c r="UVQ423" s="4"/>
      <c r="UVR423" s="4"/>
      <c r="UVS423" s="4"/>
      <c r="UVT423" s="4"/>
      <c r="UVU423" s="4"/>
      <c r="UVV423" s="4"/>
      <c r="UVW423" s="4"/>
      <c r="UVX423" s="4"/>
      <c r="UVY423" s="4"/>
      <c r="UVZ423" s="4"/>
      <c r="UWA423" s="4"/>
      <c r="UWB423" s="4"/>
      <c r="UWC423" s="4"/>
      <c r="UWD423" s="4"/>
      <c r="UWE423" s="4"/>
      <c r="UWF423" s="4"/>
      <c r="UWG423" s="4"/>
      <c r="UWH423" s="4"/>
      <c r="UWI423" s="4"/>
      <c r="UWJ423" s="4"/>
      <c r="UWK423" s="4"/>
      <c r="UWL423" s="4"/>
      <c r="UWM423" s="4"/>
      <c r="UWN423" s="4"/>
      <c r="UWO423" s="4"/>
      <c r="UWP423" s="4"/>
      <c r="UWQ423" s="4"/>
      <c r="UWR423" s="4"/>
      <c r="UWS423" s="4"/>
      <c r="UWT423" s="4"/>
      <c r="UWU423" s="4"/>
      <c r="UWV423" s="4"/>
      <c r="UWW423" s="4"/>
      <c r="UWX423" s="4"/>
      <c r="UWY423" s="4"/>
      <c r="UWZ423" s="4"/>
      <c r="UXA423" s="4"/>
      <c r="UXB423" s="4"/>
      <c r="UXC423" s="4"/>
      <c r="UXD423" s="4"/>
      <c r="UXE423" s="4"/>
      <c r="UXF423" s="4"/>
      <c r="UXG423" s="4"/>
      <c r="UXH423" s="4"/>
      <c r="UXI423" s="4"/>
      <c r="UXJ423" s="4"/>
      <c r="UXK423" s="4"/>
      <c r="UXL423" s="4"/>
      <c r="UXM423" s="4"/>
      <c r="UXN423" s="4"/>
      <c r="UXO423" s="4"/>
      <c r="UXP423" s="4"/>
      <c r="UXQ423" s="4"/>
      <c r="UXR423" s="4"/>
      <c r="UXS423" s="4"/>
      <c r="UXT423" s="4"/>
      <c r="UXU423" s="4"/>
      <c r="UXV423" s="4"/>
      <c r="UXW423" s="4"/>
      <c r="UXX423" s="4"/>
      <c r="UXY423" s="4"/>
      <c r="UXZ423" s="4"/>
      <c r="UYA423" s="4"/>
      <c r="UYB423" s="4"/>
      <c r="UYC423" s="4"/>
      <c r="UYD423" s="4"/>
      <c r="UYE423" s="4"/>
      <c r="UYF423" s="4"/>
      <c r="UYG423" s="4"/>
      <c r="UYH423" s="4"/>
      <c r="UYI423" s="4"/>
      <c r="UYJ423" s="4"/>
      <c r="UYK423" s="4"/>
      <c r="UYL423" s="4"/>
      <c r="UYM423" s="4"/>
      <c r="UYN423" s="4"/>
      <c r="UYO423" s="4"/>
      <c r="UYP423" s="4"/>
      <c r="UYQ423" s="4"/>
      <c r="UYR423" s="4"/>
      <c r="UYS423" s="4"/>
      <c r="UYT423" s="4"/>
      <c r="UYU423" s="4"/>
      <c r="UYV423" s="4"/>
      <c r="UYW423" s="4"/>
      <c r="UYX423" s="4"/>
      <c r="UYY423" s="4"/>
      <c r="UYZ423" s="4"/>
      <c r="UZA423" s="4"/>
      <c r="UZB423" s="4"/>
      <c r="UZC423" s="4"/>
      <c r="UZD423" s="4"/>
      <c r="UZE423" s="4"/>
      <c r="UZF423" s="4"/>
      <c r="UZG423" s="4"/>
      <c r="UZH423" s="4"/>
      <c r="UZI423" s="4"/>
      <c r="UZJ423" s="4"/>
      <c r="UZK423" s="4"/>
      <c r="UZL423" s="4"/>
      <c r="UZM423" s="4"/>
      <c r="UZN423" s="4"/>
      <c r="UZO423" s="4"/>
      <c r="UZP423" s="4"/>
      <c r="UZQ423" s="4"/>
      <c r="UZR423" s="4"/>
      <c r="UZS423" s="4"/>
      <c r="UZT423" s="4"/>
      <c r="UZU423" s="4"/>
      <c r="UZV423" s="4"/>
      <c r="UZW423" s="4"/>
      <c r="UZX423" s="4"/>
      <c r="UZY423" s="4"/>
      <c r="UZZ423" s="4"/>
      <c r="VAA423" s="4"/>
      <c r="VAB423" s="4"/>
      <c r="VAC423" s="4"/>
      <c r="VAD423" s="4"/>
      <c r="VAE423" s="4"/>
      <c r="VAF423" s="4"/>
      <c r="VAG423" s="4"/>
      <c r="VAH423" s="4"/>
      <c r="VAI423" s="4"/>
      <c r="VAJ423" s="4"/>
      <c r="VAK423" s="4"/>
      <c r="VAL423" s="4"/>
      <c r="VAM423" s="4"/>
      <c r="VAN423" s="4"/>
      <c r="VAO423" s="4"/>
      <c r="VAP423" s="4"/>
      <c r="VAQ423" s="4"/>
      <c r="VAR423" s="4"/>
      <c r="VAS423" s="4"/>
      <c r="VAT423" s="4"/>
      <c r="VAU423" s="4"/>
      <c r="VAV423" s="4"/>
      <c r="VAW423" s="4"/>
      <c r="VAX423" s="4"/>
      <c r="VAY423" s="4"/>
      <c r="VAZ423" s="4"/>
      <c r="VBA423" s="4"/>
      <c r="VBB423" s="4"/>
      <c r="VBC423" s="4"/>
      <c r="VBD423" s="4"/>
      <c r="VBE423" s="4"/>
      <c r="VBF423" s="4"/>
      <c r="VBG423" s="4"/>
      <c r="VBH423" s="4"/>
      <c r="VBI423" s="4"/>
      <c r="VBJ423" s="4"/>
      <c r="VBK423" s="4"/>
      <c r="VBL423" s="4"/>
      <c r="VBM423" s="4"/>
      <c r="VBN423" s="4"/>
      <c r="VBO423" s="4"/>
      <c r="VBP423" s="4"/>
      <c r="VBQ423" s="4"/>
      <c r="VBR423" s="4"/>
      <c r="VBS423" s="4"/>
      <c r="VBT423" s="4"/>
      <c r="VBU423" s="4"/>
      <c r="VBV423" s="4"/>
      <c r="VBW423" s="4"/>
      <c r="VBX423" s="4"/>
      <c r="VBY423" s="4"/>
      <c r="VBZ423" s="4"/>
      <c r="VCA423" s="4"/>
      <c r="VCB423" s="4"/>
      <c r="VCC423" s="4"/>
      <c r="VCD423" s="4"/>
      <c r="VCE423" s="4"/>
      <c r="VCF423" s="4"/>
      <c r="VCG423" s="4"/>
      <c r="VCH423" s="4"/>
      <c r="VCI423" s="4"/>
      <c r="VCJ423" s="4"/>
      <c r="VCK423" s="4"/>
      <c r="VCL423" s="4"/>
      <c r="VCM423" s="4"/>
      <c r="VCN423" s="4"/>
      <c r="VCO423" s="4"/>
      <c r="VCP423" s="4"/>
      <c r="VCQ423" s="4"/>
      <c r="VCR423" s="4"/>
      <c r="VCS423" s="4"/>
      <c r="VCT423" s="4"/>
      <c r="VCU423" s="4"/>
      <c r="VCV423" s="4"/>
      <c r="VCW423" s="4"/>
      <c r="VCX423" s="4"/>
      <c r="VCY423" s="4"/>
      <c r="VCZ423" s="4"/>
      <c r="VDA423" s="4"/>
      <c r="VDB423" s="4"/>
      <c r="VDC423" s="4"/>
      <c r="VDD423" s="4"/>
      <c r="VDE423" s="4"/>
      <c r="VDF423" s="4"/>
      <c r="VDG423" s="4"/>
      <c r="VDH423" s="4"/>
      <c r="VDI423" s="4"/>
      <c r="VDJ423" s="4"/>
      <c r="VDK423" s="4"/>
      <c r="VDL423" s="4"/>
      <c r="VDM423" s="4"/>
      <c r="VDN423" s="4"/>
      <c r="VDO423" s="4"/>
      <c r="VDP423" s="4"/>
      <c r="VDQ423" s="4"/>
      <c r="VDR423" s="4"/>
      <c r="VDS423" s="4"/>
      <c r="VDT423" s="4"/>
      <c r="VDU423" s="4"/>
      <c r="VDV423" s="4"/>
      <c r="VDW423" s="4"/>
      <c r="VDX423" s="4"/>
      <c r="VDY423" s="4"/>
      <c r="VDZ423" s="4"/>
      <c r="VEA423" s="4"/>
      <c r="VEB423" s="4"/>
      <c r="VEC423" s="4"/>
      <c r="VED423" s="4"/>
      <c r="VEE423" s="4"/>
      <c r="VEF423" s="4"/>
      <c r="VEG423" s="4"/>
      <c r="VEH423" s="4"/>
      <c r="VEI423" s="4"/>
      <c r="VEJ423" s="4"/>
      <c r="VEK423" s="4"/>
      <c r="VEL423" s="4"/>
      <c r="VEM423" s="4"/>
      <c r="VEN423" s="4"/>
      <c r="VEO423" s="4"/>
      <c r="VEP423" s="4"/>
      <c r="VEQ423" s="4"/>
      <c r="VER423" s="4"/>
      <c r="VES423" s="4"/>
      <c r="VET423" s="4"/>
      <c r="VEU423" s="4"/>
      <c r="VEV423" s="4"/>
      <c r="VEW423" s="4"/>
      <c r="VEX423" s="4"/>
      <c r="VEY423" s="4"/>
      <c r="VEZ423" s="4"/>
      <c r="VFA423" s="4"/>
      <c r="VFB423" s="4"/>
      <c r="VFC423" s="4"/>
      <c r="VFD423" s="4"/>
      <c r="VFE423" s="4"/>
      <c r="VFF423" s="4"/>
      <c r="VFG423" s="4"/>
      <c r="VFH423" s="4"/>
      <c r="VFI423" s="4"/>
      <c r="VFJ423" s="4"/>
      <c r="VFK423" s="4"/>
      <c r="VFL423" s="4"/>
      <c r="VFM423" s="4"/>
      <c r="VFN423" s="4"/>
      <c r="VFO423" s="4"/>
      <c r="VFP423" s="4"/>
      <c r="VFQ423" s="4"/>
      <c r="VFR423" s="4"/>
      <c r="VFS423" s="4"/>
      <c r="VFT423" s="4"/>
      <c r="VFU423" s="4"/>
      <c r="VFV423" s="4"/>
      <c r="VFW423" s="4"/>
      <c r="VFX423" s="4"/>
      <c r="VFY423" s="4"/>
      <c r="VFZ423" s="4"/>
      <c r="VGA423" s="4"/>
      <c r="VGB423" s="4"/>
      <c r="VGC423" s="4"/>
      <c r="VGD423" s="4"/>
      <c r="VGE423" s="4"/>
      <c r="VGF423" s="4"/>
      <c r="VGG423" s="4"/>
      <c r="VGH423" s="4"/>
      <c r="VGI423" s="4"/>
      <c r="VGJ423" s="4"/>
      <c r="VGK423" s="4"/>
      <c r="VGL423" s="4"/>
      <c r="VGM423" s="4"/>
      <c r="VGN423" s="4"/>
      <c r="VGO423" s="4"/>
      <c r="VGP423" s="4"/>
      <c r="VGQ423" s="4"/>
      <c r="VGR423" s="4"/>
      <c r="VGS423" s="4"/>
      <c r="VGT423" s="4"/>
      <c r="VGU423" s="4"/>
      <c r="VGV423" s="4"/>
      <c r="VGW423" s="4"/>
      <c r="VGX423" s="4"/>
      <c r="VGY423" s="4"/>
      <c r="VGZ423" s="4"/>
      <c r="VHA423" s="4"/>
      <c r="VHB423" s="4"/>
      <c r="VHC423" s="4"/>
      <c r="VHD423" s="4"/>
      <c r="VHE423" s="4"/>
      <c r="VHF423" s="4"/>
      <c r="VHG423" s="4"/>
      <c r="VHH423" s="4"/>
      <c r="VHI423" s="4"/>
      <c r="VHJ423" s="4"/>
      <c r="VHK423" s="4"/>
      <c r="VHL423" s="4"/>
      <c r="VHM423" s="4"/>
      <c r="VHN423" s="4"/>
      <c r="VHO423" s="4"/>
      <c r="VHP423" s="4"/>
      <c r="VHQ423" s="4"/>
      <c r="VHR423" s="4"/>
      <c r="VHS423" s="4"/>
      <c r="VHT423" s="4"/>
      <c r="VHU423" s="4"/>
      <c r="VHV423" s="4"/>
      <c r="VHW423" s="4"/>
      <c r="VHX423" s="4"/>
      <c r="VHY423" s="4"/>
      <c r="VHZ423" s="4"/>
      <c r="VIA423" s="4"/>
      <c r="VIB423" s="4"/>
      <c r="VIC423" s="4"/>
      <c r="VID423" s="4"/>
      <c r="VIE423" s="4"/>
      <c r="VIF423" s="4"/>
      <c r="VIG423" s="4"/>
      <c r="VIH423" s="4"/>
      <c r="VII423" s="4"/>
      <c r="VIJ423" s="4"/>
      <c r="VIK423" s="4"/>
      <c r="VIL423" s="4"/>
      <c r="VIM423" s="4"/>
      <c r="VIN423" s="4"/>
      <c r="VIO423" s="4"/>
      <c r="VIP423" s="4"/>
      <c r="VIQ423" s="4"/>
      <c r="VIR423" s="4"/>
      <c r="VIS423" s="4"/>
      <c r="VIT423" s="4"/>
      <c r="VIU423" s="4"/>
      <c r="VIV423" s="4"/>
      <c r="VIW423" s="4"/>
      <c r="VIX423" s="4"/>
      <c r="VIY423" s="4"/>
      <c r="VIZ423" s="4"/>
      <c r="VJA423" s="4"/>
      <c r="VJB423" s="4"/>
      <c r="VJC423" s="4"/>
      <c r="VJD423" s="4"/>
      <c r="VJE423" s="4"/>
      <c r="VJF423" s="4"/>
      <c r="VJG423" s="4"/>
      <c r="VJH423" s="4"/>
      <c r="VJI423" s="4"/>
      <c r="VJJ423" s="4"/>
      <c r="VJK423" s="4"/>
      <c r="VJL423" s="4"/>
      <c r="VJM423" s="4"/>
      <c r="VJN423" s="4"/>
      <c r="VJO423" s="4"/>
      <c r="VJP423" s="4"/>
      <c r="VJQ423" s="4"/>
      <c r="VJR423" s="4"/>
      <c r="VJS423" s="4"/>
      <c r="VJT423" s="4"/>
      <c r="VJU423" s="4"/>
      <c r="VJV423" s="4"/>
      <c r="VJW423" s="4"/>
      <c r="VJX423" s="4"/>
      <c r="VJY423" s="4"/>
      <c r="VJZ423" s="4"/>
      <c r="VKA423" s="4"/>
      <c r="VKB423" s="4"/>
      <c r="VKC423" s="4"/>
      <c r="VKD423" s="4"/>
      <c r="VKE423" s="4"/>
      <c r="VKF423" s="4"/>
      <c r="VKG423" s="4"/>
      <c r="VKH423" s="4"/>
      <c r="VKI423" s="4"/>
      <c r="VKJ423" s="4"/>
      <c r="VKK423" s="4"/>
      <c r="VKL423" s="4"/>
      <c r="VKM423" s="4"/>
      <c r="VKN423" s="4"/>
      <c r="VKO423" s="4"/>
      <c r="VKP423" s="4"/>
      <c r="VKQ423" s="4"/>
      <c r="VKR423" s="4"/>
      <c r="VKS423" s="4"/>
      <c r="VKT423" s="4"/>
      <c r="VKU423" s="4"/>
      <c r="VKV423" s="4"/>
      <c r="VKW423" s="4"/>
      <c r="VKX423" s="4"/>
      <c r="VKY423" s="4"/>
      <c r="VKZ423" s="4"/>
      <c r="VLA423" s="4"/>
      <c r="VLB423" s="4"/>
      <c r="VLC423" s="4"/>
      <c r="VLD423" s="4"/>
      <c r="VLE423" s="4"/>
      <c r="VLF423" s="4"/>
      <c r="VLG423" s="4"/>
      <c r="VLH423" s="4"/>
      <c r="VLI423" s="4"/>
      <c r="VLJ423" s="4"/>
      <c r="VLK423" s="4"/>
      <c r="VLL423" s="4"/>
      <c r="VLM423" s="4"/>
      <c r="VLN423" s="4"/>
      <c r="VLO423" s="4"/>
      <c r="VLP423" s="4"/>
      <c r="VLQ423" s="4"/>
      <c r="VLR423" s="4"/>
      <c r="VLS423" s="4"/>
      <c r="VLT423" s="4"/>
      <c r="VLU423" s="4"/>
      <c r="VLV423" s="4"/>
      <c r="VLW423" s="4"/>
      <c r="VLX423" s="4"/>
      <c r="VLY423" s="4"/>
      <c r="VLZ423" s="4"/>
      <c r="VMA423" s="4"/>
      <c r="VMB423" s="4"/>
      <c r="VMC423" s="4"/>
      <c r="VMD423" s="4"/>
      <c r="VME423" s="4"/>
      <c r="VMF423" s="4"/>
      <c r="VMG423" s="4"/>
      <c r="VMH423" s="4"/>
      <c r="VMI423" s="4"/>
      <c r="VMJ423" s="4"/>
      <c r="VMK423" s="4"/>
      <c r="VML423" s="4"/>
      <c r="VMM423" s="4"/>
      <c r="VMN423" s="4"/>
      <c r="VMO423" s="4"/>
      <c r="VMP423" s="4"/>
      <c r="VMQ423" s="4"/>
      <c r="VMR423" s="4"/>
      <c r="VMS423" s="4"/>
      <c r="VMT423" s="4"/>
      <c r="VMU423" s="4"/>
      <c r="VMV423" s="4"/>
      <c r="VMW423" s="4"/>
      <c r="VMX423" s="4"/>
      <c r="VMY423" s="4"/>
      <c r="VMZ423" s="4"/>
      <c r="VNA423" s="4"/>
      <c r="VNB423" s="4"/>
      <c r="VNC423" s="4"/>
      <c r="VND423" s="4"/>
      <c r="VNE423" s="4"/>
      <c r="VNF423" s="4"/>
      <c r="VNG423" s="4"/>
      <c r="VNH423" s="4"/>
      <c r="VNI423" s="4"/>
      <c r="VNJ423" s="4"/>
      <c r="VNK423" s="4"/>
      <c r="VNL423" s="4"/>
      <c r="VNM423" s="4"/>
      <c r="VNN423" s="4"/>
      <c r="VNO423" s="4"/>
      <c r="VNP423" s="4"/>
      <c r="VNQ423" s="4"/>
      <c r="VNR423" s="4"/>
      <c r="VNS423" s="4"/>
      <c r="VNT423" s="4"/>
      <c r="VNU423" s="4"/>
      <c r="VNV423" s="4"/>
      <c r="VNW423" s="4"/>
      <c r="VNX423" s="4"/>
      <c r="VNY423" s="4"/>
      <c r="VNZ423" s="4"/>
      <c r="VOA423" s="4"/>
      <c r="VOB423" s="4"/>
      <c r="VOC423" s="4"/>
      <c r="VOD423" s="4"/>
      <c r="VOE423" s="4"/>
      <c r="VOF423" s="4"/>
      <c r="VOG423" s="4"/>
      <c r="VOH423" s="4"/>
      <c r="VOI423" s="4"/>
      <c r="VOJ423" s="4"/>
      <c r="VOK423" s="4"/>
      <c r="VOL423" s="4"/>
      <c r="VOM423" s="4"/>
      <c r="VON423" s="4"/>
      <c r="VOO423" s="4"/>
      <c r="VOP423" s="4"/>
      <c r="VOQ423" s="4"/>
      <c r="VOR423" s="4"/>
      <c r="VOS423" s="4"/>
      <c r="VOT423" s="4"/>
      <c r="VOU423" s="4"/>
      <c r="VOV423" s="4"/>
      <c r="VOW423" s="4"/>
      <c r="VOX423" s="4"/>
      <c r="VOY423" s="4"/>
      <c r="VOZ423" s="4"/>
      <c r="VPA423" s="4"/>
      <c r="VPB423" s="4"/>
      <c r="VPC423" s="4"/>
      <c r="VPD423" s="4"/>
      <c r="VPE423" s="4"/>
      <c r="VPF423" s="4"/>
      <c r="VPG423" s="4"/>
      <c r="VPH423" s="4"/>
      <c r="VPI423" s="4"/>
      <c r="VPJ423" s="4"/>
      <c r="VPK423" s="4"/>
      <c r="VPL423" s="4"/>
      <c r="VPM423" s="4"/>
      <c r="VPN423" s="4"/>
      <c r="VPO423" s="4"/>
      <c r="VPP423" s="4"/>
      <c r="VPQ423" s="4"/>
      <c r="VPR423" s="4"/>
      <c r="VPS423" s="4"/>
      <c r="VPT423" s="4"/>
      <c r="VPU423" s="4"/>
      <c r="VPV423" s="4"/>
      <c r="VPW423" s="4"/>
      <c r="VPX423" s="4"/>
      <c r="VPY423" s="4"/>
      <c r="VPZ423" s="4"/>
      <c r="VQA423" s="4"/>
      <c r="VQB423" s="4"/>
      <c r="VQC423" s="4"/>
      <c r="VQD423" s="4"/>
      <c r="VQE423" s="4"/>
      <c r="VQF423" s="4"/>
      <c r="VQG423" s="4"/>
      <c r="VQH423" s="4"/>
      <c r="VQI423" s="4"/>
      <c r="VQJ423" s="4"/>
      <c r="VQK423" s="4"/>
      <c r="VQL423" s="4"/>
      <c r="VQM423" s="4"/>
      <c r="VQN423" s="4"/>
      <c r="VQO423" s="4"/>
      <c r="VQP423" s="4"/>
      <c r="VQQ423" s="4"/>
      <c r="VQR423" s="4"/>
      <c r="VQS423" s="4"/>
      <c r="VQT423" s="4"/>
      <c r="VQU423" s="4"/>
      <c r="VQV423" s="4"/>
      <c r="VQW423" s="4"/>
      <c r="VQX423" s="4"/>
      <c r="VQY423" s="4"/>
      <c r="VQZ423" s="4"/>
      <c r="VRA423" s="4"/>
      <c r="VRB423" s="4"/>
      <c r="VRC423" s="4"/>
      <c r="VRD423" s="4"/>
      <c r="VRE423" s="4"/>
      <c r="VRF423" s="4"/>
      <c r="VRG423" s="4"/>
      <c r="VRH423" s="4"/>
      <c r="VRI423" s="4"/>
      <c r="VRJ423" s="4"/>
      <c r="VRK423" s="4"/>
      <c r="VRL423" s="4"/>
      <c r="VRM423" s="4"/>
      <c r="VRN423" s="4"/>
      <c r="VRO423" s="4"/>
      <c r="VRP423" s="4"/>
      <c r="VRQ423" s="4"/>
      <c r="VRR423" s="4"/>
      <c r="VRS423" s="4"/>
      <c r="VRT423" s="4"/>
      <c r="VRU423" s="4"/>
      <c r="VRV423" s="4"/>
      <c r="VRW423" s="4"/>
      <c r="VRX423" s="4"/>
      <c r="VRY423" s="4"/>
      <c r="VRZ423" s="4"/>
      <c r="VSA423" s="4"/>
      <c r="VSB423" s="4"/>
      <c r="VSC423" s="4"/>
      <c r="VSD423" s="4"/>
      <c r="VSE423" s="4"/>
      <c r="VSF423" s="4"/>
      <c r="VSG423" s="4"/>
      <c r="VSH423" s="4"/>
      <c r="VSI423" s="4"/>
      <c r="VSJ423" s="4"/>
      <c r="VSK423" s="4"/>
      <c r="VSL423" s="4"/>
      <c r="VSM423" s="4"/>
      <c r="VSN423" s="4"/>
      <c r="VSO423" s="4"/>
      <c r="VSP423" s="4"/>
      <c r="VSQ423" s="4"/>
      <c r="VSR423" s="4"/>
      <c r="VSS423" s="4"/>
      <c r="VST423" s="4"/>
      <c r="VSU423" s="4"/>
      <c r="VSV423" s="4"/>
      <c r="VSW423" s="4"/>
      <c r="VSX423" s="4"/>
      <c r="VSY423" s="4"/>
      <c r="VSZ423" s="4"/>
      <c r="VTA423" s="4"/>
      <c r="VTB423" s="4"/>
      <c r="VTC423" s="4"/>
      <c r="VTD423" s="4"/>
      <c r="VTE423" s="4"/>
      <c r="VTF423" s="4"/>
      <c r="VTG423" s="4"/>
      <c r="VTH423" s="4"/>
      <c r="VTI423" s="4"/>
      <c r="VTJ423" s="4"/>
      <c r="VTK423" s="4"/>
      <c r="VTL423" s="4"/>
      <c r="VTM423" s="4"/>
      <c r="VTN423" s="4"/>
      <c r="VTO423" s="4"/>
      <c r="VTP423" s="4"/>
      <c r="VTQ423" s="4"/>
      <c r="VTR423" s="4"/>
      <c r="VTS423" s="4"/>
      <c r="VTT423" s="4"/>
      <c r="VTU423" s="4"/>
      <c r="VTV423" s="4"/>
      <c r="VTW423" s="4"/>
      <c r="VTX423" s="4"/>
      <c r="VTY423" s="4"/>
      <c r="VTZ423" s="4"/>
      <c r="VUA423" s="4"/>
      <c r="VUB423" s="4"/>
      <c r="VUC423" s="4"/>
      <c r="VUD423" s="4"/>
      <c r="VUE423" s="4"/>
      <c r="VUF423" s="4"/>
      <c r="VUG423" s="4"/>
      <c r="VUH423" s="4"/>
      <c r="VUI423" s="4"/>
      <c r="VUJ423" s="4"/>
      <c r="VUK423" s="4"/>
      <c r="VUL423" s="4"/>
      <c r="VUM423" s="4"/>
      <c r="VUN423" s="4"/>
      <c r="VUO423" s="4"/>
      <c r="VUP423" s="4"/>
      <c r="VUQ423" s="4"/>
      <c r="VUR423" s="4"/>
      <c r="VUS423" s="4"/>
      <c r="VUT423" s="4"/>
      <c r="VUU423" s="4"/>
      <c r="VUV423" s="4"/>
      <c r="VUW423" s="4"/>
      <c r="VUX423" s="4"/>
      <c r="VUY423" s="4"/>
      <c r="VUZ423" s="4"/>
      <c r="VVA423" s="4"/>
      <c r="VVB423" s="4"/>
      <c r="VVC423" s="4"/>
      <c r="VVD423" s="4"/>
      <c r="VVE423" s="4"/>
      <c r="VVF423" s="4"/>
      <c r="VVG423" s="4"/>
      <c r="VVH423" s="4"/>
      <c r="VVI423" s="4"/>
      <c r="VVJ423" s="4"/>
      <c r="VVK423" s="4"/>
      <c r="VVL423" s="4"/>
      <c r="VVM423" s="4"/>
      <c r="VVN423" s="4"/>
      <c r="VVO423" s="4"/>
      <c r="VVP423" s="4"/>
      <c r="VVQ423" s="4"/>
      <c r="VVR423" s="4"/>
      <c r="VVS423" s="4"/>
      <c r="VVT423" s="4"/>
      <c r="VVU423" s="4"/>
      <c r="VVV423" s="4"/>
      <c r="VVW423" s="4"/>
      <c r="VVX423" s="4"/>
      <c r="VVY423" s="4"/>
      <c r="VVZ423" s="4"/>
      <c r="VWA423" s="4"/>
      <c r="VWB423" s="4"/>
      <c r="VWC423" s="4"/>
      <c r="VWD423" s="4"/>
      <c r="VWE423" s="4"/>
      <c r="VWF423" s="4"/>
      <c r="VWG423" s="4"/>
      <c r="VWH423" s="4"/>
      <c r="VWI423" s="4"/>
      <c r="VWJ423" s="4"/>
      <c r="VWK423" s="4"/>
      <c r="VWL423" s="4"/>
      <c r="VWM423" s="4"/>
      <c r="VWN423" s="4"/>
      <c r="VWO423" s="4"/>
      <c r="VWP423" s="4"/>
      <c r="VWQ423" s="4"/>
      <c r="VWR423" s="4"/>
      <c r="VWS423" s="4"/>
      <c r="VWT423" s="4"/>
      <c r="VWU423" s="4"/>
      <c r="VWV423" s="4"/>
      <c r="VWW423" s="4"/>
      <c r="VWX423" s="4"/>
      <c r="VWY423" s="4"/>
      <c r="VWZ423" s="4"/>
      <c r="VXA423" s="4"/>
      <c r="VXB423" s="4"/>
      <c r="VXC423" s="4"/>
      <c r="VXD423" s="4"/>
      <c r="VXE423" s="4"/>
      <c r="VXF423" s="4"/>
      <c r="VXG423" s="4"/>
      <c r="VXH423" s="4"/>
      <c r="VXI423" s="4"/>
      <c r="VXJ423" s="4"/>
      <c r="VXK423" s="4"/>
      <c r="VXL423" s="4"/>
      <c r="VXM423" s="4"/>
      <c r="VXN423" s="4"/>
      <c r="VXO423" s="4"/>
      <c r="VXP423" s="4"/>
      <c r="VXQ423" s="4"/>
      <c r="VXR423" s="4"/>
      <c r="VXS423" s="4"/>
      <c r="VXT423" s="4"/>
      <c r="VXU423" s="4"/>
      <c r="VXV423" s="4"/>
      <c r="VXW423" s="4"/>
      <c r="VXX423" s="4"/>
      <c r="VXY423" s="4"/>
      <c r="VXZ423" s="4"/>
      <c r="VYA423" s="4"/>
      <c r="VYB423" s="4"/>
      <c r="VYC423" s="4"/>
      <c r="VYD423" s="4"/>
      <c r="VYE423" s="4"/>
      <c r="VYF423" s="4"/>
      <c r="VYG423" s="4"/>
      <c r="VYH423" s="4"/>
      <c r="VYI423" s="4"/>
      <c r="VYJ423" s="4"/>
      <c r="VYK423" s="4"/>
      <c r="VYL423" s="4"/>
      <c r="VYM423" s="4"/>
      <c r="VYN423" s="4"/>
      <c r="VYO423" s="4"/>
      <c r="VYP423" s="4"/>
      <c r="VYQ423" s="4"/>
      <c r="VYR423" s="4"/>
      <c r="VYS423" s="4"/>
      <c r="VYT423" s="4"/>
      <c r="VYU423" s="4"/>
      <c r="VYV423" s="4"/>
      <c r="VYW423" s="4"/>
      <c r="VYX423" s="4"/>
      <c r="VYY423" s="4"/>
      <c r="VYZ423" s="4"/>
      <c r="VZA423" s="4"/>
      <c r="VZB423" s="4"/>
      <c r="VZC423" s="4"/>
      <c r="VZD423" s="4"/>
      <c r="VZE423" s="4"/>
      <c r="VZF423" s="4"/>
      <c r="VZG423" s="4"/>
      <c r="VZH423" s="4"/>
      <c r="VZI423" s="4"/>
      <c r="VZJ423" s="4"/>
      <c r="VZK423" s="4"/>
      <c r="VZL423" s="4"/>
      <c r="VZM423" s="4"/>
      <c r="VZN423" s="4"/>
      <c r="VZO423" s="4"/>
      <c r="VZP423" s="4"/>
      <c r="VZQ423" s="4"/>
      <c r="VZR423" s="4"/>
      <c r="VZS423" s="4"/>
      <c r="VZT423" s="4"/>
      <c r="VZU423" s="4"/>
      <c r="VZV423" s="4"/>
      <c r="VZW423" s="4"/>
      <c r="VZX423" s="4"/>
      <c r="VZY423" s="4"/>
      <c r="VZZ423" s="4"/>
      <c r="WAA423" s="4"/>
      <c r="WAB423" s="4"/>
      <c r="WAC423" s="4"/>
      <c r="WAD423" s="4"/>
      <c r="WAE423" s="4"/>
      <c r="WAF423" s="4"/>
      <c r="WAG423" s="4"/>
      <c r="WAH423" s="4"/>
      <c r="WAI423" s="4"/>
      <c r="WAJ423" s="4"/>
      <c r="WAK423" s="4"/>
      <c r="WAL423" s="4"/>
      <c r="WAM423" s="4"/>
      <c r="WAN423" s="4"/>
      <c r="WAO423" s="4"/>
      <c r="WAP423" s="4"/>
      <c r="WAQ423" s="4"/>
      <c r="WAR423" s="4"/>
      <c r="WAS423" s="4"/>
      <c r="WAT423" s="4"/>
      <c r="WAU423" s="4"/>
      <c r="WAV423" s="4"/>
      <c r="WAW423" s="4"/>
      <c r="WAX423" s="4"/>
      <c r="WAY423" s="4"/>
      <c r="WAZ423" s="4"/>
      <c r="WBA423" s="4"/>
      <c r="WBB423" s="4"/>
      <c r="WBC423" s="4"/>
      <c r="WBD423" s="4"/>
      <c r="WBE423" s="4"/>
      <c r="WBF423" s="4"/>
      <c r="WBG423" s="4"/>
      <c r="WBH423" s="4"/>
      <c r="WBI423" s="4"/>
      <c r="WBJ423" s="4"/>
      <c r="WBK423" s="4"/>
      <c r="WBL423" s="4"/>
      <c r="WBM423" s="4"/>
      <c r="WBN423" s="4"/>
      <c r="WBO423" s="4"/>
      <c r="WBP423" s="4"/>
      <c r="WBQ423" s="4"/>
      <c r="WBR423" s="4"/>
      <c r="WBS423" s="4"/>
      <c r="WBT423" s="4"/>
      <c r="WBU423" s="4"/>
      <c r="WBV423" s="4"/>
      <c r="WBW423" s="4"/>
      <c r="WBX423" s="4"/>
      <c r="WBY423" s="4"/>
      <c r="WBZ423" s="4"/>
      <c r="WCA423" s="4"/>
      <c r="WCB423" s="4"/>
      <c r="WCC423" s="4"/>
      <c r="WCD423" s="4"/>
      <c r="WCE423" s="4"/>
      <c r="WCF423" s="4"/>
      <c r="WCG423" s="4"/>
      <c r="WCH423" s="4"/>
      <c r="WCI423" s="4"/>
      <c r="WCJ423" s="4"/>
      <c r="WCK423" s="4"/>
      <c r="WCL423" s="4"/>
      <c r="WCM423" s="4"/>
      <c r="WCN423" s="4"/>
      <c r="WCO423" s="4"/>
      <c r="WCP423" s="4"/>
      <c r="WCQ423" s="4"/>
      <c r="WCR423" s="4"/>
      <c r="WCS423" s="4"/>
      <c r="WCT423" s="4"/>
      <c r="WCU423" s="4"/>
      <c r="WCV423" s="4"/>
      <c r="WCW423" s="4"/>
      <c r="WCX423" s="4"/>
      <c r="WCY423" s="4"/>
      <c r="WCZ423" s="4"/>
      <c r="WDA423" s="4"/>
      <c r="WDB423" s="4"/>
      <c r="WDC423" s="4"/>
      <c r="WDD423" s="4"/>
      <c r="WDE423" s="4"/>
      <c r="WDF423" s="4"/>
      <c r="WDG423" s="4"/>
      <c r="WDH423" s="4"/>
      <c r="WDI423" s="4"/>
      <c r="WDJ423" s="4"/>
      <c r="WDK423" s="4"/>
      <c r="WDL423" s="4"/>
      <c r="WDM423" s="4"/>
      <c r="WDN423" s="4"/>
      <c r="WDO423" s="4"/>
      <c r="WDP423" s="4"/>
      <c r="WDQ423" s="4"/>
      <c r="WDR423" s="4"/>
      <c r="WDS423" s="4"/>
      <c r="WDT423" s="4"/>
      <c r="WDU423" s="4"/>
      <c r="WDV423" s="4"/>
      <c r="WDW423" s="4"/>
      <c r="WDX423" s="4"/>
      <c r="WDY423" s="4"/>
      <c r="WDZ423" s="4"/>
      <c r="WEA423" s="4"/>
      <c r="WEB423" s="4"/>
      <c r="WEC423" s="4"/>
      <c r="WED423" s="4"/>
      <c r="WEE423" s="4"/>
      <c r="WEF423" s="4"/>
      <c r="WEG423" s="4"/>
      <c r="WEH423" s="4"/>
      <c r="WEI423" s="4"/>
      <c r="WEJ423" s="4"/>
      <c r="WEK423" s="4"/>
      <c r="WEL423" s="4"/>
      <c r="WEM423" s="4"/>
      <c r="WEN423" s="4"/>
      <c r="WEO423" s="4"/>
      <c r="WEP423" s="4"/>
      <c r="WEQ423" s="4"/>
      <c r="WER423" s="4"/>
      <c r="WES423" s="4"/>
      <c r="WET423" s="4"/>
      <c r="WEU423" s="4"/>
      <c r="WEV423" s="4"/>
      <c r="WEW423" s="4"/>
      <c r="WEX423" s="4"/>
      <c r="WEY423" s="4"/>
      <c r="WEZ423" s="4"/>
      <c r="WFA423" s="4"/>
      <c r="WFB423" s="4"/>
      <c r="WFC423" s="4"/>
      <c r="WFD423" s="4"/>
      <c r="WFE423" s="4"/>
      <c r="WFF423" s="4"/>
      <c r="WFG423" s="4"/>
      <c r="WFH423" s="4"/>
      <c r="WFI423" s="4"/>
      <c r="WFJ423" s="4"/>
      <c r="WFK423" s="4"/>
      <c r="WFL423" s="4"/>
      <c r="WFM423" s="4"/>
      <c r="WFN423" s="4"/>
      <c r="WFO423" s="4"/>
      <c r="WFP423" s="4"/>
      <c r="WFQ423" s="4"/>
      <c r="WFR423" s="4"/>
      <c r="WFS423" s="4"/>
      <c r="WFT423" s="4"/>
      <c r="WFU423" s="4"/>
      <c r="WFV423" s="4"/>
      <c r="WFW423" s="4"/>
      <c r="WFX423" s="4"/>
      <c r="WFY423" s="4"/>
      <c r="WFZ423" s="4"/>
      <c r="WGA423" s="4"/>
      <c r="WGB423" s="4"/>
      <c r="WGC423" s="4"/>
      <c r="WGD423" s="4"/>
      <c r="WGE423" s="4"/>
      <c r="WGF423" s="4"/>
      <c r="WGG423" s="4"/>
      <c r="WGH423" s="4"/>
      <c r="WGI423" s="4"/>
      <c r="WGJ423" s="4"/>
      <c r="WGK423" s="4"/>
      <c r="WGL423" s="4"/>
      <c r="WGM423" s="4"/>
      <c r="WGN423" s="4"/>
      <c r="WGO423" s="4"/>
      <c r="WGP423" s="4"/>
      <c r="WGQ423" s="4"/>
      <c r="WGR423" s="4"/>
      <c r="WGS423" s="4"/>
      <c r="WGT423" s="4"/>
      <c r="WGU423" s="4"/>
      <c r="WGV423" s="4"/>
      <c r="WGW423" s="4"/>
      <c r="WGX423" s="4"/>
      <c r="WGY423" s="4"/>
      <c r="WGZ423" s="4"/>
      <c r="WHA423" s="4"/>
      <c r="WHB423" s="4"/>
      <c r="WHC423" s="4"/>
      <c r="WHD423" s="4"/>
      <c r="WHE423" s="4"/>
      <c r="WHF423" s="4"/>
      <c r="WHG423" s="4"/>
      <c r="WHH423" s="4"/>
      <c r="WHI423" s="4"/>
      <c r="WHJ423" s="4"/>
      <c r="WHK423" s="4"/>
      <c r="WHL423" s="4"/>
      <c r="WHM423" s="4"/>
      <c r="WHN423" s="4"/>
      <c r="WHO423" s="4"/>
      <c r="WHP423" s="4"/>
      <c r="WHQ423" s="4"/>
      <c r="WHR423" s="4"/>
      <c r="WHS423" s="4"/>
      <c r="WHT423" s="4"/>
      <c r="WHU423" s="4"/>
      <c r="WHV423" s="4"/>
      <c r="WHW423" s="4"/>
      <c r="WHX423" s="4"/>
      <c r="WHY423" s="4"/>
      <c r="WHZ423" s="4"/>
      <c r="WIA423" s="4"/>
      <c r="WIB423" s="4"/>
      <c r="WIC423" s="4"/>
      <c r="WID423" s="4"/>
      <c r="WIE423" s="4"/>
      <c r="WIF423" s="4"/>
      <c r="WIG423" s="4"/>
      <c r="WIH423" s="4"/>
      <c r="WII423" s="4"/>
      <c r="WIJ423" s="4"/>
      <c r="WIK423" s="4"/>
      <c r="WIL423" s="4"/>
      <c r="WIM423" s="4"/>
      <c r="WIN423" s="4"/>
      <c r="WIO423" s="4"/>
      <c r="WIP423" s="4"/>
      <c r="WIQ423" s="4"/>
      <c r="WIR423" s="4"/>
      <c r="WIS423" s="4"/>
      <c r="WIT423" s="4"/>
      <c r="WIU423" s="4"/>
      <c r="WIV423" s="4"/>
      <c r="WIW423" s="4"/>
      <c r="WIX423" s="4"/>
      <c r="WIY423" s="4"/>
      <c r="WIZ423" s="4"/>
      <c r="WJA423" s="4"/>
      <c r="WJB423" s="4"/>
      <c r="WJC423" s="4"/>
      <c r="WJD423" s="4"/>
      <c r="WJE423" s="4"/>
      <c r="WJF423" s="4"/>
      <c r="WJG423" s="4"/>
      <c r="WJH423" s="4"/>
      <c r="WJI423" s="4"/>
      <c r="WJJ423" s="4"/>
      <c r="WJK423" s="4"/>
      <c r="WJL423" s="4"/>
      <c r="WJM423" s="4"/>
      <c r="WJN423" s="4"/>
      <c r="WJO423" s="4"/>
      <c r="WJP423" s="4"/>
      <c r="WJQ423" s="4"/>
      <c r="WJR423" s="4"/>
      <c r="WJS423" s="4"/>
      <c r="WJT423" s="4"/>
      <c r="WJU423" s="4"/>
      <c r="WJV423" s="4"/>
      <c r="WJW423" s="4"/>
      <c r="WJX423" s="4"/>
      <c r="WJY423" s="4"/>
      <c r="WJZ423" s="4"/>
      <c r="WKA423" s="4"/>
      <c r="WKB423" s="4"/>
      <c r="WKC423" s="4"/>
      <c r="WKD423" s="4"/>
      <c r="WKE423" s="4"/>
      <c r="WKF423" s="4"/>
      <c r="WKG423" s="4"/>
      <c r="WKH423" s="4"/>
      <c r="WKI423" s="4"/>
      <c r="WKJ423" s="4"/>
      <c r="WKK423" s="4"/>
      <c r="WKL423" s="4"/>
      <c r="WKM423" s="4"/>
      <c r="WKN423" s="4"/>
      <c r="WKO423" s="4"/>
      <c r="WKP423" s="4"/>
      <c r="WKQ423" s="4"/>
      <c r="WKR423" s="4"/>
      <c r="WKS423" s="4"/>
      <c r="WKT423" s="4"/>
      <c r="WKU423" s="4"/>
      <c r="WKV423" s="4"/>
      <c r="WKW423" s="4"/>
      <c r="WKX423" s="4"/>
      <c r="WKY423" s="4"/>
      <c r="WKZ423" s="4"/>
      <c r="WLA423" s="4"/>
      <c r="WLB423" s="4"/>
      <c r="WLC423" s="4"/>
      <c r="WLD423" s="4"/>
      <c r="WLE423" s="4"/>
      <c r="WLF423" s="4"/>
      <c r="WLG423" s="4"/>
      <c r="WLH423" s="4"/>
      <c r="WLI423" s="4"/>
      <c r="WLJ423" s="4"/>
      <c r="WLK423" s="4"/>
      <c r="WLL423" s="4"/>
      <c r="WLM423" s="4"/>
      <c r="WLN423" s="4"/>
      <c r="WLO423" s="4"/>
      <c r="WLP423" s="4"/>
      <c r="WLQ423" s="4"/>
      <c r="WLR423" s="4"/>
      <c r="WLS423" s="4"/>
      <c r="WLT423" s="4"/>
      <c r="WLU423" s="4"/>
      <c r="WLV423" s="4"/>
      <c r="WLW423" s="4"/>
      <c r="WLX423" s="4"/>
      <c r="WLY423" s="4"/>
      <c r="WLZ423" s="4"/>
      <c r="WMA423" s="4"/>
      <c r="WMB423" s="4"/>
      <c r="WMC423" s="4"/>
      <c r="WMD423" s="4"/>
      <c r="WME423" s="4"/>
      <c r="WMF423" s="4"/>
      <c r="WMG423" s="4"/>
      <c r="WMH423" s="4"/>
      <c r="WMI423" s="4"/>
      <c r="WMJ423" s="4"/>
      <c r="WMK423" s="4"/>
      <c r="WML423" s="4"/>
      <c r="WMM423" s="4"/>
      <c r="WMN423" s="4"/>
      <c r="WMO423" s="4"/>
      <c r="WMP423" s="4"/>
      <c r="WMQ423" s="4"/>
      <c r="WMR423" s="4"/>
      <c r="WMS423" s="4"/>
      <c r="WMT423" s="4"/>
      <c r="WMU423" s="4"/>
      <c r="WMV423" s="4"/>
      <c r="WMW423" s="4"/>
      <c r="WMX423" s="4"/>
      <c r="WMY423" s="4"/>
      <c r="WMZ423" s="4"/>
      <c r="WNA423" s="4"/>
      <c r="WNB423" s="4"/>
      <c r="WNC423" s="4"/>
      <c r="WND423" s="4"/>
      <c r="WNE423" s="4"/>
      <c r="WNF423" s="4"/>
      <c r="WNG423" s="4"/>
      <c r="WNH423" s="4"/>
      <c r="WNI423" s="4"/>
      <c r="WNJ423" s="4"/>
      <c r="WNK423" s="4"/>
      <c r="WNL423" s="4"/>
      <c r="WNM423" s="4"/>
      <c r="WNN423" s="4"/>
      <c r="WNO423" s="4"/>
      <c r="WNP423" s="4"/>
      <c r="WNQ423" s="4"/>
      <c r="WNR423" s="4"/>
      <c r="WNS423" s="4"/>
      <c r="WNT423" s="4"/>
      <c r="WNU423" s="4"/>
      <c r="WNV423" s="4"/>
      <c r="WNW423" s="4"/>
      <c r="WNX423" s="4"/>
      <c r="WNY423" s="4"/>
      <c r="WNZ423" s="4"/>
      <c r="WOA423" s="4"/>
      <c r="WOB423" s="4"/>
      <c r="WOC423" s="4"/>
      <c r="WOD423" s="4"/>
      <c r="WOE423" s="4"/>
      <c r="WOF423" s="4"/>
      <c r="WOG423" s="4"/>
      <c r="WOH423" s="4"/>
      <c r="WOI423" s="4"/>
      <c r="WOJ423" s="4"/>
      <c r="WOK423" s="4"/>
      <c r="WOL423" s="4"/>
      <c r="WOM423" s="4"/>
      <c r="WON423" s="4"/>
      <c r="WOO423" s="4"/>
      <c r="WOP423" s="4"/>
      <c r="WOQ423" s="4"/>
      <c r="WOR423" s="4"/>
      <c r="WOS423" s="4"/>
      <c r="WOT423" s="4"/>
      <c r="WOU423" s="4"/>
      <c r="WOV423" s="4"/>
      <c r="WOW423" s="4"/>
      <c r="WOX423" s="4"/>
      <c r="WOY423" s="4"/>
      <c r="WOZ423" s="4"/>
      <c r="WPA423" s="4"/>
      <c r="WPB423" s="4"/>
      <c r="WPC423" s="4"/>
      <c r="WPD423" s="4"/>
      <c r="WPE423" s="4"/>
      <c r="WPF423" s="4"/>
      <c r="WPG423" s="4"/>
      <c r="WPH423" s="4"/>
      <c r="WPI423" s="4"/>
      <c r="WPJ423" s="4"/>
      <c r="WPK423" s="4"/>
      <c r="WPL423" s="4"/>
      <c r="WPM423" s="4"/>
      <c r="WPN423" s="4"/>
      <c r="WPO423" s="4"/>
      <c r="WPP423" s="4"/>
      <c r="WPQ423" s="4"/>
      <c r="WPR423" s="4"/>
      <c r="WPS423" s="4"/>
      <c r="WPT423" s="4"/>
      <c r="WPU423" s="4"/>
      <c r="WPV423" s="4"/>
      <c r="WPW423" s="4"/>
      <c r="WPX423" s="4"/>
      <c r="WPY423" s="4"/>
      <c r="WPZ423" s="4"/>
      <c r="WQA423" s="4"/>
      <c r="WQB423" s="4"/>
      <c r="WQC423" s="4"/>
      <c r="WQD423" s="4"/>
      <c r="WQE423" s="4"/>
      <c r="WQF423" s="4"/>
      <c r="WQG423" s="4"/>
      <c r="WQH423" s="4"/>
      <c r="WQI423" s="4"/>
      <c r="WQJ423" s="4"/>
      <c r="WQK423" s="4"/>
      <c r="WQL423" s="4"/>
      <c r="WQM423" s="4"/>
      <c r="WQN423" s="4"/>
      <c r="WQO423" s="4"/>
      <c r="WQP423" s="4"/>
      <c r="WQQ423" s="4"/>
      <c r="WQR423" s="4"/>
      <c r="WQS423" s="4"/>
      <c r="WQT423" s="4"/>
      <c r="WQU423" s="4"/>
      <c r="WQV423" s="4"/>
      <c r="WQW423" s="4"/>
      <c r="WQX423" s="4"/>
      <c r="WQY423" s="4"/>
      <c r="WQZ423" s="4"/>
      <c r="WRA423" s="4"/>
      <c r="WRB423" s="4"/>
      <c r="WRC423" s="4"/>
      <c r="WRD423" s="4"/>
      <c r="WRE423" s="4"/>
      <c r="WRF423" s="4"/>
    </row>
    <row r="424" spans="1:16023" ht="15.75" x14ac:dyDescent="0.25">
      <c r="A424" s="128" t="s">
        <v>222</v>
      </c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06"/>
      <c r="O424" s="106"/>
      <c r="P424" s="10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  <c r="KA424" s="4"/>
      <c r="KB424" s="4"/>
      <c r="KC424" s="4"/>
      <c r="KD424" s="4"/>
      <c r="KE424" s="4"/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4"/>
      <c r="KR424" s="4"/>
      <c r="KS424" s="4"/>
      <c r="KT424" s="4"/>
      <c r="KU424" s="4"/>
      <c r="KV424" s="4"/>
      <c r="KW424" s="4"/>
      <c r="KX424" s="4"/>
      <c r="KY424" s="4"/>
      <c r="KZ424" s="4"/>
      <c r="LA424" s="4"/>
      <c r="LB424" s="4"/>
      <c r="LC424" s="4"/>
      <c r="LD424" s="4"/>
      <c r="LE424" s="4"/>
      <c r="LF424" s="4"/>
      <c r="LG424" s="4"/>
      <c r="LH424" s="4"/>
      <c r="LI424" s="4"/>
      <c r="LJ424" s="4"/>
      <c r="LK424" s="4"/>
      <c r="LL424" s="4"/>
      <c r="LM424" s="4"/>
      <c r="LN424" s="4"/>
      <c r="LO424" s="4"/>
      <c r="LP424" s="4"/>
      <c r="LQ424" s="4"/>
      <c r="LR424" s="4"/>
      <c r="LS424" s="4"/>
      <c r="LT424" s="4"/>
      <c r="LU424" s="4"/>
      <c r="LV424" s="4"/>
      <c r="LW424" s="4"/>
      <c r="LX424" s="4"/>
      <c r="LY424" s="4"/>
      <c r="LZ424" s="4"/>
      <c r="MA424" s="4"/>
      <c r="MB424" s="4"/>
      <c r="MC424" s="4"/>
      <c r="MD424" s="4"/>
      <c r="ME424" s="4"/>
      <c r="MF424" s="4"/>
      <c r="MG424" s="4"/>
      <c r="MH424" s="4"/>
      <c r="MI424" s="4"/>
      <c r="MJ424" s="4"/>
      <c r="MK424" s="4"/>
      <c r="ML424" s="4"/>
      <c r="MM424" s="4"/>
      <c r="MN424" s="4"/>
      <c r="MO424" s="4"/>
      <c r="MP424" s="4"/>
      <c r="MQ424" s="4"/>
      <c r="MR424" s="4"/>
      <c r="MS424" s="4"/>
      <c r="MT424" s="4"/>
      <c r="MU424" s="4"/>
      <c r="MV424" s="4"/>
      <c r="MW424" s="4"/>
      <c r="MX424" s="4"/>
      <c r="MY424" s="4"/>
      <c r="MZ424" s="4"/>
      <c r="NA424" s="4"/>
      <c r="NB424" s="4"/>
      <c r="NC424" s="4"/>
      <c r="ND424" s="4"/>
      <c r="NE424" s="4"/>
      <c r="NF424" s="4"/>
      <c r="NG424" s="4"/>
      <c r="NH424" s="4"/>
      <c r="NI424" s="4"/>
      <c r="NJ424" s="4"/>
      <c r="NK424" s="4"/>
      <c r="NL424" s="4"/>
      <c r="NM424" s="4"/>
      <c r="NN424" s="4"/>
      <c r="NO424" s="4"/>
      <c r="NP424" s="4"/>
      <c r="NQ424" s="4"/>
      <c r="NR424" s="4"/>
      <c r="NS424" s="4"/>
      <c r="NT424" s="4"/>
      <c r="NU424" s="4"/>
      <c r="NV424" s="4"/>
      <c r="NW424" s="4"/>
      <c r="NX424" s="4"/>
      <c r="NY424" s="4"/>
      <c r="NZ424" s="4"/>
      <c r="OA424" s="4"/>
      <c r="OB424" s="4"/>
      <c r="OC424" s="4"/>
      <c r="OD424" s="4"/>
      <c r="OE424" s="4"/>
      <c r="OF424" s="4"/>
      <c r="OG424" s="4"/>
      <c r="OH424" s="4"/>
      <c r="OI424" s="4"/>
      <c r="OJ424" s="4"/>
      <c r="OK424" s="4"/>
      <c r="OL424" s="4"/>
      <c r="OM424" s="4"/>
      <c r="ON424" s="4"/>
      <c r="OO424" s="4"/>
      <c r="OP424" s="4"/>
      <c r="OQ424" s="4"/>
      <c r="OR424" s="4"/>
      <c r="OS424" s="4"/>
      <c r="OT424" s="4"/>
      <c r="OU424" s="4"/>
      <c r="OV424" s="4"/>
      <c r="OW424" s="4"/>
      <c r="OX424" s="4"/>
      <c r="OY424" s="4"/>
      <c r="OZ424" s="4"/>
      <c r="PA424" s="4"/>
      <c r="PB424" s="4"/>
      <c r="PC424" s="4"/>
      <c r="PD424" s="4"/>
      <c r="PE424" s="4"/>
      <c r="PF424" s="4"/>
      <c r="PG424" s="4"/>
      <c r="PH424" s="4"/>
      <c r="PI424" s="4"/>
      <c r="PJ424" s="4"/>
      <c r="PK424" s="4"/>
      <c r="PL424" s="4"/>
      <c r="PM424" s="4"/>
      <c r="PN424" s="4"/>
      <c r="PO424" s="4"/>
      <c r="PP424" s="4"/>
      <c r="PQ424" s="4"/>
      <c r="PR424" s="4"/>
      <c r="PS424" s="4"/>
      <c r="PT424" s="4"/>
      <c r="PU424" s="4"/>
      <c r="PV424" s="4"/>
      <c r="PW424" s="4"/>
      <c r="PX424" s="4"/>
      <c r="PY424" s="4"/>
      <c r="PZ424" s="4"/>
      <c r="QA424" s="4"/>
      <c r="QB424" s="4"/>
      <c r="QC424" s="4"/>
      <c r="QD424" s="4"/>
      <c r="QE424" s="4"/>
      <c r="QF424" s="4"/>
      <c r="QG424" s="4"/>
      <c r="QH424" s="4"/>
      <c r="QI424" s="4"/>
      <c r="QJ424" s="4"/>
      <c r="QK424" s="4"/>
      <c r="QL424" s="4"/>
      <c r="QM424" s="4"/>
      <c r="QN424" s="4"/>
      <c r="QO424" s="4"/>
      <c r="QP424" s="4"/>
      <c r="QQ424" s="4"/>
      <c r="QR424" s="4"/>
      <c r="QS424" s="4"/>
      <c r="QT424" s="4"/>
      <c r="QU424" s="4"/>
      <c r="QV424" s="4"/>
      <c r="QW424" s="4"/>
      <c r="QX424" s="4"/>
      <c r="QY424" s="4"/>
      <c r="QZ424" s="4"/>
      <c r="RA424" s="4"/>
      <c r="RB424" s="4"/>
      <c r="RC424" s="4"/>
      <c r="RD424" s="4"/>
      <c r="RE424" s="4"/>
      <c r="RF424" s="4"/>
      <c r="RG424" s="4"/>
      <c r="RH424" s="4"/>
      <c r="RI424" s="4"/>
      <c r="RJ424" s="4"/>
      <c r="RK424" s="4"/>
      <c r="RL424" s="4"/>
      <c r="RM424" s="4"/>
      <c r="RN424" s="4"/>
      <c r="RO424" s="4"/>
      <c r="RP424" s="4"/>
      <c r="RQ424" s="4"/>
      <c r="RR424" s="4"/>
      <c r="RS424" s="4"/>
      <c r="RT424" s="4"/>
      <c r="RU424" s="4"/>
      <c r="RV424" s="4"/>
      <c r="RW424" s="4"/>
      <c r="RX424" s="4"/>
      <c r="RY424" s="4"/>
      <c r="RZ424" s="4"/>
      <c r="SA424" s="4"/>
      <c r="SB424" s="4"/>
      <c r="SC424" s="4"/>
      <c r="SD424" s="4"/>
      <c r="SE424" s="4"/>
      <c r="SF424" s="4"/>
      <c r="SG424" s="4"/>
      <c r="SH424" s="4"/>
      <c r="SI424" s="4"/>
      <c r="SJ424" s="4"/>
      <c r="SK424" s="4"/>
      <c r="SL424" s="4"/>
      <c r="SM424" s="4"/>
      <c r="SN424" s="4"/>
      <c r="SO424" s="4"/>
      <c r="SP424" s="4"/>
      <c r="SQ424" s="4"/>
      <c r="SR424" s="4"/>
      <c r="SS424" s="4"/>
      <c r="ST424" s="4"/>
      <c r="SU424" s="4"/>
      <c r="SV424" s="4"/>
      <c r="SW424" s="4"/>
      <c r="SX424" s="4"/>
      <c r="SY424" s="4"/>
      <c r="SZ424" s="4"/>
      <c r="TA424" s="4"/>
      <c r="TB424" s="4"/>
      <c r="TC424" s="4"/>
      <c r="TD424" s="4"/>
      <c r="TE424" s="4"/>
      <c r="TF424" s="4"/>
      <c r="TG424" s="4"/>
      <c r="TH424" s="4"/>
      <c r="TI424" s="4"/>
      <c r="TJ424" s="4"/>
      <c r="TK424" s="4"/>
      <c r="TL424" s="4"/>
      <c r="TM424" s="4"/>
      <c r="TN424" s="4"/>
      <c r="TO424" s="4"/>
      <c r="TP424" s="4"/>
      <c r="TQ424" s="4"/>
      <c r="TR424" s="4"/>
      <c r="TS424" s="4"/>
      <c r="TT424" s="4"/>
      <c r="TU424" s="4"/>
      <c r="TV424" s="4"/>
      <c r="TW424" s="4"/>
      <c r="TX424" s="4"/>
      <c r="TY424" s="4"/>
      <c r="TZ424" s="4"/>
      <c r="UA424" s="4"/>
      <c r="UB424" s="4"/>
      <c r="UC424" s="4"/>
      <c r="UD424" s="4"/>
      <c r="UE424" s="4"/>
      <c r="UF424" s="4"/>
      <c r="UG424" s="4"/>
      <c r="UH424" s="4"/>
      <c r="UI424" s="4"/>
      <c r="UJ424" s="4"/>
      <c r="UK424" s="4"/>
      <c r="UL424" s="4"/>
      <c r="UM424" s="4"/>
      <c r="UN424" s="4"/>
      <c r="UO424" s="4"/>
      <c r="UP424" s="4"/>
      <c r="UQ424" s="4"/>
      <c r="UR424" s="4"/>
      <c r="US424" s="4"/>
      <c r="UT424" s="4"/>
      <c r="UU424" s="4"/>
      <c r="UV424" s="4"/>
      <c r="UW424" s="4"/>
      <c r="UX424" s="4"/>
      <c r="UY424" s="4"/>
      <c r="UZ424" s="4"/>
      <c r="VA424" s="4"/>
      <c r="VB424" s="4"/>
      <c r="VC424" s="4"/>
      <c r="VD424" s="4"/>
      <c r="VE424" s="4"/>
      <c r="VF424" s="4"/>
      <c r="VG424" s="4"/>
      <c r="VH424" s="4"/>
      <c r="VI424" s="4"/>
      <c r="VJ424" s="4"/>
      <c r="VK424" s="4"/>
      <c r="VL424" s="4"/>
      <c r="VM424" s="4"/>
      <c r="VN424" s="4"/>
      <c r="VO424" s="4"/>
      <c r="VP424" s="4"/>
      <c r="VQ424" s="4"/>
      <c r="VR424" s="4"/>
      <c r="VS424" s="4"/>
      <c r="VT424" s="4"/>
      <c r="VU424" s="4"/>
      <c r="VV424" s="4"/>
      <c r="VW424" s="4"/>
      <c r="VX424" s="4"/>
      <c r="VY424" s="4"/>
      <c r="VZ424" s="4"/>
      <c r="WA424" s="4"/>
      <c r="WB424" s="4"/>
      <c r="WC424" s="4"/>
      <c r="WD424" s="4"/>
      <c r="WE424" s="4"/>
      <c r="WF424" s="4"/>
      <c r="WG424" s="4"/>
      <c r="WH424" s="4"/>
      <c r="WI424" s="4"/>
      <c r="WJ424" s="4"/>
      <c r="WK424" s="4"/>
      <c r="WL424" s="4"/>
      <c r="WM424" s="4"/>
      <c r="WN424" s="4"/>
      <c r="WO424" s="4"/>
      <c r="WP424" s="4"/>
      <c r="WQ424" s="4"/>
      <c r="WR424" s="4"/>
      <c r="WS424" s="4"/>
      <c r="WT424" s="4"/>
      <c r="WU424" s="4"/>
      <c r="WV424" s="4"/>
      <c r="WW424" s="4"/>
      <c r="WX424" s="4"/>
      <c r="WY424" s="4"/>
      <c r="WZ424" s="4"/>
      <c r="XA424" s="4"/>
      <c r="XB424" s="4"/>
      <c r="XC424" s="4"/>
      <c r="XD424" s="4"/>
      <c r="XE424" s="4"/>
      <c r="XF424" s="4"/>
      <c r="XG424" s="4"/>
      <c r="XH424" s="4"/>
      <c r="XI424" s="4"/>
      <c r="XJ424" s="4"/>
      <c r="XK424" s="4"/>
      <c r="XL424" s="4"/>
      <c r="XM424" s="4"/>
      <c r="XN424" s="4"/>
      <c r="XO424" s="4"/>
      <c r="XP424" s="4"/>
      <c r="XQ424" s="4"/>
      <c r="XR424" s="4"/>
      <c r="XS424" s="4"/>
      <c r="XT424" s="4"/>
      <c r="XU424" s="4"/>
      <c r="XV424" s="4"/>
      <c r="XW424" s="4"/>
      <c r="XX424" s="4"/>
      <c r="XY424" s="4"/>
      <c r="XZ424" s="4"/>
      <c r="YA424" s="4"/>
      <c r="YB424" s="4"/>
      <c r="YC424" s="4"/>
      <c r="YD424" s="4"/>
      <c r="YE424" s="4"/>
      <c r="YF424" s="4"/>
      <c r="YG424" s="4"/>
      <c r="YH424" s="4"/>
      <c r="YI424" s="4"/>
      <c r="YJ424" s="4"/>
      <c r="YK424" s="4"/>
      <c r="YL424" s="4"/>
      <c r="YM424" s="4"/>
      <c r="YN424" s="4"/>
      <c r="YO424" s="4"/>
      <c r="YP424" s="4"/>
      <c r="YQ424" s="4"/>
      <c r="YR424" s="4"/>
      <c r="YS424" s="4"/>
      <c r="YT424" s="4"/>
      <c r="YU424" s="4"/>
      <c r="YV424" s="4"/>
      <c r="YW424" s="4"/>
      <c r="YX424" s="4"/>
      <c r="YY424" s="4"/>
      <c r="YZ424" s="4"/>
      <c r="ZA424" s="4"/>
      <c r="ZB424" s="4"/>
      <c r="ZC424" s="4"/>
      <c r="ZD424" s="4"/>
      <c r="ZE424" s="4"/>
      <c r="ZF424" s="4"/>
      <c r="ZG424" s="4"/>
      <c r="ZH424" s="4"/>
      <c r="ZI424" s="4"/>
      <c r="ZJ424" s="4"/>
      <c r="ZK424" s="4"/>
      <c r="ZL424" s="4"/>
      <c r="ZM424" s="4"/>
      <c r="ZN424" s="4"/>
      <c r="ZO424" s="4"/>
      <c r="ZP424" s="4"/>
      <c r="ZQ424" s="4"/>
      <c r="ZR424" s="4"/>
      <c r="ZS424" s="4"/>
      <c r="ZT424" s="4"/>
      <c r="ZU424" s="4"/>
      <c r="ZV424" s="4"/>
      <c r="ZW424" s="4"/>
      <c r="ZX424" s="4"/>
      <c r="ZY424" s="4"/>
      <c r="ZZ424" s="4"/>
      <c r="AAA424" s="4"/>
      <c r="AAB424" s="4"/>
      <c r="AAC424" s="4"/>
      <c r="AAD424" s="4"/>
      <c r="AAE424" s="4"/>
      <c r="AAF424" s="4"/>
      <c r="AAG424" s="4"/>
      <c r="AAH424" s="4"/>
      <c r="AAI424" s="4"/>
      <c r="AAJ424" s="4"/>
      <c r="AAK424" s="4"/>
      <c r="AAL424" s="4"/>
      <c r="AAM424" s="4"/>
      <c r="AAN424" s="4"/>
      <c r="AAO424" s="4"/>
      <c r="AAP424" s="4"/>
      <c r="AAQ424" s="4"/>
      <c r="AAR424" s="4"/>
      <c r="AAS424" s="4"/>
      <c r="AAT424" s="4"/>
      <c r="AAU424" s="4"/>
      <c r="AAV424" s="4"/>
      <c r="AAW424" s="4"/>
      <c r="AAX424" s="4"/>
      <c r="AAY424" s="4"/>
      <c r="AAZ424" s="4"/>
      <c r="ABA424" s="4"/>
      <c r="ABB424" s="4"/>
      <c r="ABC424" s="4"/>
      <c r="ABD424" s="4"/>
      <c r="ABE424" s="4"/>
      <c r="ABF424" s="4"/>
      <c r="ABG424" s="4"/>
      <c r="ABH424" s="4"/>
      <c r="ABI424" s="4"/>
      <c r="ABJ424" s="4"/>
      <c r="ABK424" s="4"/>
      <c r="ABL424" s="4"/>
      <c r="ABM424" s="4"/>
      <c r="ABN424" s="4"/>
      <c r="ABO424" s="4"/>
      <c r="ABP424" s="4"/>
      <c r="ABQ424" s="4"/>
      <c r="ABR424" s="4"/>
      <c r="ABS424" s="4"/>
      <c r="ABT424" s="4"/>
      <c r="ABU424" s="4"/>
      <c r="ABV424" s="4"/>
      <c r="ABW424" s="4"/>
      <c r="ABX424" s="4"/>
      <c r="ABY424" s="4"/>
      <c r="ABZ424" s="4"/>
      <c r="ACA424" s="4"/>
      <c r="ACB424" s="4"/>
      <c r="ACC424" s="4"/>
      <c r="ACD424" s="4"/>
      <c r="ACE424" s="4"/>
      <c r="ACF424" s="4"/>
      <c r="ACG424" s="4"/>
      <c r="ACH424" s="4"/>
      <c r="ACI424" s="4"/>
      <c r="ACJ424" s="4"/>
      <c r="ACK424" s="4"/>
      <c r="ACL424" s="4"/>
      <c r="ACM424" s="4"/>
      <c r="ACN424" s="4"/>
      <c r="ACO424" s="4"/>
      <c r="ACP424" s="4"/>
      <c r="ACQ424" s="4"/>
      <c r="ACR424" s="4"/>
      <c r="ACS424" s="4"/>
      <c r="ACT424" s="4"/>
      <c r="ACU424" s="4"/>
      <c r="ACV424" s="4"/>
      <c r="ACW424" s="4"/>
      <c r="ACX424" s="4"/>
      <c r="ACY424" s="4"/>
      <c r="ACZ424" s="4"/>
      <c r="ADA424" s="4"/>
      <c r="ADB424" s="4"/>
      <c r="ADC424" s="4"/>
      <c r="ADD424" s="4"/>
      <c r="ADE424" s="4"/>
      <c r="ADF424" s="4"/>
      <c r="ADG424" s="4"/>
      <c r="ADH424" s="4"/>
      <c r="ADI424" s="4"/>
      <c r="ADJ424" s="4"/>
      <c r="ADK424" s="4"/>
      <c r="ADL424" s="4"/>
      <c r="ADM424" s="4"/>
      <c r="ADN424" s="4"/>
      <c r="ADO424" s="4"/>
      <c r="ADP424" s="4"/>
      <c r="ADQ424" s="4"/>
      <c r="ADR424" s="4"/>
      <c r="ADS424" s="4"/>
      <c r="ADT424" s="4"/>
      <c r="ADU424" s="4"/>
      <c r="ADV424" s="4"/>
      <c r="ADW424" s="4"/>
      <c r="ADX424" s="4"/>
      <c r="ADY424" s="4"/>
      <c r="ADZ424" s="4"/>
      <c r="AEA424" s="4"/>
      <c r="AEB424" s="4"/>
      <c r="AEC424" s="4"/>
      <c r="AED424" s="4"/>
      <c r="AEE424" s="4"/>
      <c r="AEF424" s="4"/>
      <c r="AEG424" s="4"/>
      <c r="AEH424" s="4"/>
      <c r="AEI424" s="4"/>
      <c r="AEJ424" s="4"/>
      <c r="AEK424" s="4"/>
      <c r="AEL424" s="4"/>
      <c r="AEM424" s="4"/>
      <c r="AEN424" s="4"/>
      <c r="AEO424" s="4"/>
      <c r="AEP424" s="4"/>
      <c r="AEQ424" s="4"/>
      <c r="AER424" s="4"/>
      <c r="AES424" s="4"/>
      <c r="AET424" s="4"/>
      <c r="AEU424" s="4"/>
      <c r="AEV424" s="4"/>
      <c r="AEW424" s="4"/>
      <c r="AEX424" s="4"/>
      <c r="AEY424" s="4"/>
      <c r="AEZ424" s="4"/>
      <c r="AFA424" s="4"/>
      <c r="AFB424" s="4"/>
      <c r="AFC424" s="4"/>
      <c r="AFD424" s="4"/>
      <c r="AFE424" s="4"/>
      <c r="AFF424" s="4"/>
      <c r="AFG424" s="4"/>
      <c r="AFH424" s="4"/>
      <c r="AFI424" s="4"/>
      <c r="AFJ424" s="4"/>
      <c r="AFK424" s="4"/>
      <c r="AFL424" s="4"/>
      <c r="AFM424" s="4"/>
      <c r="AFN424" s="4"/>
      <c r="AFO424" s="4"/>
      <c r="AFP424" s="4"/>
      <c r="AFQ424" s="4"/>
      <c r="AFR424" s="4"/>
      <c r="AFS424" s="4"/>
      <c r="AFT424" s="4"/>
      <c r="AFU424" s="4"/>
      <c r="AFV424" s="4"/>
      <c r="AFW424" s="4"/>
      <c r="AFX424" s="4"/>
      <c r="AFY424" s="4"/>
      <c r="AFZ424" s="4"/>
      <c r="AGA424" s="4"/>
      <c r="AGB424" s="4"/>
      <c r="AGC424" s="4"/>
      <c r="AGD424" s="4"/>
      <c r="AGE424" s="4"/>
      <c r="AGF424" s="4"/>
      <c r="AGG424" s="4"/>
      <c r="AGH424" s="4"/>
      <c r="AGI424" s="4"/>
      <c r="AGJ424" s="4"/>
      <c r="AGK424" s="4"/>
      <c r="AGL424" s="4"/>
      <c r="AGM424" s="4"/>
      <c r="AGN424" s="4"/>
      <c r="AGO424" s="4"/>
      <c r="AGP424" s="4"/>
      <c r="AGQ424" s="4"/>
      <c r="AGR424" s="4"/>
      <c r="AGS424" s="4"/>
      <c r="AGT424" s="4"/>
      <c r="AGU424" s="4"/>
      <c r="AGV424" s="4"/>
      <c r="AGW424" s="4"/>
      <c r="AGX424" s="4"/>
      <c r="AGY424" s="4"/>
      <c r="AGZ424" s="4"/>
      <c r="AHA424" s="4"/>
      <c r="AHB424" s="4"/>
      <c r="AHC424" s="4"/>
      <c r="AHD424" s="4"/>
      <c r="AHE424" s="4"/>
      <c r="AHF424" s="4"/>
      <c r="AHG424" s="4"/>
      <c r="AHH424" s="4"/>
      <c r="AHI424" s="4"/>
      <c r="AHJ424" s="4"/>
      <c r="AHK424" s="4"/>
      <c r="AHL424" s="4"/>
      <c r="AHM424" s="4"/>
      <c r="AHN424" s="4"/>
      <c r="AHO424" s="4"/>
      <c r="AHP424" s="4"/>
      <c r="AHQ424" s="4"/>
      <c r="AHR424" s="4"/>
      <c r="AHS424" s="4"/>
      <c r="AHT424" s="4"/>
      <c r="AHU424" s="4"/>
      <c r="AHV424" s="4"/>
      <c r="AHW424" s="4"/>
      <c r="AHX424" s="4"/>
      <c r="AHY424" s="4"/>
      <c r="AHZ424" s="4"/>
      <c r="AIA424" s="4"/>
      <c r="AIB424" s="4"/>
      <c r="AIC424" s="4"/>
      <c r="AID424" s="4"/>
      <c r="AIE424" s="4"/>
      <c r="AIF424" s="4"/>
      <c r="AIG424" s="4"/>
      <c r="AIH424" s="4"/>
      <c r="AII424" s="4"/>
      <c r="AIJ424" s="4"/>
      <c r="AIK424" s="4"/>
      <c r="AIL424" s="4"/>
      <c r="AIM424" s="4"/>
      <c r="AIN424" s="4"/>
      <c r="AIO424" s="4"/>
      <c r="AIP424" s="4"/>
      <c r="AIQ424" s="4"/>
      <c r="AIR424" s="4"/>
      <c r="AIS424" s="4"/>
      <c r="AIT424" s="4"/>
      <c r="AIU424" s="4"/>
      <c r="AIV424" s="4"/>
      <c r="AIW424" s="4"/>
      <c r="AIX424" s="4"/>
      <c r="AIY424" s="4"/>
      <c r="AIZ424" s="4"/>
      <c r="AJA424" s="4"/>
      <c r="AJB424" s="4"/>
      <c r="AJC424" s="4"/>
      <c r="AJD424" s="4"/>
      <c r="AJE424" s="4"/>
      <c r="AJF424" s="4"/>
      <c r="AJG424" s="4"/>
      <c r="AJH424" s="4"/>
      <c r="AJI424" s="4"/>
      <c r="AJJ424" s="4"/>
      <c r="AJK424" s="4"/>
      <c r="AJL424" s="4"/>
      <c r="AJM424" s="4"/>
      <c r="AJN424" s="4"/>
      <c r="AJO424" s="4"/>
      <c r="AJP424" s="4"/>
      <c r="AJQ424" s="4"/>
      <c r="AJR424" s="4"/>
      <c r="AJS424" s="4"/>
      <c r="AJT424" s="4"/>
      <c r="AJU424" s="4"/>
      <c r="AJV424" s="4"/>
      <c r="AJW424" s="4"/>
      <c r="AJX424" s="4"/>
      <c r="AJY424" s="4"/>
      <c r="AJZ424" s="4"/>
      <c r="AKA424" s="4"/>
      <c r="AKB424" s="4"/>
      <c r="AKC424" s="4"/>
      <c r="AKD424" s="4"/>
      <c r="AKE424" s="4"/>
      <c r="AKF424" s="4"/>
      <c r="AKG424" s="4"/>
      <c r="AKH424" s="4"/>
      <c r="AKI424" s="4"/>
      <c r="AKJ424" s="4"/>
      <c r="AKK424" s="4"/>
      <c r="AKL424" s="4"/>
      <c r="AKM424" s="4"/>
      <c r="AKN424" s="4"/>
      <c r="AKO424" s="4"/>
      <c r="AKP424" s="4"/>
      <c r="AKQ424" s="4"/>
      <c r="AKR424" s="4"/>
      <c r="AKS424" s="4"/>
      <c r="AKT424" s="4"/>
      <c r="AKU424" s="4"/>
      <c r="AKV424" s="4"/>
      <c r="AKW424" s="4"/>
      <c r="AKX424" s="4"/>
      <c r="AKY424" s="4"/>
      <c r="AKZ424" s="4"/>
      <c r="ALA424" s="4"/>
      <c r="ALB424" s="4"/>
      <c r="ALC424" s="4"/>
      <c r="ALD424" s="4"/>
      <c r="ALE424" s="4"/>
      <c r="ALF424" s="4"/>
      <c r="ALG424" s="4"/>
      <c r="ALH424" s="4"/>
      <c r="ALI424" s="4"/>
      <c r="ALJ424" s="4"/>
      <c r="ALK424" s="4"/>
      <c r="ALL424" s="4"/>
      <c r="ALM424" s="4"/>
      <c r="ALN424" s="4"/>
      <c r="ALO424" s="4"/>
      <c r="ALP424" s="4"/>
      <c r="ALQ424" s="4"/>
      <c r="ALR424" s="4"/>
      <c r="ALS424" s="4"/>
      <c r="ALT424" s="4"/>
      <c r="ALU424" s="4"/>
      <c r="ALV424" s="4"/>
      <c r="ALW424" s="4"/>
      <c r="ALX424" s="4"/>
      <c r="ALY424" s="4"/>
      <c r="ALZ424" s="4"/>
      <c r="AMA424" s="4"/>
      <c r="AMB424" s="4"/>
      <c r="AMC424" s="4"/>
      <c r="AMD424" s="4"/>
      <c r="AME424" s="4"/>
      <c r="AMF424" s="4"/>
      <c r="AMG424" s="4"/>
      <c r="AMH424" s="4"/>
      <c r="AMI424" s="4"/>
      <c r="AMJ424" s="4"/>
      <c r="AMK424" s="4"/>
      <c r="AML424" s="4"/>
      <c r="AMM424" s="4"/>
      <c r="AMN424" s="4"/>
      <c r="AMO424" s="4"/>
      <c r="AMP424" s="4"/>
      <c r="AMQ424" s="4"/>
      <c r="AMR424" s="4"/>
      <c r="AMS424" s="4"/>
      <c r="AMT424" s="4"/>
      <c r="AMU424" s="4"/>
      <c r="AMV424" s="4"/>
      <c r="AMW424" s="4"/>
      <c r="AMX424" s="4"/>
      <c r="AMY424" s="4"/>
      <c r="AMZ424" s="4"/>
      <c r="ANA424" s="4"/>
      <c r="ANB424" s="4"/>
      <c r="ANC424" s="4"/>
      <c r="AND424" s="4"/>
      <c r="ANE424" s="4"/>
      <c r="ANF424" s="4"/>
      <c r="ANG424" s="4"/>
      <c r="ANH424" s="4"/>
      <c r="ANI424" s="4"/>
      <c r="ANJ424" s="4"/>
      <c r="ANK424" s="4"/>
      <c r="ANL424" s="4"/>
      <c r="ANM424" s="4"/>
      <c r="ANN424" s="4"/>
      <c r="ANO424" s="4"/>
      <c r="ANP424" s="4"/>
      <c r="ANQ424" s="4"/>
      <c r="ANR424" s="4"/>
      <c r="ANS424" s="4"/>
      <c r="ANT424" s="4"/>
      <c r="ANU424" s="4"/>
      <c r="ANV424" s="4"/>
      <c r="ANW424" s="4"/>
      <c r="ANX424" s="4"/>
      <c r="ANY424" s="4"/>
      <c r="ANZ424" s="4"/>
      <c r="AOA424" s="4"/>
      <c r="AOB424" s="4"/>
      <c r="AOC424" s="4"/>
      <c r="AOD424" s="4"/>
      <c r="AOE424" s="4"/>
      <c r="AOF424" s="4"/>
      <c r="AOG424" s="4"/>
      <c r="AOH424" s="4"/>
      <c r="AOI424" s="4"/>
      <c r="AOJ424" s="4"/>
      <c r="AOK424" s="4"/>
      <c r="AOL424" s="4"/>
      <c r="AOM424" s="4"/>
      <c r="AON424" s="4"/>
      <c r="AOO424" s="4"/>
      <c r="AOP424" s="4"/>
      <c r="AOQ424" s="4"/>
      <c r="AOR424" s="4"/>
      <c r="AOS424" s="4"/>
      <c r="AOT424" s="4"/>
      <c r="AOU424" s="4"/>
      <c r="AOV424" s="4"/>
      <c r="AOW424" s="4"/>
      <c r="AOX424" s="4"/>
      <c r="AOY424" s="4"/>
      <c r="AOZ424" s="4"/>
      <c r="APA424" s="4"/>
      <c r="APB424" s="4"/>
      <c r="APC424" s="4"/>
      <c r="APD424" s="4"/>
      <c r="APE424" s="4"/>
      <c r="APF424" s="4"/>
      <c r="APG424" s="4"/>
      <c r="APH424" s="4"/>
      <c r="API424" s="4"/>
      <c r="APJ424" s="4"/>
      <c r="APK424" s="4"/>
      <c r="APL424" s="4"/>
      <c r="APM424" s="4"/>
      <c r="APN424" s="4"/>
      <c r="APO424" s="4"/>
      <c r="APP424" s="4"/>
      <c r="APQ424" s="4"/>
      <c r="APR424" s="4"/>
      <c r="APS424" s="4"/>
      <c r="APT424" s="4"/>
      <c r="APU424" s="4"/>
      <c r="APV424" s="4"/>
      <c r="APW424" s="4"/>
      <c r="APX424" s="4"/>
      <c r="APY424" s="4"/>
      <c r="APZ424" s="4"/>
      <c r="AQA424" s="4"/>
      <c r="AQB424" s="4"/>
      <c r="AQC424" s="4"/>
      <c r="AQD424" s="4"/>
      <c r="AQE424" s="4"/>
      <c r="AQF424" s="4"/>
      <c r="AQG424" s="4"/>
      <c r="AQH424" s="4"/>
      <c r="AQI424" s="4"/>
      <c r="AQJ424" s="4"/>
      <c r="AQK424" s="4"/>
      <c r="AQL424" s="4"/>
      <c r="AQM424" s="4"/>
      <c r="AQN424" s="4"/>
      <c r="AQO424" s="4"/>
      <c r="AQP424" s="4"/>
      <c r="AQQ424" s="4"/>
      <c r="AQR424" s="4"/>
      <c r="AQS424" s="4"/>
      <c r="AQT424" s="4"/>
      <c r="AQU424" s="4"/>
      <c r="AQV424" s="4"/>
      <c r="AQW424" s="4"/>
      <c r="AQX424" s="4"/>
      <c r="AQY424" s="4"/>
      <c r="AQZ424" s="4"/>
      <c r="ARA424" s="4"/>
      <c r="ARB424" s="4"/>
      <c r="ARC424" s="4"/>
      <c r="ARD424" s="4"/>
      <c r="ARE424" s="4"/>
      <c r="ARF424" s="4"/>
      <c r="ARG424" s="4"/>
      <c r="ARH424" s="4"/>
      <c r="ARI424" s="4"/>
      <c r="ARJ424" s="4"/>
      <c r="ARK424" s="4"/>
      <c r="ARL424" s="4"/>
      <c r="ARM424" s="4"/>
      <c r="ARN424" s="4"/>
      <c r="ARO424" s="4"/>
      <c r="ARP424" s="4"/>
      <c r="ARQ424" s="4"/>
      <c r="ARR424" s="4"/>
      <c r="ARS424" s="4"/>
      <c r="ART424" s="4"/>
      <c r="ARU424" s="4"/>
      <c r="ARV424" s="4"/>
      <c r="ARW424" s="4"/>
      <c r="ARX424" s="4"/>
      <c r="ARY424" s="4"/>
      <c r="ARZ424" s="4"/>
      <c r="ASA424" s="4"/>
      <c r="ASB424" s="4"/>
      <c r="ASC424" s="4"/>
      <c r="ASD424" s="4"/>
      <c r="ASE424" s="4"/>
      <c r="ASF424" s="4"/>
      <c r="ASG424" s="4"/>
      <c r="ASH424" s="4"/>
      <c r="ASI424" s="4"/>
      <c r="ASJ424" s="4"/>
      <c r="ASK424" s="4"/>
      <c r="ASL424" s="4"/>
      <c r="ASM424" s="4"/>
      <c r="ASN424" s="4"/>
      <c r="ASO424" s="4"/>
      <c r="ASP424" s="4"/>
      <c r="ASQ424" s="4"/>
      <c r="ASR424" s="4"/>
      <c r="ASS424" s="4"/>
      <c r="AST424" s="4"/>
      <c r="ASU424" s="4"/>
      <c r="ASV424" s="4"/>
      <c r="ASW424" s="4"/>
      <c r="ASX424" s="4"/>
      <c r="ASY424" s="4"/>
      <c r="ASZ424" s="4"/>
      <c r="ATA424" s="4"/>
      <c r="ATB424" s="4"/>
      <c r="ATC424" s="4"/>
      <c r="ATD424" s="4"/>
      <c r="ATE424" s="4"/>
      <c r="ATF424" s="4"/>
      <c r="ATG424" s="4"/>
      <c r="ATH424" s="4"/>
      <c r="ATI424" s="4"/>
      <c r="ATJ424" s="4"/>
      <c r="ATK424" s="4"/>
      <c r="ATL424" s="4"/>
      <c r="ATM424" s="4"/>
      <c r="ATN424" s="4"/>
      <c r="ATO424" s="4"/>
      <c r="ATP424" s="4"/>
      <c r="ATQ424" s="4"/>
      <c r="ATR424" s="4"/>
      <c r="ATS424" s="4"/>
      <c r="ATT424" s="4"/>
      <c r="ATU424" s="4"/>
      <c r="ATV424" s="4"/>
      <c r="ATW424" s="4"/>
      <c r="ATX424" s="4"/>
      <c r="ATY424" s="4"/>
      <c r="ATZ424" s="4"/>
      <c r="AUA424" s="4"/>
      <c r="AUB424" s="4"/>
      <c r="AUC424" s="4"/>
      <c r="AUD424" s="4"/>
      <c r="AUE424" s="4"/>
      <c r="AUF424" s="4"/>
      <c r="AUG424" s="4"/>
      <c r="AUH424" s="4"/>
      <c r="AUI424" s="4"/>
      <c r="AUJ424" s="4"/>
      <c r="AUK424" s="4"/>
      <c r="AUL424" s="4"/>
      <c r="AUM424" s="4"/>
      <c r="AUN424" s="4"/>
      <c r="AUO424" s="4"/>
      <c r="AUP424" s="4"/>
      <c r="AUQ424" s="4"/>
      <c r="AUR424" s="4"/>
      <c r="AUS424" s="4"/>
      <c r="AUT424" s="4"/>
      <c r="AUU424" s="4"/>
      <c r="AUV424" s="4"/>
      <c r="AUW424" s="4"/>
      <c r="AUX424" s="4"/>
      <c r="AUY424" s="4"/>
      <c r="AUZ424" s="4"/>
      <c r="AVA424" s="4"/>
      <c r="AVB424" s="4"/>
      <c r="AVC424" s="4"/>
      <c r="AVD424" s="4"/>
      <c r="AVE424" s="4"/>
      <c r="AVF424" s="4"/>
      <c r="AVG424" s="4"/>
      <c r="AVH424" s="4"/>
      <c r="AVI424" s="4"/>
      <c r="AVJ424" s="4"/>
      <c r="AVK424" s="4"/>
      <c r="AVL424" s="4"/>
      <c r="AVM424" s="4"/>
      <c r="AVN424" s="4"/>
      <c r="AVO424" s="4"/>
      <c r="AVP424" s="4"/>
      <c r="AVQ424" s="4"/>
      <c r="AVR424" s="4"/>
      <c r="AVS424" s="4"/>
      <c r="AVT424" s="4"/>
      <c r="AVU424" s="4"/>
      <c r="AVV424" s="4"/>
      <c r="AVW424" s="4"/>
      <c r="AVX424" s="4"/>
      <c r="AVY424" s="4"/>
      <c r="AVZ424" s="4"/>
      <c r="AWA424" s="4"/>
      <c r="AWB424" s="4"/>
      <c r="AWC424" s="4"/>
      <c r="AWD424" s="4"/>
      <c r="AWE424" s="4"/>
      <c r="AWF424" s="4"/>
      <c r="AWG424" s="4"/>
      <c r="AWH424" s="4"/>
      <c r="AWI424" s="4"/>
      <c r="AWJ424" s="4"/>
      <c r="AWK424" s="4"/>
      <c r="AWL424" s="4"/>
      <c r="AWM424" s="4"/>
      <c r="AWN424" s="4"/>
      <c r="AWO424" s="4"/>
      <c r="AWP424" s="4"/>
      <c r="AWQ424" s="4"/>
      <c r="AWR424" s="4"/>
      <c r="AWS424" s="4"/>
      <c r="AWT424" s="4"/>
      <c r="AWU424" s="4"/>
      <c r="AWV424" s="4"/>
      <c r="AWW424" s="4"/>
      <c r="AWX424" s="4"/>
      <c r="AWY424" s="4"/>
      <c r="AWZ424" s="4"/>
      <c r="AXA424" s="4"/>
      <c r="AXB424" s="4"/>
      <c r="AXC424" s="4"/>
      <c r="AXD424" s="4"/>
      <c r="AXE424" s="4"/>
      <c r="AXF424" s="4"/>
      <c r="AXG424" s="4"/>
      <c r="AXH424" s="4"/>
      <c r="AXI424" s="4"/>
      <c r="AXJ424" s="4"/>
      <c r="AXK424" s="4"/>
      <c r="AXL424" s="4"/>
      <c r="AXM424" s="4"/>
      <c r="AXN424" s="4"/>
      <c r="AXO424" s="4"/>
      <c r="AXP424" s="4"/>
      <c r="AXQ424" s="4"/>
      <c r="AXR424" s="4"/>
      <c r="AXS424" s="4"/>
      <c r="AXT424" s="4"/>
      <c r="AXU424" s="4"/>
      <c r="AXV424" s="4"/>
      <c r="AXW424" s="4"/>
      <c r="AXX424" s="4"/>
      <c r="AXY424" s="4"/>
      <c r="AXZ424" s="4"/>
      <c r="AYA424" s="4"/>
      <c r="AYB424" s="4"/>
      <c r="AYC424" s="4"/>
      <c r="AYD424" s="4"/>
      <c r="AYE424" s="4"/>
      <c r="AYF424" s="4"/>
      <c r="AYG424" s="4"/>
      <c r="AYH424" s="4"/>
      <c r="AYI424" s="4"/>
      <c r="AYJ424" s="4"/>
      <c r="AYK424" s="4"/>
      <c r="AYL424" s="4"/>
      <c r="AYM424" s="4"/>
      <c r="AYN424" s="4"/>
      <c r="AYO424" s="4"/>
      <c r="AYP424" s="4"/>
      <c r="AYQ424" s="4"/>
      <c r="AYR424" s="4"/>
      <c r="AYS424" s="4"/>
      <c r="AYT424" s="4"/>
      <c r="AYU424" s="4"/>
      <c r="AYV424" s="4"/>
      <c r="AYW424" s="4"/>
      <c r="AYX424" s="4"/>
      <c r="AYY424" s="4"/>
      <c r="AYZ424" s="4"/>
      <c r="AZA424" s="4"/>
      <c r="AZB424" s="4"/>
      <c r="AZC424" s="4"/>
      <c r="AZD424" s="4"/>
      <c r="AZE424" s="4"/>
      <c r="AZF424" s="4"/>
      <c r="AZG424" s="4"/>
      <c r="AZH424" s="4"/>
      <c r="AZI424" s="4"/>
      <c r="AZJ424" s="4"/>
      <c r="AZK424" s="4"/>
      <c r="AZL424" s="4"/>
      <c r="AZM424" s="4"/>
      <c r="AZN424" s="4"/>
      <c r="AZO424" s="4"/>
      <c r="AZP424" s="4"/>
      <c r="AZQ424" s="4"/>
      <c r="AZR424" s="4"/>
      <c r="AZS424" s="4"/>
      <c r="AZT424" s="4"/>
      <c r="AZU424" s="4"/>
      <c r="AZV424" s="4"/>
      <c r="AZW424" s="4"/>
      <c r="AZX424" s="4"/>
      <c r="AZY424" s="4"/>
      <c r="AZZ424" s="4"/>
      <c r="BAA424" s="4"/>
      <c r="BAB424" s="4"/>
      <c r="BAC424" s="4"/>
      <c r="BAD424" s="4"/>
      <c r="BAE424" s="4"/>
      <c r="BAF424" s="4"/>
      <c r="BAG424" s="4"/>
      <c r="BAH424" s="4"/>
      <c r="BAI424" s="4"/>
      <c r="BAJ424" s="4"/>
      <c r="BAK424" s="4"/>
      <c r="BAL424" s="4"/>
      <c r="BAM424" s="4"/>
      <c r="BAN424" s="4"/>
      <c r="BAO424" s="4"/>
      <c r="BAP424" s="4"/>
      <c r="BAQ424" s="4"/>
      <c r="BAR424" s="4"/>
      <c r="BAS424" s="4"/>
      <c r="BAT424" s="4"/>
      <c r="BAU424" s="4"/>
      <c r="BAV424" s="4"/>
      <c r="BAW424" s="4"/>
      <c r="BAX424" s="4"/>
      <c r="BAY424" s="4"/>
      <c r="BAZ424" s="4"/>
      <c r="BBA424" s="4"/>
      <c r="BBB424" s="4"/>
      <c r="BBC424" s="4"/>
      <c r="BBD424" s="4"/>
      <c r="BBE424" s="4"/>
      <c r="BBF424" s="4"/>
      <c r="BBG424" s="4"/>
      <c r="BBH424" s="4"/>
      <c r="BBI424" s="4"/>
      <c r="BBJ424" s="4"/>
      <c r="BBK424" s="4"/>
      <c r="BBL424" s="4"/>
      <c r="BBM424" s="4"/>
      <c r="BBN424" s="4"/>
      <c r="BBO424" s="4"/>
      <c r="BBP424" s="4"/>
      <c r="BBQ424" s="4"/>
      <c r="BBR424" s="4"/>
      <c r="BBS424" s="4"/>
      <c r="BBT424" s="4"/>
      <c r="BBU424" s="4"/>
      <c r="BBV424" s="4"/>
      <c r="BBW424" s="4"/>
      <c r="BBX424" s="4"/>
      <c r="BBY424" s="4"/>
      <c r="BBZ424" s="4"/>
      <c r="BCA424" s="4"/>
      <c r="BCB424" s="4"/>
      <c r="BCC424" s="4"/>
      <c r="BCD424" s="4"/>
      <c r="BCE424" s="4"/>
      <c r="BCF424" s="4"/>
      <c r="BCG424" s="4"/>
      <c r="BCH424" s="4"/>
      <c r="BCI424" s="4"/>
      <c r="BCJ424" s="4"/>
      <c r="BCK424" s="4"/>
      <c r="BCL424" s="4"/>
      <c r="BCM424" s="4"/>
      <c r="BCN424" s="4"/>
      <c r="BCO424" s="4"/>
      <c r="BCP424" s="4"/>
      <c r="BCQ424" s="4"/>
      <c r="BCR424" s="4"/>
      <c r="BCS424" s="4"/>
      <c r="BCT424" s="4"/>
      <c r="BCU424" s="4"/>
      <c r="BCV424" s="4"/>
      <c r="BCW424" s="4"/>
      <c r="BCX424" s="4"/>
      <c r="BCY424" s="4"/>
      <c r="BCZ424" s="4"/>
      <c r="BDA424" s="4"/>
      <c r="BDB424" s="4"/>
      <c r="BDC424" s="4"/>
      <c r="BDD424" s="4"/>
      <c r="BDE424" s="4"/>
      <c r="BDF424" s="4"/>
      <c r="BDG424" s="4"/>
      <c r="BDH424" s="4"/>
      <c r="BDI424" s="4"/>
      <c r="BDJ424" s="4"/>
      <c r="BDK424" s="4"/>
      <c r="BDL424" s="4"/>
      <c r="BDM424" s="4"/>
      <c r="BDN424" s="4"/>
      <c r="BDO424" s="4"/>
      <c r="BDP424" s="4"/>
      <c r="BDQ424" s="4"/>
      <c r="BDR424" s="4"/>
      <c r="BDS424" s="4"/>
      <c r="BDT424" s="4"/>
      <c r="BDU424" s="4"/>
      <c r="BDV424" s="4"/>
      <c r="BDW424" s="4"/>
      <c r="BDX424" s="4"/>
      <c r="BDY424" s="4"/>
      <c r="BDZ424" s="4"/>
      <c r="BEA424" s="4"/>
      <c r="BEB424" s="4"/>
      <c r="BEC424" s="4"/>
      <c r="BED424" s="4"/>
      <c r="BEE424" s="4"/>
      <c r="BEF424" s="4"/>
      <c r="BEG424" s="4"/>
      <c r="BEH424" s="4"/>
      <c r="BEI424" s="4"/>
      <c r="BEJ424" s="4"/>
      <c r="BEK424" s="4"/>
      <c r="BEL424" s="4"/>
      <c r="BEM424" s="4"/>
      <c r="BEN424" s="4"/>
      <c r="BEO424" s="4"/>
      <c r="BEP424" s="4"/>
      <c r="BEQ424" s="4"/>
      <c r="BER424" s="4"/>
      <c r="BES424" s="4"/>
      <c r="BET424" s="4"/>
      <c r="BEU424" s="4"/>
      <c r="BEV424" s="4"/>
      <c r="BEW424" s="4"/>
      <c r="BEX424" s="4"/>
      <c r="BEY424" s="4"/>
      <c r="BEZ424" s="4"/>
      <c r="BFA424" s="4"/>
      <c r="BFB424" s="4"/>
      <c r="BFC424" s="4"/>
      <c r="BFD424" s="4"/>
      <c r="BFE424" s="4"/>
      <c r="BFF424" s="4"/>
      <c r="BFG424" s="4"/>
      <c r="BFH424" s="4"/>
      <c r="BFI424" s="4"/>
      <c r="BFJ424" s="4"/>
      <c r="BFK424" s="4"/>
      <c r="BFL424" s="4"/>
      <c r="BFM424" s="4"/>
      <c r="BFN424" s="4"/>
      <c r="BFO424" s="4"/>
      <c r="BFP424" s="4"/>
      <c r="BFQ424" s="4"/>
      <c r="BFR424" s="4"/>
      <c r="BFS424" s="4"/>
      <c r="BFT424" s="4"/>
      <c r="BFU424" s="4"/>
      <c r="BFV424" s="4"/>
      <c r="BFW424" s="4"/>
      <c r="BFX424" s="4"/>
      <c r="BFY424" s="4"/>
      <c r="BFZ424" s="4"/>
      <c r="BGA424" s="4"/>
      <c r="BGB424" s="4"/>
      <c r="BGC424" s="4"/>
      <c r="BGD424" s="4"/>
      <c r="BGE424" s="4"/>
      <c r="BGF424" s="4"/>
      <c r="BGG424" s="4"/>
      <c r="BGH424" s="4"/>
      <c r="BGI424" s="4"/>
      <c r="BGJ424" s="4"/>
      <c r="BGK424" s="4"/>
      <c r="BGL424" s="4"/>
      <c r="BGM424" s="4"/>
      <c r="BGN424" s="4"/>
      <c r="BGO424" s="4"/>
      <c r="BGP424" s="4"/>
      <c r="BGQ424" s="4"/>
      <c r="BGR424" s="4"/>
      <c r="BGS424" s="4"/>
      <c r="BGT424" s="4"/>
      <c r="BGU424" s="4"/>
      <c r="BGV424" s="4"/>
      <c r="BGW424" s="4"/>
      <c r="BGX424" s="4"/>
      <c r="BGY424" s="4"/>
      <c r="BGZ424" s="4"/>
      <c r="BHA424" s="4"/>
      <c r="BHB424" s="4"/>
      <c r="BHC424" s="4"/>
      <c r="BHD424" s="4"/>
      <c r="BHE424" s="4"/>
      <c r="BHF424" s="4"/>
      <c r="BHG424" s="4"/>
      <c r="BHH424" s="4"/>
      <c r="BHI424" s="4"/>
      <c r="BHJ424" s="4"/>
      <c r="BHK424" s="4"/>
      <c r="BHL424" s="4"/>
      <c r="BHM424" s="4"/>
      <c r="BHN424" s="4"/>
      <c r="BHO424" s="4"/>
      <c r="BHP424" s="4"/>
      <c r="BHQ424" s="4"/>
      <c r="BHR424" s="4"/>
      <c r="BHS424" s="4"/>
      <c r="BHT424" s="4"/>
      <c r="BHU424" s="4"/>
      <c r="BHV424" s="4"/>
      <c r="BHW424" s="4"/>
      <c r="BHX424" s="4"/>
      <c r="BHY424" s="4"/>
      <c r="BHZ424" s="4"/>
      <c r="BIA424" s="4"/>
      <c r="BIB424" s="4"/>
      <c r="BIC424" s="4"/>
      <c r="BID424" s="4"/>
      <c r="BIE424" s="4"/>
      <c r="BIF424" s="4"/>
      <c r="BIG424" s="4"/>
      <c r="BIH424" s="4"/>
      <c r="BII424" s="4"/>
      <c r="BIJ424" s="4"/>
      <c r="BIK424" s="4"/>
      <c r="BIL424" s="4"/>
      <c r="BIM424" s="4"/>
      <c r="BIN424" s="4"/>
      <c r="BIO424" s="4"/>
      <c r="BIP424" s="4"/>
      <c r="BIQ424" s="4"/>
      <c r="BIR424" s="4"/>
      <c r="BIS424" s="4"/>
      <c r="BIT424" s="4"/>
      <c r="BIU424" s="4"/>
      <c r="BIV424" s="4"/>
      <c r="BIW424" s="4"/>
      <c r="BIX424" s="4"/>
      <c r="BIY424" s="4"/>
      <c r="BIZ424" s="4"/>
      <c r="BJA424" s="4"/>
      <c r="BJB424" s="4"/>
      <c r="BJC424" s="4"/>
      <c r="BJD424" s="4"/>
      <c r="BJE424" s="4"/>
      <c r="BJF424" s="4"/>
      <c r="BJG424" s="4"/>
      <c r="BJH424" s="4"/>
      <c r="BJI424" s="4"/>
      <c r="BJJ424" s="4"/>
      <c r="BJK424" s="4"/>
      <c r="BJL424" s="4"/>
      <c r="BJM424" s="4"/>
      <c r="BJN424" s="4"/>
      <c r="BJO424" s="4"/>
      <c r="BJP424" s="4"/>
      <c r="BJQ424" s="4"/>
      <c r="BJR424" s="4"/>
      <c r="BJS424" s="4"/>
      <c r="BJT424" s="4"/>
      <c r="BJU424" s="4"/>
      <c r="BJV424" s="4"/>
      <c r="BJW424" s="4"/>
      <c r="BJX424" s="4"/>
      <c r="BJY424" s="4"/>
      <c r="BJZ424" s="4"/>
      <c r="BKA424" s="4"/>
      <c r="BKB424" s="4"/>
      <c r="BKC424" s="4"/>
      <c r="BKD424" s="4"/>
      <c r="BKE424" s="4"/>
      <c r="BKF424" s="4"/>
      <c r="BKG424" s="4"/>
      <c r="BKH424" s="4"/>
      <c r="BKI424" s="4"/>
      <c r="BKJ424" s="4"/>
      <c r="BKK424" s="4"/>
      <c r="BKL424" s="4"/>
      <c r="BKM424" s="4"/>
      <c r="BKN424" s="4"/>
      <c r="BKO424" s="4"/>
      <c r="BKP424" s="4"/>
      <c r="BKQ424" s="4"/>
      <c r="BKR424" s="4"/>
      <c r="BKS424" s="4"/>
      <c r="BKT424" s="4"/>
      <c r="BKU424" s="4"/>
      <c r="BKV424" s="4"/>
      <c r="BKW424" s="4"/>
      <c r="BKX424" s="4"/>
      <c r="BKY424" s="4"/>
      <c r="BKZ424" s="4"/>
      <c r="BLA424" s="4"/>
      <c r="BLB424" s="4"/>
      <c r="BLC424" s="4"/>
      <c r="BLD424" s="4"/>
      <c r="BLE424" s="4"/>
      <c r="BLF424" s="4"/>
      <c r="BLG424" s="4"/>
      <c r="BLH424" s="4"/>
      <c r="BLI424" s="4"/>
      <c r="BLJ424" s="4"/>
      <c r="BLK424" s="4"/>
      <c r="BLL424" s="4"/>
      <c r="BLM424" s="4"/>
      <c r="BLN424" s="4"/>
      <c r="BLO424" s="4"/>
      <c r="BLP424" s="4"/>
      <c r="BLQ424" s="4"/>
      <c r="BLR424" s="4"/>
      <c r="BLS424" s="4"/>
      <c r="BLT424" s="4"/>
      <c r="BLU424" s="4"/>
      <c r="BLV424" s="4"/>
      <c r="BLW424" s="4"/>
      <c r="BLX424" s="4"/>
      <c r="BLY424" s="4"/>
      <c r="BLZ424" s="4"/>
      <c r="BMA424" s="4"/>
      <c r="BMB424" s="4"/>
      <c r="BMC424" s="4"/>
      <c r="BMD424" s="4"/>
      <c r="BME424" s="4"/>
      <c r="BMF424" s="4"/>
      <c r="BMG424" s="4"/>
      <c r="BMH424" s="4"/>
      <c r="BMI424" s="4"/>
      <c r="BMJ424" s="4"/>
      <c r="BMK424" s="4"/>
      <c r="BML424" s="4"/>
      <c r="BMM424" s="4"/>
      <c r="BMN424" s="4"/>
      <c r="BMO424" s="4"/>
      <c r="BMP424" s="4"/>
      <c r="BMQ424" s="4"/>
      <c r="BMR424" s="4"/>
      <c r="BMS424" s="4"/>
      <c r="BMT424" s="4"/>
      <c r="BMU424" s="4"/>
      <c r="BMV424" s="4"/>
      <c r="BMW424" s="4"/>
      <c r="BMX424" s="4"/>
      <c r="BMY424" s="4"/>
      <c r="BMZ424" s="4"/>
      <c r="BNA424" s="4"/>
      <c r="BNB424" s="4"/>
      <c r="BNC424" s="4"/>
      <c r="BND424" s="4"/>
      <c r="BNE424" s="4"/>
      <c r="BNF424" s="4"/>
      <c r="BNG424" s="4"/>
      <c r="BNH424" s="4"/>
      <c r="BNI424" s="4"/>
      <c r="BNJ424" s="4"/>
      <c r="BNK424" s="4"/>
      <c r="BNL424" s="4"/>
      <c r="BNM424" s="4"/>
      <c r="BNN424" s="4"/>
      <c r="BNO424" s="4"/>
      <c r="BNP424" s="4"/>
      <c r="BNQ424" s="4"/>
      <c r="BNR424" s="4"/>
      <c r="BNS424" s="4"/>
      <c r="BNT424" s="4"/>
      <c r="BNU424" s="4"/>
      <c r="BNV424" s="4"/>
      <c r="BNW424" s="4"/>
      <c r="BNX424" s="4"/>
      <c r="BNY424" s="4"/>
      <c r="BNZ424" s="4"/>
      <c r="BOA424" s="4"/>
      <c r="BOB424" s="4"/>
      <c r="BOC424" s="4"/>
      <c r="BOD424" s="4"/>
      <c r="BOE424" s="4"/>
      <c r="BOF424" s="4"/>
      <c r="BOG424" s="4"/>
      <c r="BOH424" s="4"/>
      <c r="BOI424" s="4"/>
      <c r="BOJ424" s="4"/>
      <c r="BOK424" s="4"/>
      <c r="BOL424" s="4"/>
      <c r="BOM424" s="4"/>
      <c r="BON424" s="4"/>
      <c r="BOO424" s="4"/>
      <c r="BOP424" s="4"/>
      <c r="BOQ424" s="4"/>
      <c r="BOR424" s="4"/>
      <c r="BOS424" s="4"/>
      <c r="BOT424" s="4"/>
      <c r="BOU424" s="4"/>
      <c r="BOV424" s="4"/>
      <c r="BOW424" s="4"/>
      <c r="BOX424" s="4"/>
      <c r="BOY424" s="4"/>
      <c r="BOZ424" s="4"/>
      <c r="BPA424" s="4"/>
      <c r="BPB424" s="4"/>
      <c r="BPC424" s="4"/>
      <c r="BPD424" s="4"/>
      <c r="BPE424" s="4"/>
      <c r="BPF424" s="4"/>
      <c r="BPG424" s="4"/>
      <c r="BPH424" s="4"/>
      <c r="BPI424" s="4"/>
      <c r="BPJ424" s="4"/>
      <c r="BPK424" s="4"/>
      <c r="BPL424" s="4"/>
      <c r="BPM424" s="4"/>
      <c r="BPN424" s="4"/>
      <c r="BPO424" s="4"/>
      <c r="BPP424" s="4"/>
      <c r="BPQ424" s="4"/>
      <c r="BPR424" s="4"/>
      <c r="BPS424" s="4"/>
      <c r="BPT424" s="4"/>
      <c r="BPU424" s="4"/>
      <c r="BPV424" s="4"/>
      <c r="BPW424" s="4"/>
      <c r="BPX424" s="4"/>
      <c r="BPY424" s="4"/>
      <c r="BPZ424" s="4"/>
      <c r="BQA424" s="4"/>
      <c r="BQB424" s="4"/>
      <c r="BQC424" s="4"/>
      <c r="BQD424" s="4"/>
      <c r="BQE424" s="4"/>
      <c r="BQF424" s="4"/>
      <c r="BQG424" s="4"/>
      <c r="BQH424" s="4"/>
      <c r="BQI424" s="4"/>
      <c r="BQJ424" s="4"/>
      <c r="BQK424" s="4"/>
      <c r="BQL424" s="4"/>
      <c r="BQM424" s="4"/>
      <c r="BQN424" s="4"/>
      <c r="BQO424" s="4"/>
      <c r="BQP424" s="4"/>
      <c r="BQQ424" s="4"/>
      <c r="BQR424" s="4"/>
      <c r="BQS424" s="4"/>
      <c r="BQT424" s="4"/>
      <c r="BQU424" s="4"/>
      <c r="BQV424" s="4"/>
      <c r="BQW424" s="4"/>
      <c r="BQX424" s="4"/>
      <c r="BQY424" s="4"/>
      <c r="BQZ424" s="4"/>
      <c r="BRA424" s="4"/>
      <c r="BRB424" s="4"/>
      <c r="BRC424" s="4"/>
      <c r="BRD424" s="4"/>
      <c r="BRE424" s="4"/>
      <c r="BRF424" s="4"/>
      <c r="BRG424" s="4"/>
      <c r="BRH424" s="4"/>
      <c r="BRI424" s="4"/>
      <c r="BRJ424" s="4"/>
      <c r="BRK424" s="4"/>
      <c r="BRL424" s="4"/>
      <c r="BRM424" s="4"/>
      <c r="BRN424" s="4"/>
      <c r="BRO424" s="4"/>
      <c r="BRP424" s="4"/>
      <c r="BRQ424" s="4"/>
      <c r="BRR424" s="4"/>
      <c r="BRS424" s="4"/>
      <c r="BRT424" s="4"/>
      <c r="BRU424" s="4"/>
      <c r="BRV424" s="4"/>
      <c r="BRW424" s="4"/>
      <c r="BRX424" s="4"/>
      <c r="BRY424" s="4"/>
      <c r="BRZ424" s="4"/>
      <c r="BSA424" s="4"/>
      <c r="BSB424" s="4"/>
      <c r="BSC424" s="4"/>
      <c r="BSD424" s="4"/>
      <c r="BSE424" s="4"/>
      <c r="BSF424" s="4"/>
      <c r="BSG424" s="4"/>
      <c r="BSH424" s="4"/>
      <c r="BSI424" s="4"/>
      <c r="BSJ424" s="4"/>
      <c r="BSK424" s="4"/>
      <c r="BSL424" s="4"/>
      <c r="BSM424" s="4"/>
      <c r="BSN424" s="4"/>
      <c r="BSO424" s="4"/>
      <c r="BSP424" s="4"/>
      <c r="BSQ424" s="4"/>
      <c r="BSR424" s="4"/>
      <c r="BSS424" s="4"/>
      <c r="BST424" s="4"/>
      <c r="BSU424" s="4"/>
      <c r="BSV424" s="4"/>
      <c r="BSW424" s="4"/>
      <c r="BSX424" s="4"/>
      <c r="BSY424" s="4"/>
      <c r="BSZ424" s="4"/>
      <c r="BTA424" s="4"/>
      <c r="BTB424" s="4"/>
      <c r="BTC424" s="4"/>
      <c r="BTD424" s="4"/>
      <c r="BTE424" s="4"/>
      <c r="BTF424" s="4"/>
      <c r="BTG424" s="4"/>
      <c r="BTH424" s="4"/>
      <c r="BTI424" s="4"/>
      <c r="BTJ424" s="4"/>
      <c r="BTK424" s="4"/>
      <c r="BTL424" s="4"/>
      <c r="BTM424" s="4"/>
      <c r="BTN424" s="4"/>
      <c r="BTO424" s="4"/>
      <c r="BTP424" s="4"/>
      <c r="BTQ424" s="4"/>
      <c r="BTR424" s="4"/>
      <c r="BTS424" s="4"/>
      <c r="BTT424" s="4"/>
      <c r="BTU424" s="4"/>
      <c r="BTV424" s="4"/>
      <c r="BTW424" s="4"/>
      <c r="BTX424" s="4"/>
      <c r="BTY424" s="4"/>
      <c r="BTZ424" s="4"/>
      <c r="BUA424" s="4"/>
      <c r="BUB424" s="4"/>
      <c r="BUC424" s="4"/>
      <c r="BUD424" s="4"/>
      <c r="BUE424" s="4"/>
      <c r="BUF424" s="4"/>
      <c r="BUG424" s="4"/>
      <c r="BUH424" s="4"/>
      <c r="BUI424" s="4"/>
      <c r="BUJ424" s="4"/>
      <c r="BUK424" s="4"/>
      <c r="BUL424" s="4"/>
      <c r="BUM424" s="4"/>
      <c r="BUN424" s="4"/>
      <c r="BUO424" s="4"/>
      <c r="BUP424" s="4"/>
      <c r="BUQ424" s="4"/>
      <c r="BUR424" s="4"/>
      <c r="BUS424" s="4"/>
      <c r="BUT424" s="4"/>
      <c r="BUU424" s="4"/>
      <c r="BUV424" s="4"/>
      <c r="BUW424" s="4"/>
      <c r="BUX424" s="4"/>
      <c r="BUY424" s="4"/>
      <c r="BUZ424" s="4"/>
      <c r="BVA424" s="4"/>
      <c r="BVB424" s="4"/>
      <c r="BVC424" s="4"/>
      <c r="BVD424" s="4"/>
      <c r="BVE424" s="4"/>
      <c r="BVF424" s="4"/>
      <c r="BVG424" s="4"/>
      <c r="BVH424" s="4"/>
      <c r="BVI424" s="4"/>
      <c r="BVJ424" s="4"/>
      <c r="BVK424" s="4"/>
      <c r="BVL424" s="4"/>
      <c r="BVM424" s="4"/>
      <c r="BVN424" s="4"/>
      <c r="BVO424" s="4"/>
      <c r="BVP424" s="4"/>
      <c r="BVQ424" s="4"/>
      <c r="BVR424" s="4"/>
      <c r="BVS424" s="4"/>
      <c r="BVT424" s="4"/>
      <c r="BVU424" s="4"/>
      <c r="BVV424" s="4"/>
      <c r="BVW424" s="4"/>
      <c r="BVX424" s="4"/>
      <c r="BVY424" s="4"/>
      <c r="BVZ424" s="4"/>
      <c r="BWA424" s="4"/>
      <c r="BWB424" s="4"/>
      <c r="BWC424" s="4"/>
      <c r="BWD424" s="4"/>
      <c r="BWE424" s="4"/>
      <c r="BWF424" s="4"/>
      <c r="BWG424" s="4"/>
      <c r="BWH424" s="4"/>
      <c r="BWI424" s="4"/>
      <c r="BWJ424" s="4"/>
      <c r="BWK424" s="4"/>
      <c r="BWL424" s="4"/>
      <c r="BWM424" s="4"/>
      <c r="BWN424" s="4"/>
      <c r="BWO424" s="4"/>
      <c r="BWP424" s="4"/>
      <c r="BWQ424" s="4"/>
      <c r="BWR424" s="4"/>
      <c r="BWS424" s="4"/>
      <c r="BWT424" s="4"/>
      <c r="BWU424" s="4"/>
      <c r="BWV424" s="4"/>
      <c r="BWW424" s="4"/>
      <c r="BWX424" s="4"/>
      <c r="BWY424" s="4"/>
      <c r="BWZ424" s="4"/>
      <c r="BXA424" s="4"/>
      <c r="BXB424" s="4"/>
      <c r="BXC424" s="4"/>
      <c r="BXD424" s="4"/>
      <c r="BXE424" s="4"/>
      <c r="BXF424" s="4"/>
      <c r="BXG424" s="4"/>
      <c r="BXH424" s="4"/>
      <c r="BXI424" s="4"/>
      <c r="BXJ424" s="4"/>
      <c r="BXK424" s="4"/>
      <c r="BXL424" s="4"/>
      <c r="BXM424" s="4"/>
      <c r="BXN424" s="4"/>
      <c r="BXO424" s="4"/>
      <c r="BXP424" s="4"/>
      <c r="BXQ424" s="4"/>
      <c r="BXR424" s="4"/>
      <c r="BXS424" s="4"/>
      <c r="BXT424" s="4"/>
      <c r="BXU424" s="4"/>
      <c r="BXV424" s="4"/>
      <c r="BXW424" s="4"/>
      <c r="BXX424" s="4"/>
      <c r="BXY424" s="4"/>
      <c r="BXZ424" s="4"/>
      <c r="BYA424" s="4"/>
      <c r="BYB424" s="4"/>
      <c r="BYC424" s="4"/>
      <c r="BYD424" s="4"/>
      <c r="BYE424" s="4"/>
      <c r="BYF424" s="4"/>
      <c r="BYG424" s="4"/>
      <c r="BYH424" s="4"/>
      <c r="BYI424" s="4"/>
      <c r="BYJ424" s="4"/>
      <c r="BYK424" s="4"/>
      <c r="BYL424" s="4"/>
      <c r="BYM424" s="4"/>
      <c r="BYN424" s="4"/>
      <c r="BYO424" s="4"/>
      <c r="BYP424" s="4"/>
      <c r="BYQ424" s="4"/>
      <c r="BYR424" s="4"/>
      <c r="BYS424" s="4"/>
      <c r="BYT424" s="4"/>
      <c r="BYU424" s="4"/>
      <c r="BYV424" s="4"/>
      <c r="BYW424" s="4"/>
      <c r="BYX424" s="4"/>
      <c r="BYY424" s="4"/>
      <c r="BYZ424" s="4"/>
      <c r="BZA424" s="4"/>
      <c r="BZB424" s="4"/>
      <c r="BZC424" s="4"/>
      <c r="BZD424" s="4"/>
      <c r="BZE424" s="4"/>
      <c r="BZF424" s="4"/>
      <c r="BZG424" s="4"/>
      <c r="BZH424" s="4"/>
      <c r="BZI424" s="4"/>
      <c r="BZJ424" s="4"/>
      <c r="BZK424" s="4"/>
      <c r="BZL424" s="4"/>
      <c r="BZM424" s="4"/>
      <c r="BZN424" s="4"/>
      <c r="BZO424" s="4"/>
      <c r="BZP424" s="4"/>
      <c r="BZQ424" s="4"/>
      <c r="BZR424" s="4"/>
      <c r="BZS424" s="4"/>
      <c r="BZT424" s="4"/>
      <c r="BZU424" s="4"/>
      <c r="BZV424" s="4"/>
      <c r="BZW424" s="4"/>
      <c r="BZX424" s="4"/>
      <c r="BZY424" s="4"/>
      <c r="BZZ424" s="4"/>
      <c r="CAA424" s="4"/>
      <c r="CAB424" s="4"/>
      <c r="CAC424" s="4"/>
      <c r="CAD424" s="4"/>
      <c r="CAE424" s="4"/>
      <c r="CAF424" s="4"/>
      <c r="CAG424" s="4"/>
      <c r="CAH424" s="4"/>
      <c r="CAI424" s="4"/>
      <c r="CAJ424" s="4"/>
      <c r="CAK424" s="4"/>
      <c r="CAL424" s="4"/>
      <c r="CAM424" s="4"/>
      <c r="CAN424" s="4"/>
      <c r="CAO424" s="4"/>
      <c r="CAP424" s="4"/>
      <c r="CAQ424" s="4"/>
      <c r="CAR424" s="4"/>
      <c r="CAS424" s="4"/>
      <c r="CAT424" s="4"/>
      <c r="CAU424" s="4"/>
      <c r="CAV424" s="4"/>
      <c r="CAW424" s="4"/>
      <c r="CAX424" s="4"/>
      <c r="CAY424" s="4"/>
      <c r="CAZ424" s="4"/>
      <c r="CBA424" s="4"/>
      <c r="CBB424" s="4"/>
      <c r="CBC424" s="4"/>
      <c r="CBD424" s="4"/>
      <c r="CBE424" s="4"/>
      <c r="CBF424" s="4"/>
      <c r="CBG424" s="4"/>
      <c r="CBH424" s="4"/>
      <c r="CBI424" s="4"/>
      <c r="CBJ424" s="4"/>
      <c r="CBK424" s="4"/>
      <c r="CBL424" s="4"/>
      <c r="CBM424" s="4"/>
      <c r="CBN424" s="4"/>
      <c r="CBO424" s="4"/>
      <c r="CBP424" s="4"/>
      <c r="CBQ424" s="4"/>
      <c r="CBR424" s="4"/>
      <c r="CBS424" s="4"/>
      <c r="CBT424" s="4"/>
      <c r="CBU424" s="4"/>
      <c r="CBV424" s="4"/>
      <c r="CBW424" s="4"/>
      <c r="CBX424" s="4"/>
      <c r="CBY424" s="4"/>
      <c r="CBZ424" s="4"/>
      <c r="CCA424" s="4"/>
      <c r="CCB424" s="4"/>
      <c r="CCC424" s="4"/>
      <c r="CCD424" s="4"/>
      <c r="CCE424" s="4"/>
      <c r="CCF424" s="4"/>
      <c r="CCG424" s="4"/>
      <c r="CCH424" s="4"/>
      <c r="CCI424" s="4"/>
      <c r="CCJ424" s="4"/>
      <c r="CCK424" s="4"/>
      <c r="CCL424" s="4"/>
      <c r="CCM424" s="4"/>
      <c r="CCN424" s="4"/>
      <c r="CCO424" s="4"/>
      <c r="CCP424" s="4"/>
      <c r="CCQ424" s="4"/>
      <c r="CCR424" s="4"/>
      <c r="CCS424" s="4"/>
      <c r="CCT424" s="4"/>
      <c r="CCU424" s="4"/>
      <c r="CCV424" s="4"/>
      <c r="CCW424" s="4"/>
      <c r="CCX424" s="4"/>
      <c r="CCY424" s="4"/>
      <c r="CCZ424" s="4"/>
      <c r="CDA424" s="4"/>
      <c r="CDB424" s="4"/>
      <c r="CDC424" s="4"/>
      <c r="CDD424" s="4"/>
      <c r="CDE424" s="4"/>
      <c r="CDF424" s="4"/>
      <c r="CDG424" s="4"/>
      <c r="CDH424" s="4"/>
      <c r="CDI424" s="4"/>
      <c r="CDJ424" s="4"/>
      <c r="CDK424" s="4"/>
      <c r="CDL424" s="4"/>
      <c r="CDM424" s="4"/>
      <c r="CDN424" s="4"/>
      <c r="CDO424" s="4"/>
      <c r="CDP424" s="4"/>
      <c r="CDQ424" s="4"/>
      <c r="CDR424" s="4"/>
      <c r="CDS424" s="4"/>
      <c r="CDT424" s="4"/>
      <c r="CDU424" s="4"/>
      <c r="CDV424" s="4"/>
      <c r="CDW424" s="4"/>
      <c r="CDX424" s="4"/>
      <c r="CDY424" s="4"/>
      <c r="CDZ424" s="4"/>
      <c r="CEA424" s="4"/>
      <c r="CEB424" s="4"/>
      <c r="CEC424" s="4"/>
      <c r="CED424" s="4"/>
      <c r="CEE424" s="4"/>
      <c r="CEF424" s="4"/>
      <c r="CEG424" s="4"/>
      <c r="CEH424" s="4"/>
      <c r="CEI424" s="4"/>
      <c r="CEJ424" s="4"/>
      <c r="CEK424" s="4"/>
      <c r="CEL424" s="4"/>
      <c r="CEM424" s="4"/>
      <c r="CEN424" s="4"/>
      <c r="CEO424" s="4"/>
      <c r="CEP424" s="4"/>
      <c r="CEQ424" s="4"/>
      <c r="CER424" s="4"/>
      <c r="CES424" s="4"/>
      <c r="CET424" s="4"/>
      <c r="CEU424" s="4"/>
      <c r="CEV424" s="4"/>
      <c r="CEW424" s="4"/>
      <c r="CEX424" s="4"/>
      <c r="CEY424" s="4"/>
      <c r="CEZ424" s="4"/>
      <c r="CFA424" s="4"/>
      <c r="CFB424" s="4"/>
      <c r="CFC424" s="4"/>
      <c r="CFD424" s="4"/>
      <c r="CFE424" s="4"/>
      <c r="CFF424" s="4"/>
      <c r="CFG424" s="4"/>
      <c r="CFH424" s="4"/>
      <c r="CFI424" s="4"/>
      <c r="CFJ424" s="4"/>
      <c r="CFK424" s="4"/>
      <c r="CFL424" s="4"/>
      <c r="CFM424" s="4"/>
      <c r="CFN424" s="4"/>
      <c r="CFO424" s="4"/>
      <c r="CFP424" s="4"/>
      <c r="CFQ424" s="4"/>
      <c r="CFR424" s="4"/>
      <c r="CFS424" s="4"/>
      <c r="CFT424" s="4"/>
      <c r="CFU424" s="4"/>
      <c r="CFV424" s="4"/>
      <c r="CFW424" s="4"/>
      <c r="CFX424" s="4"/>
      <c r="CFY424" s="4"/>
      <c r="CFZ424" s="4"/>
      <c r="CGA424" s="4"/>
      <c r="CGB424" s="4"/>
      <c r="CGC424" s="4"/>
      <c r="CGD424" s="4"/>
      <c r="CGE424" s="4"/>
      <c r="CGF424" s="4"/>
      <c r="CGG424" s="4"/>
      <c r="CGH424" s="4"/>
      <c r="CGI424" s="4"/>
      <c r="CGJ424" s="4"/>
      <c r="CGK424" s="4"/>
      <c r="CGL424" s="4"/>
      <c r="CGM424" s="4"/>
      <c r="CGN424" s="4"/>
      <c r="CGO424" s="4"/>
      <c r="CGP424" s="4"/>
      <c r="CGQ424" s="4"/>
      <c r="CGR424" s="4"/>
      <c r="CGS424" s="4"/>
      <c r="CGT424" s="4"/>
      <c r="CGU424" s="4"/>
      <c r="CGV424" s="4"/>
      <c r="CGW424" s="4"/>
      <c r="CGX424" s="4"/>
      <c r="CGY424" s="4"/>
      <c r="CGZ424" s="4"/>
      <c r="CHA424" s="4"/>
      <c r="CHB424" s="4"/>
      <c r="CHC424" s="4"/>
      <c r="CHD424" s="4"/>
      <c r="CHE424" s="4"/>
      <c r="CHF424" s="4"/>
      <c r="CHG424" s="4"/>
      <c r="CHH424" s="4"/>
      <c r="CHI424" s="4"/>
      <c r="CHJ424" s="4"/>
      <c r="CHK424" s="4"/>
      <c r="CHL424" s="4"/>
      <c r="CHM424" s="4"/>
      <c r="CHN424" s="4"/>
      <c r="CHO424" s="4"/>
      <c r="CHP424" s="4"/>
      <c r="CHQ424" s="4"/>
      <c r="CHR424" s="4"/>
      <c r="CHS424" s="4"/>
      <c r="CHT424" s="4"/>
      <c r="CHU424" s="4"/>
      <c r="CHV424" s="4"/>
      <c r="CHW424" s="4"/>
      <c r="CHX424" s="4"/>
      <c r="CHY424" s="4"/>
      <c r="CHZ424" s="4"/>
      <c r="CIA424" s="4"/>
      <c r="CIB424" s="4"/>
      <c r="CIC424" s="4"/>
      <c r="CID424" s="4"/>
      <c r="CIE424" s="4"/>
      <c r="CIF424" s="4"/>
      <c r="CIG424" s="4"/>
      <c r="CIH424" s="4"/>
      <c r="CII424" s="4"/>
      <c r="CIJ424" s="4"/>
      <c r="CIK424" s="4"/>
      <c r="CIL424" s="4"/>
      <c r="CIM424" s="4"/>
      <c r="CIN424" s="4"/>
      <c r="CIO424" s="4"/>
      <c r="CIP424" s="4"/>
      <c r="CIQ424" s="4"/>
      <c r="CIR424" s="4"/>
      <c r="CIS424" s="4"/>
      <c r="CIT424" s="4"/>
      <c r="CIU424" s="4"/>
      <c r="CIV424" s="4"/>
      <c r="CIW424" s="4"/>
      <c r="CIX424" s="4"/>
      <c r="CIY424" s="4"/>
      <c r="CIZ424" s="4"/>
      <c r="CJA424" s="4"/>
      <c r="CJB424" s="4"/>
      <c r="CJC424" s="4"/>
      <c r="CJD424" s="4"/>
      <c r="CJE424" s="4"/>
      <c r="CJF424" s="4"/>
      <c r="CJG424" s="4"/>
      <c r="CJH424" s="4"/>
      <c r="CJI424" s="4"/>
      <c r="CJJ424" s="4"/>
      <c r="CJK424" s="4"/>
      <c r="CJL424" s="4"/>
      <c r="CJM424" s="4"/>
      <c r="CJN424" s="4"/>
      <c r="CJO424" s="4"/>
      <c r="CJP424" s="4"/>
      <c r="CJQ424" s="4"/>
      <c r="CJR424" s="4"/>
      <c r="CJS424" s="4"/>
      <c r="CJT424" s="4"/>
      <c r="CJU424" s="4"/>
      <c r="CJV424" s="4"/>
      <c r="CJW424" s="4"/>
      <c r="CJX424" s="4"/>
      <c r="CJY424" s="4"/>
      <c r="CJZ424" s="4"/>
      <c r="CKA424" s="4"/>
      <c r="CKB424" s="4"/>
      <c r="CKC424" s="4"/>
      <c r="CKD424" s="4"/>
      <c r="CKE424" s="4"/>
      <c r="CKF424" s="4"/>
      <c r="CKG424" s="4"/>
      <c r="CKH424" s="4"/>
      <c r="CKI424" s="4"/>
      <c r="CKJ424" s="4"/>
      <c r="CKK424" s="4"/>
      <c r="CKL424" s="4"/>
      <c r="CKM424" s="4"/>
      <c r="CKN424" s="4"/>
      <c r="CKO424" s="4"/>
      <c r="CKP424" s="4"/>
      <c r="CKQ424" s="4"/>
      <c r="CKR424" s="4"/>
      <c r="CKS424" s="4"/>
      <c r="CKT424" s="4"/>
      <c r="CKU424" s="4"/>
      <c r="CKV424" s="4"/>
      <c r="CKW424" s="4"/>
      <c r="CKX424" s="4"/>
      <c r="CKY424" s="4"/>
      <c r="CKZ424" s="4"/>
      <c r="CLA424" s="4"/>
      <c r="CLB424" s="4"/>
      <c r="CLC424" s="4"/>
      <c r="CLD424" s="4"/>
      <c r="CLE424" s="4"/>
      <c r="CLF424" s="4"/>
      <c r="CLG424" s="4"/>
      <c r="CLH424" s="4"/>
      <c r="CLI424" s="4"/>
      <c r="CLJ424" s="4"/>
      <c r="CLK424" s="4"/>
      <c r="CLL424" s="4"/>
      <c r="CLM424" s="4"/>
      <c r="CLN424" s="4"/>
      <c r="CLO424" s="4"/>
      <c r="CLP424" s="4"/>
      <c r="CLQ424" s="4"/>
      <c r="CLR424" s="4"/>
      <c r="CLS424" s="4"/>
      <c r="CLT424" s="4"/>
      <c r="CLU424" s="4"/>
      <c r="CLV424" s="4"/>
      <c r="CLW424" s="4"/>
      <c r="CLX424" s="4"/>
      <c r="CLY424" s="4"/>
      <c r="CLZ424" s="4"/>
      <c r="CMA424" s="4"/>
      <c r="CMB424" s="4"/>
      <c r="CMC424" s="4"/>
      <c r="CMD424" s="4"/>
      <c r="CME424" s="4"/>
      <c r="CMF424" s="4"/>
      <c r="CMG424" s="4"/>
      <c r="CMH424" s="4"/>
      <c r="CMI424" s="4"/>
      <c r="CMJ424" s="4"/>
      <c r="CMK424" s="4"/>
      <c r="CML424" s="4"/>
      <c r="CMM424" s="4"/>
      <c r="CMN424" s="4"/>
      <c r="CMO424" s="4"/>
      <c r="CMP424" s="4"/>
      <c r="CMQ424" s="4"/>
      <c r="CMR424" s="4"/>
      <c r="CMS424" s="4"/>
      <c r="CMT424" s="4"/>
      <c r="CMU424" s="4"/>
      <c r="CMV424" s="4"/>
      <c r="CMW424" s="4"/>
      <c r="CMX424" s="4"/>
      <c r="CMY424" s="4"/>
      <c r="CMZ424" s="4"/>
      <c r="CNA424" s="4"/>
      <c r="CNB424" s="4"/>
      <c r="CNC424" s="4"/>
      <c r="CND424" s="4"/>
      <c r="CNE424" s="4"/>
      <c r="CNF424" s="4"/>
      <c r="CNG424" s="4"/>
      <c r="CNH424" s="4"/>
      <c r="CNI424" s="4"/>
      <c r="CNJ424" s="4"/>
      <c r="CNK424" s="4"/>
      <c r="CNL424" s="4"/>
      <c r="CNM424" s="4"/>
      <c r="CNN424" s="4"/>
      <c r="CNO424" s="4"/>
      <c r="CNP424" s="4"/>
      <c r="CNQ424" s="4"/>
      <c r="CNR424" s="4"/>
      <c r="CNS424" s="4"/>
      <c r="CNT424" s="4"/>
      <c r="CNU424" s="4"/>
      <c r="CNV424" s="4"/>
      <c r="CNW424" s="4"/>
      <c r="CNX424" s="4"/>
      <c r="CNY424" s="4"/>
      <c r="CNZ424" s="4"/>
      <c r="COA424" s="4"/>
      <c r="COB424" s="4"/>
      <c r="COC424" s="4"/>
      <c r="COD424" s="4"/>
      <c r="COE424" s="4"/>
      <c r="COF424" s="4"/>
      <c r="COG424" s="4"/>
      <c r="COH424" s="4"/>
      <c r="COI424" s="4"/>
      <c r="COJ424" s="4"/>
      <c r="COK424" s="4"/>
      <c r="COL424" s="4"/>
      <c r="COM424" s="4"/>
      <c r="CON424" s="4"/>
      <c r="COO424" s="4"/>
      <c r="COP424" s="4"/>
      <c r="COQ424" s="4"/>
      <c r="COR424" s="4"/>
      <c r="COS424" s="4"/>
      <c r="COT424" s="4"/>
      <c r="COU424" s="4"/>
      <c r="COV424" s="4"/>
      <c r="COW424" s="4"/>
      <c r="COX424" s="4"/>
      <c r="COY424" s="4"/>
      <c r="COZ424" s="4"/>
      <c r="CPA424" s="4"/>
      <c r="CPB424" s="4"/>
      <c r="CPC424" s="4"/>
      <c r="CPD424" s="4"/>
      <c r="CPE424" s="4"/>
      <c r="CPF424" s="4"/>
      <c r="CPG424" s="4"/>
      <c r="CPH424" s="4"/>
      <c r="CPI424" s="4"/>
      <c r="CPJ424" s="4"/>
      <c r="CPK424" s="4"/>
      <c r="CPL424" s="4"/>
      <c r="CPM424" s="4"/>
      <c r="CPN424" s="4"/>
      <c r="CPO424" s="4"/>
      <c r="CPP424" s="4"/>
      <c r="CPQ424" s="4"/>
      <c r="CPR424" s="4"/>
      <c r="CPS424" s="4"/>
      <c r="CPT424" s="4"/>
      <c r="CPU424" s="4"/>
      <c r="CPV424" s="4"/>
      <c r="CPW424" s="4"/>
      <c r="CPX424" s="4"/>
      <c r="CPY424" s="4"/>
      <c r="CPZ424" s="4"/>
      <c r="CQA424" s="4"/>
      <c r="CQB424" s="4"/>
      <c r="CQC424" s="4"/>
      <c r="CQD424" s="4"/>
      <c r="CQE424" s="4"/>
      <c r="CQF424" s="4"/>
      <c r="CQG424" s="4"/>
      <c r="CQH424" s="4"/>
      <c r="CQI424" s="4"/>
      <c r="CQJ424" s="4"/>
      <c r="CQK424" s="4"/>
      <c r="CQL424" s="4"/>
      <c r="CQM424" s="4"/>
      <c r="CQN424" s="4"/>
      <c r="CQO424" s="4"/>
      <c r="CQP424" s="4"/>
      <c r="CQQ424" s="4"/>
      <c r="CQR424" s="4"/>
      <c r="CQS424" s="4"/>
      <c r="CQT424" s="4"/>
      <c r="CQU424" s="4"/>
      <c r="CQV424" s="4"/>
      <c r="CQW424" s="4"/>
      <c r="CQX424" s="4"/>
      <c r="CQY424" s="4"/>
      <c r="CQZ424" s="4"/>
      <c r="CRA424" s="4"/>
      <c r="CRB424" s="4"/>
      <c r="CRC424" s="4"/>
      <c r="CRD424" s="4"/>
      <c r="CRE424" s="4"/>
      <c r="CRF424" s="4"/>
      <c r="CRG424" s="4"/>
      <c r="CRH424" s="4"/>
      <c r="CRI424" s="4"/>
      <c r="CRJ424" s="4"/>
      <c r="CRK424" s="4"/>
      <c r="CRL424" s="4"/>
      <c r="CRM424" s="4"/>
      <c r="CRN424" s="4"/>
      <c r="CRO424" s="4"/>
      <c r="CRP424" s="4"/>
      <c r="CRQ424" s="4"/>
      <c r="CRR424" s="4"/>
      <c r="CRS424" s="4"/>
      <c r="CRT424" s="4"/>
      <c r="CRU424" s="4"/>
      <c r="CRV424" s="4"/>
      <c r="CRW424" s="4"/>
      <c r="CRX424" s="4"/>
      <c r="CRY424" s="4"/>
      <c r="CRZ424" s="4"/>
      <c r="CSA424" s="4"/>
      <c r="CSB424" s="4"/>
      <c r="CSC424" s="4"/>
      <c r="CSD424" s="4"/>
      <c r="CSE424" s="4"/>
      <c r="CSF424" s="4"/>
      <c r="CSG424" s="4"/>
      <c r="CSH424" s="4"/>
      <c r="CSI424" s="4"/>
      <c r="CSJ424" s="4"/>
      <c r="CSK424" s="4"/>
      <c r="CSL424" s="4"/>
      <c r="CSM424" s="4"/>
      <c r="CSN424" s="4"/>
      <c r="CSO424" s="4"/>
      <c r="CSP424" s="4"/>
      <c r="CSQ424" s="4"/>
      <c r="CSR424" s="4"/>
      <c r="CSS424" s="4"/>
      <c r="CST424" s="4"/>
      <c r="CSU424" s="4"/>
      <c r="CSV424" s="4"/>
      <c r="CSW424" s="4"/>
      <c r="CSX424" s="4"/>
      <c r="CSY424" s="4"/>
      <c r="CSZ424" s="4"/>
      <c r="CTA424" s="4"/>
      <c r="CTB424" s="4"/>
      <c r="CTC424" s="4"/>
      <c r="CTD424" s="4"/>
      <c r="CTE424" s="4"/>
      <c r="CTF424" s="4"/>
      <c r="CTG424" s="4"/>
      <c r="CTH424" s="4"/>
      <c r="CTI424" s="4"/>
      <c r="CTJ424" s="4"/>
      <c r="CTK424" s="4"/>
      <c r="CTL424" s="4"/>
      <c r="CTM424" s="4"/>
      <c r="CTN424" s="4"/>
      <c r="CTO424" s="4"/>
      <c r="CTP424" s="4"/>
      <c r="CTQ424" s="4"/>
      <c r="CTR424" s="4"/>
      <c r="CTS424" s="4"/>
      <c r="CTT424" s="4"/>
      <c r="CTU424" s="4"/>
      <c r="CTV424" s="4"/>
      <c r="CTW424" s="4"/>
      <c r="CTX424" s="4"/>
      <c r="CTY424" s="4"/>
      <c r="CTZ424" s="4"/>
      <c r="CUA424" s="4"/>
      <c r="CUB424" s="4"/>
      <c r="CUC424" s="4"/>
      <c r="CUD424" s="4"/>
      <c r="CUE424" s="4"/>
      <c r="CUF424" s="4"/>
      <c r="CUG424" s="4"/>
      <c r="CUH424" s="4"/>
      <c r="CUI424" s="4"/>
      <c r="CUJ424" s="4"/>
      <c r="CUK424" s="4"/>
      <c r="CUL424" s="4"/>
      <c r="CUM424" s="4"/>
      <c r="CUN424" s="4"/>
      <c r="CUO424" s="4"/>
      <c r="CUP424" s="4"/>
      <c r="CUQ424" s="4"/>
      <c r="CUR424" s="4"/>
      <c r="CUS424" s="4"/>
      <c r="CUT424" s="4"/>
      <c r="CUU424" s="4"/>
      <c r="CUV424" s="4"/>
      <c r="CUW424" s="4"/>
      <c r="CUX424" s="4"/>
      <c r="CUY424" s="4"/>
      <c r="CUZ424" s="4"/>
      <c r="CVA424" s="4"/>
      <c r="CVB424" s="4"/>
      <c r="CVC424" s="4"/>
      <c r="CVD424" s="4"/>
      <c r="CVE424" s="4"/>
      <c r="CVF424" s="4"/>
      <c r="CVG424" s="4"/>
      <c r="CVH424" s="4"/>
      <c r="CVI424" s="4"/>
      <c r="CVJ424" s="4"/>
      <c r="CVK424" s="4"/>
      <c r="CVL424" s="4"/>
      <c r="CVM424" s="4"/>
      <c r="CVN424" s="4"/>
      <c r="CVO424" s="4"/>
      <c r="CVP424" s="4"/>
      <c r="CVQ424" s="4"/>
      <c r="CVR424" s="4"/>
      <c r="CVS424" s="4"/>
      <c r="CVT424" s="4"/>
      <c r="CVU424" s="4"/>
      <c r="CVV424" s="4"/>
      <c r="CVW424" s="4"/>
      <c r="CVX424" s="4"/>
      <c r="CVY424" s="4"/>
      <c r="CVZ424" s="4"/>
      <c r="CWA424" s="4"/>
      <c r="CWB424" s="4"/>
      <c r="CWC424" s="4"/>
      <c r="CWD424" s="4"/>
      <c r="CWE424" s="4"/>
      <c r="CWF424" s="4"/>
      <c r="CWG424" s="4"/>
      <c r="CWH424" s="4"/>
      <c r="CWI424" s="4"/>
      <c r="CWJ424" s="4"/>
      <c r="CWK424" s="4"/>
      <c r="CWL424" s="4"/>
      <c r="CWM424" s="4"/>
      <c r="CWN424" s="4"/>
      <c r="CWO424" s="4"/>
      <c r="CWP424" s="4"/>
      <c r="CWQ424" s="4"/>
      <c r="CWR424" s="4"/>
      <c r="CWS424" s="4"/>
      <c r="CWT424" s="4"/>
      <c r="CWU424" s="4"/>
      <c r="CWV424" s="4"/>
      <c r="CWW424" s="4"/>
      <c r="CWX424" s="4"/>
      <c r="CWY424" s="4"/>
      <c r="CWZ424" s="4"/>
      <c r="CXA424" s="4"/>
      <c r="CXB424" s="4"/>
      <c r="CXC424" s="4"/>
      <c r="CXD424" s="4"/>
      <c r="CXE424" s="4"/>
      <c r="CXF424" s="4"/>
      <c r="CXG424" s="4"/>
      <c r="CXH424" s="4"/>
      <c r="CXI424" s="4"/>
      <c r="CXJ424" s="4"/>
      <c r="CXK424" s="4"/>
      <c r="CXL424" s="4"/>
      <c r="CXM424" s="4"/>
      <c r="CXN424" s="4"/>
      <c r="CXO424" s="4"/>
      <c r="CXP424" s="4"/>
      <c r="CXQ424" s="4"/>
      <c r="CXR424" s="4"/>
      <c r="CXS424" s="4"/>
      <c r="CXT424" s="4"/>
      <c r="CXU424" s="4"/>
      <c r="CXV424" s="4"/>
      <c r="CXW424" s="4"/>
      <c r="CXX424" s="4"/>
      <c r="CXY424" s="4"/>
      <c r="CXZ424" s="4"/>
      <c r="CYA424" s="4"/>
      <c r="CYB424" s="4"/>
      <c r="CYC424" s="4"/>
      <c r="CYD424" s="4"/>
      <c r="CYE424" s="4"/>
      <c r="CYF424" s="4"/>
      <c r="CYG424" s="4"/>
      <c r="CYH424" s="4"/>
      <c r="CYI424" s="4"/>
      <c r="CYJ424" s="4"/>
      <c r="CYK424" s="4"/>
      <c r="CYL424" s="4"/>
      <c r="CYM424" s="4"/>
      <c r="CYN424" s="4"/>
      <c r="CYO424" s="4"/>
      <c r="CYP424" s="4"/>
      <c r="CYQ424" s="4"/>
      <c r="CYR424" s="4"/>
      <c r="CYS424" s="4"/>
      <c r="CYT424" s="4"/>
      <c r="CYU424" s="4"/>
      <c r="CYV424" s="4"/>
      <c r="CYW424" s="4"/>
      <c r="CYX424" s="4"/>
      <c r="CYY424" s="4"/>
      <c r="CYZ424" s="4"/>
      <c r="CZA424" s="4"/>
      <c r="CZB424" s="4"/>
      <c r="CZC424" s="4"/>
      <c r="CZD424" s="4"/>
      <c r="CZE424" s="4"/>
      <c r="CZF424" s="4"/>
      <c r="CZG424" s="4"/>
      <c r="CZH424" s="4"/>
      <c r="CZI424" s="4"/>
      <c r="CZJ424" s="4"/>
      <c r="CZK424" s="4"/>
      <c r="CZL424" s="4"/>
      <c r="CZM424" s="4"/>
      <c r="CZN424" s="4"/>
      <c r="CZO424" s="4"/>
      <c r="CZP424" s="4"/>
      <c r="CZQ424" s="4"/>
      <c r="CZR424" s="4"/>
      <c r="CZS424" s="4"/>
      <c r="CZT424" s="4"/>
      <c r="CZU424" s="4"/>
      <c r="CZV424" s="4"/>
      <c r="CZW424" s="4"/>
      <c r="CZX424" s="4"/>
      <c r="CZY424" s="4"/>
      <c r="CZZ424" s="4"/>
      <c r="DAA424" s="4"/>
      <c r="DAB424" s="4"/>
      <c r="DAC424" s="4"/>
      <c r="DAD424" s="4"/>
      <c r="DAE424" s="4"/>
      <c r="DAF424" s="4"/>
      <c r="DAG424" s="4"/>
      <c r="DAH424" s="4"/>
      <c r="DAI424" s="4"/>
      <c r="DAJ424" s="4"/>
      <c r="DAK424" s="4"/>
      <c r="DAL424" s="4"/>
      <c r="DAM424" s="4"/>
      <c r="DAN424" s="4"/>
      <c r="DAO424" s="4"/>
      <c r="DAP424" s="4"/>
      <c r="DAQ424" s="4"/>
      <c r="DAR424" s="4"/>
      <c r="DAS424" s="4"/>
      <c r="DAT424" s="4"/>
      <c r="DAU424" s="4"/>
      <c r="DAV424" s="4"/>
      <c r="DAW424" s="4"/>
      <c r="DAX424" s="4"/>
      <c r="DAY424" s="4"/>
      <c r="DAZ424" s="4"/>
      <c r="DBA424" s="4"/>
      <c r="DBB424" s="4"/>
      <c r="DBC424" s="4"/>
      <c r="DBD424" s="4"/>
      <c r="DBE424" s="4"/>
      <c r="DBF424" s="4"/>
      <c r="DBG424" s="4"/>
      <c r="DBH424" s="4"/>
      <c r="DBI424" s="4"/>
      <c r="DBJ424" s="4"/>
      <c r="DBK424" s="4"/>
      <c r="DBL424" s="4"/>
      <c r="DBM424" s="4"/>
      <c r="DBN424" s="4"/>
      <c r="DBO424" s="4"/>
      <c r="DBP424" s="4"/>
      <c r="DBQ424" s="4"/>
      <c r="DBR424" s="4"/>
      <c r="DBS424" s="4"/>
      <c r="DBT424" s="4"/>
      <c r="DBU424" s="4"/>
      <c r="DBV424" s="4"/>
      <c r="DBW424" s="4"/>
      <c r="DBX424" s="4"/>
      <c r="DBY424" s="4"/>
      <c r="DBZ424" s="4"/>
      <c r="DCA424" s="4"/>
      <c r="DCB424" s="4"/>
      <c r="DCC424" s="4"/>
      <c r="DCD424" s="4"/>
      <c r="DCE424" s="4"/>
      <c r="DCF424" s="4"/>
      <c r="DCG424" s="4"/>
      <c r="DCH424" s="4"/>
      <c r="DCI424" s="4"/>
      <c r="DCJ424" s="4"/>
      <c r="DCK424" s="4"/>
      <c r="DCL424" s="4"/>
      <c r="DCM424" s="4"/>
      <c r="DCN424" s="4"/>
      <c r="DCO424" s="4"/>
      <c r="DCP424" s="4"/>
      <c r="DCQ424" s="4"/>
      <c r="DCR424" s="4"/>
      <c r="DCS424" s="4"/>
      <c r="DCT424" s="4"/>
      <c r="DCU424" s="4"/>
      <c r="DCV424" s="4"/>
      <c r="DCW424" s="4"/>
      <c r="DCX424" s="4"/>
      <c r="DCY424" s="4"/>
      <c r="DCZ424" s="4"/>
      <c r="DDA424" s="4"/>
      <c r="DDB424" s="4"/>
      <c r="DDC424" s="4"/>
      <c r="DDD424" s="4"/>
      <c r="DDE424" s="4"/>
      <c r="DDF424" s="4"/>
      <c r="DDG424" s="4"/>
      <c r="DDH424" s="4"/>
      <c r="DDI424" s="4"/>
      <c r="DDJ424" s="4"/>
      <c r="DDK424" s="4"/>
      <c r="DDL424" s="4"/>
      <c r="DDM424" s="4"/>
      <c r="DDN424" s="4"/>
      <c r="DDO424" s="4"/>
      <c r="DDP424" s="4"/>
      <c r="DDQ424" s="4"/>
      <c r="DDR424" s="4"/>
      <c r="DDS424" s="4"/>
      <c r="DDT424" s="4"/>
      <c r="DDU424" s="4"/>
      <c r="DDV424" s="4"/>
      <c r="DDW424" s="4"/>
      <c r="DDX424" s="4"/>
      <c r="DDY424" s="4"/>
      <c r="DDZ424" s="4"/>
      <c r="DEA424" s="4"/>
      <c r="DEB424" s="4"/>
      <c r="DEC424" s="4"/>
      <c r="DED424" s="4"/>
      <c r="DEE424" s="4"/>
      <c r="DEF424" s="4"/>
      <c r="DEG424" s="4"/>
      <c r="DEH424" s="4"/>
      <c r="DEI424" s="4"/>
      <c r="DEJ424" s="4"/>
      <c r="DEK424" s="4"/>
      <c r="DEL424" s="4"/>
      <c r="DEM424" s="4"/>
      <c r="DEN424" s="4"/>
      <c r="DEO424" s="4"/>
      <c r="DEP424" s="4"/>
      <c r="DEQ424" s="4"/>
      <c r="DER424" s="4"/>
      <c r="DES424" s="4"/>
      <c r="DET424" s="4"/>
      <c r="DEU424" s="4"/>
      <c r="DEV424" s="4"/>
      <c r="DEW424" s="4"/>
      <c r="DEX424" s="4"/>
      <c r="DEY424" s="4"/>
      <c r="DEZ424" s="4"/>
      <c r="DFA424" s="4"/>
      <c r="DFB424" s="4"/>
      <c r="DFC424" s="4"/>
      <c r="DFD424" s="4"/>
      <c r="DFE424" s="4"/>
      <c r="DFF424" s="4"/>
      <c r="DFG424" s="4"/>
      <c r="DFH424" s="4"/>
      <c r="DFI424" s="4"/>
      <c r="DFJ424" s="4"/>
      <c r="DFK424" s="4"/>
      <c r="DFL424" s="4"/>
      <c r="DFM424" s="4"/>
      <c r="DFN424" s="4"/>
      <c r="DFO424" s="4"/>
      <c r="DFP424" s="4"/>
      <c r="DFQ424" s="4"/>
      <c r="DFR424" s="4"/>
      <c r="DFS424" s="4"/>
      <c r="DFT424" s="4"/>
      <c r="DFU424" s="4"/>
      <c r="DFV424" s="4"/>
      <c r="DFW424" s="4"/>
      <c r="DFX424" s="4"/>
      <c r="DFY424" s="4"/>
      <c r="DFZ424" s="4"/>
      <c r="DGA424" s="4"/>
      <c r="DGB424" s="4"/>
      <c r="DGC424" s="4"/>
      <c r="DGD424" s="4"/>
      <c r="DGE424" s="4"/>
      <c r="DGF424" s="4"/>
      <c r="DGG424" s="4"/>
      <c r="DGH424" s="4"/>
      <c r="DGI424" s="4"/>
      <c r="DGJ424" s="4"/>
      <c r="DGK424" s="4"/>
      <c r="DGL424" s="4"/>
      <c r="DGM424" s="4"/>
      <c r="DGN424" s="4"/>
      <c r="DGO424" s="4"/>
      <c r="DGP424" s="4"/>
      <c r="DGQ424" s="4"/>
      <c r="DGR424" s="4"/>
      <c r="DGS424" s="4"/>
      <c r="DGT424" s="4"/>
      <c r="DGU424" s="4"/>
      <c r="DGV424" s="4"/>
      <c r="DGW424" s="4"/>
      <c r="DGX424" s="4"/>
      <c r="DGY424" s="4"/>
      <c r="DGZ424" s="4"/>
      <c r="DHA424" s="4"/>
      <c r="DHB424" s="4"/>
      <c r="DHC424" s="4"/>
      <c r="DHD424" s="4"/>
      <c r="DHE424" s="4"/>
      <c r="DHF424" s="4"/>
      <c r="DHG424" s="4"/>
      <c r="DHH424" s="4"/>
      <c r="DHI424" s="4"/>
      <c r="DHJ424" s="4"/>
      <c r="DHK424" s="4"/>
      <c r="DHL424" s="4"/>
      <c r="DHM424" s="4"/>
      <c r="DHN424" s="4"/>
      <c r="DHO424" s="4"/>
      <c r="DHP424" s="4"/>
      <c r="DHQ424" s="4"/>
      <c r="DHR424" s="4"/>
      <c r="DHS424" s="4"/>
      <c r="DHT424" s="4"/>
      <c r="DHU424" s="4"/>
      <c r="DHV424" s="4"/>
      <c r="DHW424" s="4"/>
      <c r="DHX424" s="4"/>
      <c r="DHY424" s="4"/>
      <c r="DHZ424" s="4"/>
      <c r="DIA424" s="4"/>
      <c r="DIB424" s="4"/>
      <c r="DIC424" s="4"/>
      <c r="DID424" s="4"/>
      <c r="DIE424" s="4"/>
      <c r="DIF424" s="4"/>
      <c r="DIG424" s="4"/>
      <c r="DIH424" s="4"/>
      <c r="DII424" s="4"/>
      <c r="DIJ424" s="4"/>
      <c r="DIK424" s="4"/>
      <c r="DIL424" s="4"/>
      <c r="DIM424" s="4"/>
      <c r="DIN424" s="4"/>
      <c r="DIO424" s="4"/>
      <c r="DIP424" s="4"/>
      <c r="DIQ424" s="4"/>
      <c r="DIR424" s="4"/>
      <c r="DIS424" s="4"/>
      <c r="DIT424" s="4"/>
      <c r="DIU424" s="4"/>
      <c r="DIV424" s="4"/>
      <c r="DIW424" s="4"/>
      <c r="DIX424" s="4"/>
      <c r="DIY424" s="4"/>
      <c r="DIZ424" s="4"/>
      <c r="DJA424" s="4"/>
      <c r="DJB424" s="4"/>
      <c r="DJC424" s="4"/>
      <c r="DJD424" s="4"/>
      <c r="DJE424" s="4"/>
      <c r="DJF424" s="4"/>
      <c r="DJG424" s="4"/>
      <c r="DJH424" s="4"/>
      <c r="DJI424" s="4"/>
      <c r="DJJ424" s="4"/>
      <c r="DJK424" s="4"/>
      <c r="DJL424" s="4"/>
      <c r="DJM424" s="4"/>
      <c r="DJN424" s="4"/>
      <c r="DJO424" s="4"/>
      <c r="DJP424" s="4"/>
      <c r="DJQ424" s="4"/>
      <c r="DJR424" s="4"/>
      <c r="DJS424" s="4"/>
      <c r="DJT424" s="4"/>
      <c r="DJU424" s="4"/>
      <c r="DJV424" s="4"/>
      <c r="DJW424" s="4"/>
      <c r="DJX424" s="4"/>
      <c r="DJY424" s="4"/>
      <c r="DJZ424" s="4"/>
      <c r="DKA424" s="4"/>
      <c r="DKB424" s="4"/>
      <c r="DKC424" s="4"/>
      <c r="DKD424" s="4"/>
      <c r="DKE424" s="4"/>
      <c r="DKF424" s="4"/>
      <c r="DKG424" s="4"/>
      <c r="DKH424" s="4"/>
      <c r="DKI424" s="4"/>
      <c r="DKJ424" s="4"/>
      <c r="DKK424" s="4"/>
      <c r="DKL424" s="4"/>
      <c r="DKM424" s="4"/>
      <c r="DKN424" s="4"/>
      <c r="DKO424" s="4"/>
      <c r="DKP424" s="4"/>
      <c r="DKQ424" s="4"/>
      <c r="DKR424" s="4"/>
      <c r="DKS424" s="4"/>
      <c r="DKT424" s="4"/>
      <c r="DKU424" s="4"/>
      <c r="DKV424" s="4"/>
      <c r="DKW424" s="4"/>
      <c r="DKX424" s="4"/>
      <c r="DKY424" s="4"/>
      <c r="DKZ424" s="4"/>
      <c r="DLA424" s="4"/>
      <c r="DLB424" s="4"/>
      <c r="DLC424" s="4"/>
      <c r="DLD424" s="4"/>
      <c r="DLE424" s="4"/>
      <c r="DLF424" s="4"/>
      <c r="DLG424" s="4"/>
      <c r="DLH424" s="4"/>
      <c r="DLI424" s="4"/>
      <c r="DLJ424" s="4"/>
      <c r="DLK424" s="4"/>
      <c r="DLL424" s="4"/>
      <c r="DLM424" s="4"/>
      <c r="DLN424" s="4"/>
      <c r="DLO424" s="4"/>
      <c r="DLP424" s="4"/>
      <c r="DLQ424" s="4"/>
      <c r="DLR424" s="4"/>
      <c r="DLS424" s="4"/>
      <c r="DLT424" s="4"/>
      <c r="DLU424" s="4"/>
      <c r="DLV424" s="4"/>
      <c r="DLW424" s="4"/>
      <c r="DLX424" s="4"/>
      <c r="DLY424" s="4"/>
      <c r="DLZ424" s="4"/>
      <c r="DMA424" s="4"/>
      <c r="DMB424" s="4"/>
      <c r="DMC424" s="4"/>
      <c r="DMD424" s="4"/>
      <c r="DME424" s="4"/>
      <c r="DMF424" s="4"/>
      <c r="DMG424" s="4"/>
      <c r="DMH424" s="4"/>
      <c r="DMI424" s="4"/>
      <c r="DMJ424" s="4"/>
      <c r="DMK424" s="4"/>
      <c r="DML424" s="4"/>
      <c r="DMM424" s="4"/>
      <c r="DMN424" s="4"/>
      <c r="DMO424" s="4"/>
      <c r="DMP424" s="4"/>
      <c r="DMQ424" s="4"/>
      <c r="DMR424" s="4"/>
      <c r="DMS424" s="4"/>
      <c r="DMT424" s="4"/>
      <c r="DMU424" s="4"/>
      <c r="DMV424" s="4"/>
      <c r="DMW424" s="4"/>
      <c r="DMX424" s="4"/>
      <c r="DMY424" s="4"/>
      <c r="DMZ424" s="4"/>
      <c r="DNA424" s="4"/>
      <c r="DNB424" s="4"/>
      <c r="DNC424" s="4"/>
      <c r="DND424" s="4"/>
      <c r="DNE424" s="4"/>
      <c r="DNF424" s="4"/>
      <c r="DNG424" s="4"/>
      <c r="DNH424" s="4"/>
      <c r="DNI424" s="4"/>
      <c r="DNJ424" s="4"/>
      <c r="DNK424" s="4"/>
      <c r="DNL424" s="4"/>
      <c r="DNM424" s="4"/>
      <c r="DNN424" s="4"/>
      <c r="DNO424" s="4"/>
      <c r="DNP424" s="4"/>
      <c r="DNQ424" s="4"/>
      <c r="DNR424" s="4"/>
      <c r="DNS424" s="4"/>
      <c r="DNT424" s="4"/>
      <c r="DNU424" s="4"/>
      <c r="DNV424" s="4"/>
      <c r="DNW424" s="4"/>
      <c r="DNX424" s="4"/>
      <c r="DNY424" s="4"/>
      <c r="DNZ424" s="4"/>
      <c r="DOA424" s="4"/>
      <c r="DOB424" s="4"/>
      <c r="DOC424" s="4"/>
      <c r="DOD424" s="4"/>
      <c r="DOE424" s="4"/>
      <c r="DOF424" s="4"/>
      <c r="DOG424" s="4"/>
      <c r="DOH424" s="4"/>
      <c r="DOI424" s="4"/>
      <c r="DOJ424" s="4"/>
      <c r="DOK424" s="4"/>
      <c r="DOL424" s="4"/>
      <c r="DOM424" s="4"/>
      <c r="DON424" s="4"/>
      <c r="DOO424" s="4"/>
      <c r="DOP424" s="4"/>
      <c r="DOQ424" s="4"/>
      <c r="DOR424" s="4"/>
      <c r="DOS424" s="4"/>
      <c r="DOT424" s="4"/>
      <c r="DOU424" s="4"/>
      <c r="DOV424" s="4"/>
      <c r="DOW424" s="4"/>
      <c r="DOX424" s="4"/>
      <c r="DOY424" s="4"/>
      <c r="DOZ424" s="4"/>
      <c r="DPA424" s="4"/>
      <c r="DPB424" s="4"/>
      <c r="DPC424" s="4"/>
      <c r="DPD424" s="4"/>
      <c r="DPE424" s="4"/>
      <c r="DPF424" s="4"/>
      <c r="DPG424" s="4"/>
      <c r="DPH424" s="4"/>
      <c r="DPI424" s="4"/>
      <c r="DPJ424" s="4"/>
      <c r="DPK424" s="4"/>
      <c r="DPL424" s="4"/>
      <c r="DPM424" s="4"/>
      <c r="DPN424" s="4"/>
      <c r="DPO424" s="4"/>
      <c r="DPP424" s="4"/>
      <c r="DPQ424" s="4"/>
      <c r="DPR424" s="4"/>
      <c r="DPS424" s="4"/>
      <c r="DPT424" s="4"/>
      <c r="DPU424" s="4"/>
      <c r="DPV424" s="4"/>
      <c r="DPW424" s="4"/>
      <c r="DPX424" s="4"/>
      <c r="DPY424" s="4"/>
      <c r="DPZ424" s="4"/>
      <c r="DQA424" s="4"/>
      <c r="DQB424" s="4"/>
      <c r="DQC424" s="4"/>
      <c r="DQD424" s="4"/>
      <c r="DQE424" s="4"/>
      <c r="DQF424" s="4"/>
      <c r="DQG424" s="4"/>
      <c r="DQH424" s="4"/>
      <c r="DQI424" s="4"/>
      <c r="DQJ424" s="4"/>
      <c r="DQK424" s="4"/>
      <c r="DQL424" s="4"/>
      <c r="DQM424" s="4"/>
      <c r="DQN424" s="4"/>
      <c r="DQO424" s="4"/>
      <c r="DQP424" s="4"/>
      <c r="DQQ424" s="4"/>
      <c r="DQR424" s="4"/>
      <c r="DQS424" s="4"/>
      <c r="DQT424" s="4"/>
      <c r="DQU424" s="4"/>
      <c r="DQV424" s="4"/>
      <c r="DQW424" s="4"/>
      <c r="DQX424" s="4"/>
      <c r="DQY424" s="4"/>
      <c r="DQZ424" s="4"/>
      <c r="DRA424" s="4"/>
      <c r="DRB424" s="4"/>
      <c r="DRC424" s="4"/>
      <c r="DRD424" s="4"/>
      <c r="DRE424" s="4"/>
      <c r="DRF424" s="4"/>
      <c r="DRG424" s="4"/>
      <c r="DRH424" s="4"/>
      <c r="DRI424" s="4"/>
      <c r="DRJ424" s="4"/>
      <c r="DRK424" s="4"/>
      <c r="DRL424" s="4"/>
      <c r="DRM424" s="4"/>
      <c r="DRN424" s="4"/>
      <c r="DRO424" s="4"/>
      <c r="DRP424" s="4"/>
      <c r="DRQ424" s="4"/>
      <c r="DRR424" s="4"/>
      <c r="DRS424" s="4"/>
      <c r="DRT424" s="4"/>
      <c r="DRU424" s="4"/>
      <c r="DRV424" s="4"/>
      <c r="DRW424" s="4"/>
      <c r="DRX424" s="4"/>
      <c r="DRY424" s="4"/>
      <c r="DRZ424" s="4"/>
      <c r="DSA424" s="4"/>
      <c r="DSB424" s="4"/>
      <c r="DSC424" s="4"/>
      <c r="DSD424" s="4"/>
      <c r="DSE424" s="4"/>
      <c r="DSF424" s="4"/>
      <c r="DSG424" s="4"/>
      <c r="DSH424" s="4"/>
      <c r="DSI424" s="4"/>
      <c r="DSJ424" s="4"/>
      <c r="DSK424" s="4"/>
      <c r="DSL424" s="4"/>
      <c r="DSM424" s="4"/>
      <c r="DSN424" s="4"/>
      <c r="DSO424" s="4"/>
      <c r="DSP424" s="4"/>
      <c r="DSQ424" s="4"/>
      <c r="DSR424" s="4"/>
      <c r="DSS424" s="4"/>
      <c r="DST424" s="4"/>
      <c r="DSU424" s="4"/>
      <c r="DSV424" s="4"/>
      <c r="DSW424" s="4"/>
      <c r="DSX424" s="4"/>
      <c r="DSY424" s="4"/>
      <c r="DSZ424" s="4"/>
      <c r="DTA424" s="4"/>
      <c r="DTB424" s="4"/>
      <c r="DTC424" s="4"/>
      <c r="DTD424" s="4"/>
      <c r="DTE424" s="4"/>
      <c r="DTF424" s="4"/>
      <c r="DTG424" s="4"/>
      <c r="DTH424" s="4"/>
      <c r="DTI424" s="4"/>
      <c r="DTJ424" s="4"/>
      <c r="DTK424" s="4"/>
      <c r="DTL424" s="4"/>
      <c r="DTM424" s="4"/>
      <c r="DTN424" s="4"/>
      <c r="DTO424" s="4"/>
      <c r="DTP424" s="4"/>
      <c r="DTQ424" s="4"/>
      <c r="DTR424" s="4"/>
      <c r="DTS424" s="4"/>
      <c r="DTT424" s="4"/>
      <c r="DTU424" s="4"/>
      <c r="DTV424" s="4"/>
      <c r="DTW424" s="4"/>
      <c r="DTX424" s="4"/>
      <c r="DTY424" s="4"/>
      <c r="DTZ424" s="4"/>
      <c r="DUA424" s="4"/>
      <c r="DUB424" s="4"/>
      <c r="DUC424" s="4"/>
      <c r="DUD424" s="4"/>
      <c r="DUE424" s="4"/>
      <c r="DUF424" s="4"/>
      <c r="DUG424" s="4"/>
      <c r="DUH424" s="4"/>
      <c r="DUI424" s="4"/>
      <c r="DUJ424" s="4"/>
      <c r="DUK424" s="4"/>
      <c r="DUL424" s="4"/>
      <c r="DUM424" s="4"/>
      <c r="DUN424" s="4"/>
      <c r="DUO424" s="4"/>
      <c r="DUP424" s="4"/>
      <c r="DUQ424" s="4"/>
      <c r="DUR424" s="4"/>
      <c r="DUS424" s="4"/>
      <c r="DUT424" s="4"/>
      <c r="DUU424" s="4"/>
      <c r="DUV424" s="4"/>
      <c r="DUW424" s="4"/>
      <c r="DUX424" s="4"/>
      <c r="DUY424" s="4"/>
      <c r="DUZ424" s="4"/>
      <c r="DVA424" s="4"/>
      <c r="DVB424" s="4"/>
      <c r="DVC424" s="4"/>
      <c r="DVD424" s="4"/>
      <c r="DVE424" s="4"/>
      <c r="DVF424" s="4"/>
      <c r="DVG424" s="4"/>
      <c r="DVH424" s="4"/>
      <c r="DVI424" s="4"/>
      <c r="DVJ424" s="4"/>
      <c r="DVK424" s="4"/>
      <c r="DVL424" s="4"/>
      <c r="DVM424" s="4"/>
      <c r="DVN424" s="4"/>
      <c r="DVO424" s="4"/>
      <c r="DVP424" s="4"/>
      <c r="DVQ424" s="4"/>
      <c r="DVR424" s="4"/>
      <c r="DVS424" s="4"/>
      <c r="DVT424" s="4"/>
      <c r="DVU424" s="4"/>
      <c r="DVV424" s="4"/>
      <c r="DVW424" s="4"/>
      <c r="DVX424" s="4"/>
      <c r="DVY424" s="4"/>
      <c r="DVZ424" s="4"/>
      <c r="DWA424" s="4"/>
      <c r="DWB424" s="4"/>
      <c r="DWC424" s="4"/>
      <c r="DWD424" s="4"/>
      <c r="DWE424" s="4"/>
      <c r="DWF424" s="4"/>
      <c r="DWG424" s="4"/>
      <c r="DWH424" s="4"/>
      <c r="DWI424" s="4"/>
      <c r="DWJ424" s="4"/>
      <c r="DWK424" s="4"/>
      <c r="DWL424" s="4"/>
      <c r="DWM424" s="4"/>
      <c r="DWN424" s="4"/>
      <c r="DWO424" s="4"/>
      <c r="DWP424" s="4"/>
      <c r="DWQ424" s="4"/>
      <c r="DWR424" s="4"/>
      <c r="DWS424" s="4"/>
      <c r="DWT424" s="4"/>
      <c r="DWU424" s="4"/>
      <c r="DWV424" s="4"/>
      <c r="DWW424" s="4"/>
      <c r="DWX424" s="4"/>
      <c r="DWY424" s="4"/>
      <c r="DWZ424" s="4"/>
      <c r="DXA424" s="4"/>
      <c r="DXB424" s="4"/>
      <c r="DXC424" s="4"/>
      <c r="DXD424" s="4"/>
      <c r="DXE424" s="4"/>
      <c r="DXF424" s="4"/>
      <c r="DXG424" s="4"/>
      <c r="DXH424" s="4"/>
      <c r="DXI424" s="4"/>
      <c r="DXJ424" s="4"/>
      <c r="DXK424" s="4"/>
      <c r="DXL424" s="4"/>
      <c r="DXM424" s="4"/>
      <c r="DXN424" s="4"/>
      <c r="DXO424" s="4"/>
      <c r="DXP424" s="4"/>
      <c r="DXQ424" s="4"/>
      <c r="DXR424" s="4"/>
      <c r="DXS424" s="4"/>
      <c r="DXT424" s="4"/>
      <c r="DXU424" s="4"/>
      <c r="DXV424" s="4"/>
      <c r="DXW424" s="4"/>
      <c r="DXX424" s="4"/>
      <c r="DXY424" s="4"/>
      <c r="DXZ424" s="4"/>
      <c r="DYA424" s="4"/>
      <c r="DYB424" s="4"/>
      <c r="DYC424" s="4"/>
      <c r="DYD424" s="4"/>
      <c r="DYE424" s="4"/>
      <c r="DYF424" s="4"/>
      <c r="DYG424" s="4"/>
      <c r="DYH424" s="4"/>
      <c r="DYI424" s="4"/>
      <c r="DYJ424" s="4"/>
      <c r="DYK424" s="4"/>
      <c r="DYL424" s="4"/>
      <c r="DYM424" s="4"/>
      <c r="DYN424" s="4"/>
      <c r="DYO424" s="4"/>
      <c r="DYP424" s="4"/>
      <c r="DYQ424" s="4"/>
      <c r="DYR424" s="4"/>
      <c r="DYS424" s="4"/>
      <c r="DYT424" s="4"/>
      <c r="DYU424" s="4"/>
      <c r="DYV424" s="4"/>
      <c r="DYW424" s="4"/>
      <c r="DYX424" s="4"/>
      <c r="DYY424" s="4"/>
      <c r="DYZ424" s="4"/>
      <c r="DZA424" s="4"/>
      <c r="DZB424" s="4"/>
      <c r="DZC424" s="4"/>
      <c r="DZD424" s="4"/>
      <c r="DZE424" s="4"/>
      <c r="DZF424" s="4"/>
      <c r="DZG424" s="4"/>
      <c r="DZH424" s="4"/>
      <c r="DZI424" s="4"/>
      <c r="DZJ424" s="4"/>
      <c r="DZK424" s="4"/>
      <c r="DZL424" s="4"/>
      <c r="DZM424" s="4"/>
      <c r="DZN424" s="4"/>
      <c r="DZO424" s="4"/>
      <c r="DZP424" s="4"/>
      <c r="DZQ424" s="4"/>
      <c r="DZR424" s="4"/>
      <c r="DZS424" s="4"/>
      <c r="DZT424" s="4"/>
      <c r="DZU424" s="4"/>
      <c r="DZV424" s="4"/>
      <c r="DZW424" s="4"/>
      <c r="DZX424" s="4"/>
      <c r="DZY424" s="4"/>
      <c r="DZZ424" s="4"/>
      <c r="EAA424" s="4"/>
      <c r="EAB424" s="4"/>
      <c r="EAC424" s="4"/>
      <c r="EAD424" s="4"/>
      <c r="EAE424" s="4"/>
      <c r="EAF424" s="4"/>
      <c r="EAG424" s="4"/>
      <c r="EAH424" s="4"/>
      <c r="EAI424" s="4"/>
      <c r="EAJ424" s="4"/>
      <c r="EAK424" s="4"/>
      <c r="EAL424" s="4"/>
      <c r="EAM424" s="4"/>
      <c r="EAN424" s="4"/>
      <c r="EAO424" s="4"/>
      <c r="EAP424" s="4"/>
      <c r="EAQ424" s="4"/>
      <c r="EAR424" s="4"/>
      <c r="EAS424" s="4"/>
      <c r="EAT424" s="4"/>
      <c r="EAU424" s="4"/>
      <c r="EAV424" s="4"/>
      <c r="EAW424" s="4"/>
      <c r="EAX424" s="4"/>
      <c r="EAY424" s="4"/>
      <c r="EAZ424" s="4"/>
      <c r="EBA424" s="4"/>
      <c r="EBB424" s="4"/>
      <c r="EBC424" s="4"/>
      <c r="EBD424" s="4"/>
      <c r="EBE424" s="4"/>
      <c r="EBF424" s="4"/>
      <c r="EBG424" s="4"/>
      <c r="EBH424" s="4"/>
      <c r="EBI424" s="4"/>
      <c r="EBJ424" s="4"/>
      <c r="EBK424" s="4"/>
      <c r="EBL424" s="4"/>
      <c r="EBM424" s="4"/>
      <c r="EBN424" s="4"/>
      <c r="EBO424" s="4"/>
      <c r="EBP424" s="4"/>
      <c r="EBQ424" s="4"/>
      <c r="EBR424" s="4"/>
      <c r="EBS424" s="4"/>
      <c r="EBT424" s="4"/>
      <c r="EBU424" s="4"/>
      <c r="EBV424" s="4"/>
      <c r="EBW424" s="4"/>
      <c r="EBX424" s="4"/>
      <c r="EBY424" s="4"/>
      <c r="EBZ424" s="4"/>
      <c r="ECA424" s="4"/>
      <c r="ECB424" s="4"/>
      <c r="ECC424" s="4"/>
      <c r="ECD424" s="4"/>
      <c r="ECE424" s="4"/>
      <c r="ECF424" s="4"/>
      <c r="ECG424" s="4"/>
      <c r="ECH424" s="4"/>
      <c r="ECI424" s="4"/>
      <c r="ECJ424" s="4"/>
      <c r="ECK424" s="4"/>
      <c r="ECL424" s="4"/>
      <c r="ECM424" s="4"/>
      <c r="ECN424" s="4"/>
      <c r="ECO424" s="4"/>
      <c r="ECP424" s="4"/>
      <c r="ECQ424" s="4"/>
      <c r="ECR424" s="4"/>
      <c r="ECS424" s="4"/>
      <c r="ECT424" s="4"/>
      <c r="ECU424" s="4"/>
      <c r="ECV424" s="4"/>
      <c r="ECW424" s="4"/>
      <c r="ECX424" s="4"/>
      <c r="ECY424" s="4"/>
      <c r="ECZ424" s="4"/>
      <c r="EDA424" s="4"/>
      <c r="EDB424" s="4"/>
      <c r="EDC424" s="4"/>
      <c r="EDD424" s="4"/>
      <c r="EDE424" s="4"/>
      <c r="EDF424" s="4"/>
      <c r="EDG424" s="4"/>
      <c r="EDH424" s="4"/>
      <c r="EDI424" s="4"/>
      <c r="EDJ424" s="4"/>
      <c r="EDK424" s="4"/>
      <c r="EDL424" s="4"/>
      <c r="EDM424" s="4"/>
      <c r="EDN424" s="4"/>
      <c r="EDO424" s="4"/>
      <c r="EDP424" s="4"/>
      <c r="EDQ424" s="4"/>
      <c r="EDR424" s="4"/>
      <c r="EDS424" s="4"/>
      <c r="EDT424" s="4"/>
      <c r="EDU424" s="4"/>
      <c r="EDV424" s="4"/>
      <c r="EDW424" s="4"/>
      <c r="EDX424" s="4"/>
      <c r="EDY424" s="4"/>
      <c r="EDZ424" s="4"/>
      <c r="EEA424" s="4"/>
      <c r="EEB424" s="4"/>
      <c r="EEC424" s="4"/>
      <c r="EED424" s="4"/>
      <c r="EEE424" s="4"/>
      <c r="EEF424" s="4"/>
      <c r="EEG424" s="4"/>
      <c r="EEH424" s="4"/>
      <c r="EEI424" s="4"/>
      <c r="EEJ424" s="4"/>
      <c r="EEK424" s="4"/>
      <c r="EEL424" s="4"/>
      <c r="EEM424" s="4"/>
      <c r="EEN424" s="4"/>
      <c r="EEO424" s="4"/>
      <c r="EEP424" s="4"/>
      <c r="EEQ424" s="4"/>
      <c r="EER424" s="4"/>
      <c r="EES424" s="4"/>
      <c r="EET424" s="4"/>
      <c r="EEU424" s="4"/>
      <c r="EEV424" s="4"/>
      <c r="EEW424" s="4"/>
      <c r="EEX424" s="4"/>
      <c r="EEY424" s="4"/>
      <c r="EEZ424" s="4"/>
      <c r="EFA424" s="4"/>
      <c r="EFB424" s="4"/>
      <c r="EFC424" s="4"/>
      <c r="EFD424" s="4"/>
      <c r="EFE424" s="4"/>
      <c r="EFF424" s="4"/>
      <c r="EFG424" s="4"/>
      <c r="EFH424" s="4"/>
      <c r="EFI424" s="4"/>
      <c r="EFJ424" s="4"/>
      <c r="EFK424" s="4"/>
      <c r="EFL424" s="4"/>
      <c r="EFM424" s="4"/>
      <c r="EFN424" s="4"/>
      <c r="EFO424" s="4"/>
      <c r="EFP424" s="4"/>
      <c r="EFQ424" s="4"/>
      <c r="EFR424" s="4"/>
      <c r="EFS424" s="4"/>
      <c r="EFT424" s="4"/>
      <c r="EFU424" s="4"/>
      <c r="EFV424" s="4"/>
      <c r="EFW424" s="4"/>
      <c r="EFX424" s="4"/>
      <c r="EFY424" s="4"/>
      <c r="EFZ424" s="4"/>
      <c r="EGA424" s="4"/>
      <c r="EGB424" s="4"/>
      <c r="EGC424" s="4"/>
      <c r="EGD424" s="4"/>
      <c r="EGE424" s="4"/>
      <c r="EGF424" s="4"/>
      <c r="EGG424" s="4"/>
      <c r="EGH424" s="4"/>
      <c r="EGI424" s="4"/>
      <c r="EGJ424" s="4"/>
      <c r="EGK424" s="4"/>
      <c r="EGL424" s="4"/>
      <c r="EGM424" s="4"/>
      <c r="EGN424" s="4"/>
      <c r="EGO424" s="4"/>
      <c r="EGP424" s="4"/>
      <c r="EGQ424" s="4"/>
      <c r="EGR424" s="4"/>
      <c r="EGS424" s="4"/>
      <c r="EGT424" s="4"/>
      <c r="EGU424" s="4"/>
      <c r="EGV424" s="4"/>
      <c r="EGW424" s="4"/>
      <c r="EGX424" s="4"/>
      <c r="EGY424" s="4"/>
      <c r="EGZ424" s="4"/>
      <c r="EHA424" s="4"/>
      <c r="EHB424" s="4"/>
      <c r="EHC424" s="4"/>
      <c r="EHD424" s="4"/>
      <c r="EHE424" s="4"/>
      <c r="EHF424" s="4"/>
      <c r="EHG424" s="4"/>
      <c r="EHH424" s="4"/>
      <c r="EHI424" s="4"/>
      <c r="EHJ424" s="4"/>
      <c r="EHK424" s="4"/>
      <c r="EHL424" s="4"/>
      <c r="EHM424" s="4"/>
      <c r="EHN424" s="4"/>
      <c r="EHO424" s="4"/>
      <c r="EHP424" s="4"/>
      <c r="EHQ424" s="4"/>
      <c r="EHR424" s="4"/>
      <c r="EHS424" s="4"/>
      <c r="EHT424" s="4"/>
      <c r="EHU424" s="4"/>
      <c r="EHV424" s="4"/>
      <c r="EHW424" s="4"/>
      <c r="EHX424" s="4"/>
      <c r="EHY424" s="4"/>
      <c r="EHZ424" s="4"/>
      <c r="EIA424" s="4"/>
      <c r="EIB424" s="4"/>
      <c r="EIC424" s="4"/>
      <c r="EID424" s="4"/>
      <c r="EIE424" s="4"/>
      <c r="EIF424" s="4"/>
      <c r="EIG424" s="4"/>
      <c r="EIH424" s="4"/>
      <c r="EII424" s="4"/>
      <c r="EIJ424" s="4"/>
      <c r="EIK424" s="4"/>
      <c r="EIL424" s="4"/>
      <c r="EIM424" s="4"/>
      <c r="EIN424" s="4"/>
      <c r="EIO424" s="4"/>
      <c r="EIP424" s="4"/>
      <c r="EIQ424" s="4"/>
      <c r="EIR424" s="4"/>
      <c r="EIS424" s="4"/>
      <c r="EIT424" s="4"/>
      <c r="EIU424" s="4"/>
      <c r="EIV424" s="4"/>
      <c r="EIW424" s="4"/>
      <c r="EIX424" s="4"/>
      <c r="EIY424" s="4"/>
      <c r="EIZ424" s="4"/>
      <c r="EJA424" s="4"/>
      <c r="EJB424" s="4"/>
      <c r="EJC424" s="4"/>
      <c r="EJD424" s="4"/>
      <c r="EJE424" s="4"/>
      <c r="EJF424" s="4"/>
      <c r="EJG424" s="4"/>
      <c r="EJH424" s="4"/>
      <c r="EJI424" s="4"/>
      <c r="EJJ424" s="4"/>
      <c r="EJK424" s="4"/>
      <c r="EJL424" s="4"/>
      <c r="EJM424" s="4"/>
      <c r="EJN424" s="4"/>
      <c r="EJO424" s="4"/>
      <c r="EJP424" s="4"/>
      <c r="EJQ424" s="4"/>
      <c r="EJR424" s="4"/>
      <c r="EJS424" s="4"/>
      <c r="EJT424" s="4"/>
      <c r="EJU424" s="4"/>
      <c r="EJV424" s="4"/>
      <c r="EJW424" s="4"/>
      <c r="EJX424" s="4"/>
      <c r="EJY424" s="4"/>
      <c r="EJZ424" s="4"/>
      <c r="EKA424" s="4"/>
      <c r="EKB424" s="4"/>
      <c r="EKC424" s="4"/>
      <c r="EKD424" s="4"/>
      <c r="EKE424" s="4"/>
      <c r="EKF424" s="4"/>
      <c r="EKG424" s="4"/>
      <c r="EKH424" s="4"/>
      <c r="EKI424" s="4"/>
      <c r="EKJ424" s="4"/>
      <c r="EKK424" s="4"/>
      <c r="EKL424" s="4"/>
      <c r="EKM424" s="4"/>
      <c r="EKN424" s="4"/>
      <c r="EKO424" s="4"/>
      <c r="EKP424" s="4"/>
      <c r="EKQ424" s="4"/>
      <c r="EKR424" s="4"/>
      <c r="EKS424" s="4"/>
      <c r="EKT424" s="4"/>
      <c r="EKU424" s="4"/>
      <c r="EKV424" s="4"/>
      <c r="EKW424" s="4"/>
      <c r="EKX424" s="4"/>
      <c r="EKY424" s="4"/>
      <c r="EKZ424" s="4"/>
      <c r="ELA424" s="4"/>
      <c r="ELB424" s="4"/>
      <c r="ELC424" s="4"/>
      <c r="ELD424" s="4"/>
      <c r="ELE424" s="4"/>
      <c r="ELF424" s="4"/>
      <c r="ELG424" s="4"/>
      <c r="ELH424" s="4"/>
      <c r="ELI424" s="4"/>
      <c r="ELJ424" s="4"/>
      <c r="ELK424" s="4"/>
      <c r="ELL424" s="4"/>
      <c r="ELM424" s="4"/>
      <c r="ELN424" s="4"/>
      <c r="ELO424" s="4"/>
      <c r="ELP424" s="4"/>
      <c r="ELQ424" s="4"/>
      <c r="ELR424" s="4"/>
      <c r="ELS424" s="4"/>
      <c r="ELT424" s="4"/>
      <c r="ELU424" s="4"/>
      <c r="ELV424" s="4"/>
      <c r="ELW424" s="4"/>
      <c r="ELX424" s="4"/>
      <c r="ELY424" s="4"/>
      <c r="ELZ424" s="4"/>
      <c r="EMA424" s="4"/>
      <c r="EMB424" s="4"/>
      <c r="EMC424" s="4"/>
      <c r="EMD424" s="4"/>
      <c r="EME424" s="4"/>
      <c r="EMF424" s="4"/>
      <c r="EMG424" s="4"/>
      <c r="EMH424" s="4"/>
      <c r="EMI424" s="4"/>
      <c r="EMJ424" s="4"/>
      <c r="EMK424" s="4"/>
      <c r="EML424" s="4"/>
      <c r="EMM424" s="4"/>
      <c r="EMN424" s="4"/>
      <c r="EMO424" s="4"/>
      <c r="EMP424" s="4"/>
      <c r="EMQ424" s="4"/>
      <c r="EMR424" s="4"/>
      <c r="EMS424" s="4"/>
      <c r="EMT424" s="4"/>
      <c r="EMU424" s="4"/>
      <c r="EMV424" s="4"/>
      <c r="EMW424" s="4"/>
      <c r="EMX424" s="4"/>
      <c r="EMY424" s="4"/>
      <c r="EMZ424" s="4"/>
      <c r="ENA424" s="4"/>
      <c r="ENB424" s="4"/>
      <c r="ENC424" s="4"/>
      <c r="END424" s="4"/>
      <c r="ENE424" s="4"/>
      <c r="ENF424" s="4"/>
      <c r="ENG424" s="4"/>
      <c r="ENH424" s="4"/>
      <c r="ENI424" s="4"/>
      <c r="ENJ424" s="4"/>
      <c r="ENK424" s="4"/>
      <c r="ENL424" s="4"/>
      <c r="ENM424" s="4"/>
      <c r="ENN424" s="4"/>
      <c r="ENO424" s="4"/>
      <c r="ENP424" s="4"/>
      <c r="ENQ424" s="4"/>
      <c r="ENR424" s="4"/>
      <c r="ENS424" s="4"/>
      <c r="ENT424" s="4"/>
      <c r="ENU424" s="4"/>
      <c r="ENV424" s="4"/>
      <c r="ENW424" s="4"/>
      <c r="ENX424" s="4"/>
      <c r="ENY424" s="4"/>
      <c r="ENZ424" s="4"/>
      <c r="EOA424" s="4"/>
      <c r="EOB424" s="4"/>
      <c r="EOC424" s="4"/>
      <c r="EOD424" s="4"/>
      <c r="EOE424" s="4"/>
      <c r="EOF424" s="4"/>
      <c r="EOG424" s="4"/>
      <c r="EOH424" s="4"/>
      <c r="EOI424" s="4"/>
      <c r="EOJ424" s="4"/>
      <c r="EOK424" s="4"/>
      <c r="EOL424" s="4"/>
      <c r="EOM424" s="4"/>
      <c r="EON424" s="4"/>
      <c r="EOO424" s="4"/>
      <c r="EOP424" s="4"/>
      <c r="EOQ424" s="4"/>
      <c r="EOR424" s="4"/>
      <c r="EOS424" s="4"/>
      <c r="EOT424" s="4"/>
      <c r="EOU424" s="4"/>
      <c r="EOV424" s="4"/>
      <c r="EOW424" s="4"/>
      <c r="EOX424" s="4"/>
      <c r="EOY424" s="4"/>
      <c r="EOZ424" s="4"/>
      <c r="EPA424" s="4"/>
      <c r="EPB424" s="4"/>
      <c r="EPC424" s="4"/>
      <c r="EPD424" s="4"/>
      <c r="EPE424" s="4"/>
      <c r="EPF424" s="4"/>
      <c r="EPG424" s="4"/>
      <c r="EPH424" s="4"/>
      <c r="EPI424" s="4"/>
      <c r="EPJ424" s="4"/>
      <c r="EPK424" s="4"/>
      <c r="EPL424" s="4"/>
      <c r="EPM424" s="4"/>
      <c r="EPN424" s="4"/>
      <c r="EPO424" s="4"/>
      <c r="EPP424" s="4"/>
      <c r="EPQ424" s="4"/>
      <c r="EPR424" s="4"/>
      <c r="EPS424" s="4"/>
      <c r="EPT424" s="4"/>
      <c r="EPU424" s="4"/>
      <c r="EPV424" s="4"/>
      <c r="EPW424" s="4"/>
      <c r="EPX424" s="4"/>
      <c r="EPY424" s="4"/>
      <c r="EPZ424" s="4"/>
      <c r="EQA424" s="4"/>
      <c r="EQB424" s="4"/>
      <c r="EQC424" s="4"/>
      <c r="EQD424" s="4"/>
      <c r="EQE424" s="4"/>
      <c r="EQF424" s="4"/>
      <c r="EQG424" s="4"/>
      <c r="EQH424" s="4"/>
      <c r="EQI424" s="4"/>
      <c r="EQJ424" s="4"/>
      <c r="EQK424" s="4"/>
      <c r="EQL424" s="4"/>
      <c r="EQM424" s="4"/>
      <c r="EQN424" s="4"/>
      <c r="EQO424" s="4"/>
      <c r="EQP424" s="4"/>
      <c r="EQQ424" s="4"/>
      <c r="EQR424" s="4"/>
      <c r="EQS424" s="4"/>
      <c r="EQT424" s="4"/>
      <c r="EQU424" s="4"/>
      <c r="EQV424" s="4"/>
      <c r="EQW424" s="4"/>
      <c r="EQX424" s="4"/>
      <c r="EQY424" s="4"/>
      <c r="EQZ424" s="4"/>
      <c r="ERA424" s="4"/>
      <c r="ERB424" s="4"/>
      <c r="ERC424" s="4"/>
      <c r="ERD424" s="4"/>
      <c r="ERE424" s="4"/>
      <c r="ERF424" s="4"/>
      <c r="ERG424" s="4"/>
      <c r="ERH424" s="4"/>
      <c r="ERI424" s="4"/>
      <c r="ERJ424" s="4"/>
      <c r="ERK424" s="4"/>
      <c r="ERL424" s="4"/>
      <c r="ERM424" s="4"/>
      <c r="ERN424" s="4"/>
      <c r="ERO424" s="4"/>
      <c r="ERP424" s="4"/>
      <c r="ERQ424" s="4"/>
      <c r="ERR424" s="4"/>
      <c r="ERS424" s="4"/>
      <c r="ERT424" s="4"/>
      <c r="ERU424" s="4"/>
      <c r="ERV424" s="4"/>
      <c r="ERW424" s="4"/>
      <c r="ERX424" s="4"/>
      <c r="ERY424" s="4"/>
      <c r="ERZ424" s="4"/>
      <c r="ESA424" s="4"/>
      <c r="ESB424" s="4"/>
      <c r="ESC424" s="4"/>
      <c r="ESD424" s="4"/>
      <c r="ESE424" s="4"/>
      <c r="ESF424" s="4"/>
      <c r="ESG424" s="4"/>
      <c r="ESH424" s="4"/>
      <c r="ESI424" s="4"/>
      <c r="ESJ424" s="4"/>
      <c r="ESK424" s="4"/>
      <c r="ESL424" s="4"/>
      <c r="ESM424" s="4"/>
      <c r="ESN424" s="4"/>
      <c r="ESO424" s="4"/>
      <c r="ESP424" s="4"/>
      <c r="ESQ424" s="4"/>
      <c r="ESR424" s="4"/>
      <c r="ESS424" s="4"/>
      <c r="EST424" s="4"/>
      <c r="ESU424" s="4"/>
      <c r="ESV424" s="4"/>
      <c r="ESW424" s="4"/>
      <c r="ESX424" s="4"/>
      <c r="ESY424" s="4"/>
      <c r="ESZ424" s="4"/>
      <c r="ETA424" s="4"/>
      <c r="ETB424" s="4"/>
      <c r="ETC424" s="4"/>
      <c r="ETD424" s="4"/>
      <c r="ETE424" s="4"/>
      <c r="ETF424" s="4"/>
      <c r="ETG424" s="4"/>
      <c r="ETH424" s="4"/>
      <c r="ETI424" s="4"/>
      <c r="ETJ424" s="4"/>
      <c r="ETK424" s="4"/>
      <c r="ETL424" s="4"/>
      <c r="ETM424" s="4"/>
      <c r="ETN424" s="4"/>
      <c r="ETO424" s="4"/>
      <c r="ETP424" s="4"/>
      <c r="ETQ424" s="4"/>
      <c r="ETR424" s="4"/>
      <c r="ETS424" s="4"/>
      <c r="ETT424" s="4"/>
      <c r="ETU424" s="4"/>
      <c r="ETV424" s="4"/>
      <c r="ETW424" s="4"/>
      <c r="ETX424" s="4"/>
      <c r="ETY424" s="4"/>
      <c r="ETZ424" s="4"/>
      <c r="EUA424" s="4"/>
      <c r="EUB424" s="4"/>
      <c r="EUC424" s="4"/>
      <c r="EUD424" s="4"/>
      <c r="EUE424" s="4"/>
      <c r="EUF424" s="4"/>
      <c r="EUG424" s="4"/>
      <c r="EUH424" s="4"/>
      <c r="EUI424" s="4"/>
      <c r="EUJ424" s="4"/>
      <c r="EUK424" s="4"/>
      <c r="EUL424" s="4"/>
      <c r="EUM424" s="4"/>
      <c r="EUN424" s="4"/>
      <c r="EUO424" s="4"/>
      <c r="EUP424" s="4"/>
      <c r="EUQ424" s="4"/>
      <c r="EUR424" s="4"/>
      <c r="EUS424" s="4"/>
      <c r="EUT424" s="4"/>
      <c r="EUU424" s="4"/>
      <c r="EUV424" s="4"/>
      <c r="EUW424" s="4"/>
      <c r="EUX424" s="4"/>
      <c r="EUY424" s="4"/>
      <c r="EUZ424" s="4"/>
      <c r="EVA424" s="4"/>
      <c r="EVB424" s="4"/>
      <c r="EVC424" s="4"/>
      <c r="EVD424" s="4"/>
      <c r="EVE424" s="4"/>
      <c r="EVF424" s="4"/>
      <c r="EVG424" s="4"/>
      <c r="EVH424" s="4"/>
      <c r="EVI424" s="4"/>
      <c r="EVJ424" s="4"/>
      <c r="EVK424" s="4"/>
      <c r="EVL424" s="4"/>
      <c r="EVM424" s="4"/>
      <c r="EVN424" s="4"/>
      <c r="EVO424" s="4"/>
      <c r="EVP424" s="4"/>
      <c r="EVQ424" s="4"/>
      <c r="EVR424" s="4"/>
      <c r="EVS424" s="4"/>
      <c r="EVT424" s="4"/>
      <c r="EVU424" s="4"/>
      <c r="EVV424" s="4"/>
      <c r="EVW424" s="4"/>
      <c r="EVX424" s="4"/>
      <c r="EVY424" s="4"/>
      <c r="EVZ424" s="4"/>
      <c r="EWA424" s="4"/>
      <c r="EWB424" s="4"/>
      <c r="EWC424" s="4"/>
      <c r="EWD424" s="4"/>
      <c r="EWE424" s="4"/>
      <c r="EWF424" s="4"/>
      <c r="EWG424" s="4"/>
      <c r="EWH424" s="4"/>
      <c r="EWI424" s="4"/>
      <c r="EWJ424" s="4"/>
      <c r="EWK424" s="4"/>
      <c r="EWL424" s="4"/>
      <c r="EWM424" s="4"/>
      <c r="EWN424" s="4"/>
      <c r="EWO424" s="4"/>
      <c r="EWP424" s="4"/>
      <c r="EWQ424" s="4"/>
      <c r="EWR424" s="4"/>
      <c r="EWS424" s="4"/>
      <c r="EWT424" s="4"/>
      <c r="EWU424" s="4"/>
      <c r="EWV424" s="4"/>
      <c r="EWW424" s="4"/>
      <c r="EWX424" s="4"/>
      <c r="EWY424" s="4"/>
      <c r="EWZ424" s="4"/>
      <c r="EXA424" s="4"/>
      <c r="EXB424" s="4"/>
      <c r="EXC424" s="4"/>
      <c r="EXD424" s="4"/>
      <c r="EXE424" s="4"/>
      <c r="EXF424" s="4"/>
      <c r="EXG424" s="4"/>
      <c r="EXH424" s="4"/>
      <c r="EXI424" s="4"/>
      <c r="EXJ424" s="4"/>
      <c r="EXK424" s="4"/>
      <c r="EXL424" s="4"/>
      <c r="EXM424" s="4"/>
      <c r="EXN424" s="4"/>
      <c r="EXO424" s="4"/>
      <c r="EXP424" s="4"/>
      <c r="EXQ424" s="4"/>
      <c r="EXR424" s="4"/>
      <c r="EXS424" s="4"/>
      <c r="EXT424" s="4"/>
      <c r="EXU424" s="4"/>
      <c r="EXV424" s="4"/>
      <c r="EXW424" s="4"/>
      <c r="EXX424" s="4"/>
      <c r="EXY424" s="4"/>
      <c r="EXZ424" s="4"/>
      <c r="EYA424" s="4"/>
      <c r="EYB424" s="4"/>
      <c r="EYC424" s="4"/>
      <c r="EYD424" s="4"/>
      <c r="EYE424" s="4"/>
      <c r="EYF424" s="4"/>
      <c r="EYG424" s="4"/>
      <c r="EYH424" s="4"/>
      <c r="EYI424" s="4"/>
      <c r="EYJ424" s="4"/>
      <c r="EYK424" s="4"/>
      <c r="EYL424" s="4"/>
      <c r="EYM424" s="4"/>
      <c r="EYN424" s="4"/>
      <c r="EYO424" s="4"/>
      <c r="EYP424" s="4"/>
      <c r="EYQ424" s="4"/>
      <c r="EYR424" s="4"/>
      <c r="EYS424" s="4"/>
      <c r="EYT424" s="4"/>
      <c r="EYU424" s="4"/>
      <c r="EYV424" s="4"/>
      <c r="EYW424" s="4"/>
      <c r="EYX424" s="4"/>
      <c r="EYY424" s="4"/>
      <c r="EYZ424" s="4"/>
      <c r="EZA424" s="4"/>
      <c r="EZB424" s="4"/>
      <c r="EZC424" s="4"/>
      <c r="EZD424" s="4"/>
      <c r="EZE424" s="4"/>
      <c r="EZF424" s="4"/>
      <c r="EZG424" s="4"/>
      <c r="EZH424" s="4"/>
      <c r="EZI424" s="4"/>
      <c r="EZJ424" s="4"/>
      <c r="EZK424" s="4"/>
      <c r="EZL424" s="4"/>
      <c r="EZM424" s="4"/>
      <c r="EZN424" s="4"/>
      <c r="EZO424" s="4"/>
      <c r="EZP424" s="4"/>
      <c r="EZQ424" s="4"/>
      <c r="EZR424" s="4"/>
      <c r="EZS424" s="4"/>
      <c r="EZT424" s="4"/>
      <c r="EZU424" s="4"/>
      <c r="EZV424" s="4"/>
      <c r="EZW424" s="4"/>
      <c r="EZX424" s="4"/>
      <c r="EZY424" s="4"/>
      <c r="EZZ424" s="4"/>
      <c r="FAA424" s="4"/>
      <c r="FAB424" s="4"/>
      <c r="FAC424" s="4"/>
      <c r="FAD424" s="4"/>
      <c r="FAE424" s="4"/>
      <c r="FAF424" s="4"/>
      <c r="FAG424" s="4"/>
      <c r="FAH424" s="4"/>
      <c r="FAI424" s="4"/>
      <c r="FAJ424" s="4"/>
      <c r="FAK424" s="4"/>
      <c r="FAL424" s="4"/>
      <c r="FAM424" s="4"/>
      <c r="FAN424" s="4"/>
      <c r="FAO424" s="4"/>
      <c r="FAP424" s="4"/>
      <c r="FAQ424" s="4"/>
      <c r="FAR424" s="4"/>
      <c r="FAS424" s="4"/>
      <c r="FAT424" s="4"/>
      <c r="FAU424" s="4"/>
      <c r="FAV424" s="4"/>
      <c r="FAW424" s="4"/>
      <c r="FAX424" s="4"/>
      <c r="FAY424" s="4"/>
      <c r="FAZ424" s="4"/>
      <c r="FBA424" s="4"/>
      <c r="FBB424" s="4"/>
      <c r="FBC424" s="4"/>
      <c r="FBD424" s="4"/>
      <c r="FBE424" s="4"/>
      <c r="FBF424" s="4"/>
      <c r="FBG424" s="4"/>
      <c r="FBH424" s="4"/>
      <c r="FBI424" s="4"/>
      <c r="FBJ424" s="4"/>
      <c r="FBK424" s="4"/>
      <c r="FBL424" s="4"/>
      <c r="FBM424" s="4"/>
      <c r="FBN424" s="4"/>
      <c r="FBO424" s="4"/>
      <c r="FBP424" s="4"/>
      <c r="FBQ424" s="4"/>
      <c r="FBR424" s="4"/>
      <c r="FBS424" s="4"/>
      <c r="FBT424" s="4"/>
      <c r="FBU424" s="4"/>
      <c r="FBV424" s="4"/>
      <c r="FBW424" s="4"/>
      <c r="FBX424" s="4"/>
      <c r="FBY424" s="4"/>
      <c r="FBZ424" s="4"/>
      <c r="FCA424" s="4"/>
      <c r="FCB424" s="4"/>
      <c r="FCC424" s="4"/>
      <c r="FCD424" s="4"/>
      <c r="FCE424" s="4"/>
      <c r="FCF424" s="4"/>
      <c r="FCG424" s="4"/>
      <c r="FCH424" s="4"/>
      <c r="FCI424" s="4"/>
      <c r="FCJ424" s="4"/>
      <c r="FCK424" s="4"/>
      <c r="FCL424" s="4"/>
      <c r="FCM424" s="4"/>
      <c r="FCN424" s="4"/>
      <c r="FCO424" s="4"/>
      <c r="FCP424" s="4"/>
      <c r="FCQ424" s="4"/>
      <c r="FCR424" s="4"/>
      <c r="FCS424" s="4"/>
      <c r="FCT424" s="4"/>
      <c r="FCU424" s="4"/>
      <c r="FCV424" s="4"/>
      <c r="FCW424" s="4"/>
      <c r="FCX424" s="4"/>
      <c r="FCY424" s="4"/>
      <c r="FCZ424" s="4"/>
      <c r="FDA424" s="4"/>
      <c r="FDB424" s="4"/>
      <c r="FDC424" s="4"/>
      <c r="FDD424" s="4"/>
      <c r="FDE424" s="4"/>
      <c r="FDF424" s="4"/>
      <c r="FDG424" s="4"/>
      <c r="FDH424" s="4"/>
      <c r="FDI424" s="4"/>
      <c r="FDJ424" s="4"/>
      <c r="FDK424" s="4"/>
      <c r="FDL424" s="4"/>
      <c r="FDM424" s="4"/>
      <c r="FDN424" s="4"/>
      <c r="FDO424" s="4"/>
      <c r="FDP424" s="4"/>
      <c r="FDQ424" s="4"/>
      <c r="FDR424" s="4"/>
      <c r="FDS424" s="4"/>
      <c r="FDT424" s="4"/>
      <c r="FDU424" s="4"/>
      <c r="FDV424" s="4"/>
      <c r="FDW424" s="4"/>
      <c r="FDX424" s="4"/>
      <c r="FDY424" s="4"/>
      <c r="FDZ424" s="4"/>
      <c r="FEA424" s="4"/>
      <c r="FEB424" s="4"/>
      <c r="FEC424" s="4"/>
      <c r="FED424" s="4"/>
      <c r="FEE424" s="4"/>
      <c r="FEF424" s="4"/>
      <c r="FEG424" s="4"/>
      <c r="FEH424" s="4"/>
      <c r="FEI424" s="4"/>
      <c r="FEJ424" s="4"/>
      <c r="FEK424" s="4"/>
      <c r="FEL424" s="4"/>
      <c r="FEM424" s="4"/>
      <c r="FEN424" s="4"/>
      <c r="FEO424" s="4"/>
      <c r="FEP424" s="4"/>
      <c r="FEQ424" s="4"/>
      <c r="FER424" s="4"/>
      <c r="FES424" s="4"/>
      <c r="FET424" s="4"/>
      <c r="FEU424" s="4"/>
      <c r="FEV424" s="4"/>
      <c r="FEW424" s="4"/>
      <c r="FEX424" s="4"/>
      <c r="FEY424" s="4"/>
      <c r="FEZ424" s="4"/>
      <c r="FFA424" s="4"/>
      <c r="FFB424" s="4"/>
      <c r="FFC424" s="4"/>
      <c r="FFD424" s="4"/>
      <c r="FFE424" s="4"/>
      <c r="FFF424" s="4"/>
      <c r="FFG424" s="4"/>
      <c r="FFH424" s="4"/>
      <c r="FFI424" s="4"/>
      <c r="FFJ424" s="4"/>
      <c r="FFK424" s="4"/>
      <c r="FFL424" s="4"/>
      <c r="FFM424" s="4"/>
      <c r="FFN424" s="4"/>
      <c r="FFO424" s="4"/>
      <c r="FFP424" s="4"/>
      <c r="FFQ424" s="4"/>
      <c r="FFR424" s="4"/>
      <c r="FFS424" s="4"/>
      <c r="FFT424" s="4"/>
      <c r="FFU424" s="4"/>
      <c r="FFV424" s="4"/>
      <c r="FFW424" s="4"/>
      <c r="FFX424" s="4"/>
      <c r="FFY424" s="4"/>
      <c r="FFZ424" s="4"/>
      <c r="FGA424" s="4"/>
      <c r="FGB424" s="4"/>
      <c r="FGC424" s="4"/>
      <c r="FGD424" s="4"/>
      <c r="FGE424" s="4"/>
      <c r="FGF424" s="4"/>
      <c r="FGG424" s="4"/>
      <c r="FGH424" s="4"/>
      <c r="FGI424" s="4"/>
      <c r="FGJ424" s="4"/>
      <c r="FGK424" s="4"/>
      <c r="FGL424" s="4"/>
      <c r="FGM424" s="4"/>
      <c r="FGN424" s="4"/>
      <c r="FGO424" s="4"/>
      <c r="FGP424" s="4"/>
      <c r="FGQ424" s="4"/>
      <c r="FGR424" s="4"/>
      <c r="FGS424" s="4"/>
      <c r="FGT424" s="4"/>
      <c r="FGU424" s="4"/>
      <c r="FGV424" s="4"/>
      <c r="FGW424" s="4"/>
      <c r="FGX424" s="4"/>
      <c r="FGY424" s="4"/>
      <c r="FGZ424" s="4"/>
      <c r="FHA424" s="4"/>
      <c r="FHB424" s="4"/>
      <c r="FHC424" s="4"/>
      <c r="FHD424" s="4"/>
      <c r="FHE424" s="4"/>
      <c r="FHF424" s="4"/>
      <c r="FHG424" s="4"/>
      <c r="FHH424" s="4"/>
      <c r="FHI424" s="4"/>
      <c r="FHJ424" s="4"/>
      <c r="FHK424" s="4"/>
      <c r="FHL424" s="4"/>
      <c r="FHM424" s="4"/>
      <c r="FHN424" s="4"/>
      <c r="FHO424" s="4"/>
      <c r="FHP424" s="4"/>
      <c r="FHQ424" s="4"/>
      <c r="FHR424" s="4"/>
      <c r="FHS424" s="4"/>
      <c r="FHT424" s="4"/>
      <c r="FHU424" s="4"/>
      <c r="FHV424" s="4"/>
      <c r="FHW424" s="4"/>
      <c r="FHX424" s="4"/>
      <c r="FHY424" s="4"/>
      <c r="FHZ424" s="4"/>
      <c r="FIA424" s="4"/>
      <c r="FIB424" s="4"/>
      <c r="FIC424" s="4"/>
      <c r="FID424" s="4"/>
      <c r="FIE424" s="4"/>
      <c r="FIF424" s="4"/>
      <c r="FIG424" s="4"/>
      <c r="FIH424" s="4"/>
      <c r="FII424" s="4"/>
      <c r="FIJ424" s="4"/>
      <c r="FIK424" s="4"/>
      <c r="FIL424" s="4"/>
      <c r="FIM424" s="4"/>
      <c r="FIN424" s="4"/>
      <c r="FIO424" s="4"/>
      <c r="FIP424" s="4"/>
      <c r="FIQ424" s="4"/>
      <c r="FIR424" s="4"/>
      <c r="FIS424" s="4"/>
      <c r="FIT424" s="4"/>
      <c r="FIU424" s="4"/>
      <c r="FIV424" s="4"/>
      <c r="FIW424" s="4"/>
      <c r="FIX424" s="4"/>
      <c r="FIY424" s="4"/>
      <c r="FIZ424" s="4"/>
      <c r="FJA424" s="4"/>
      <c r="FJB424" s="4"/>
      <c r="FJC424" s="4"/>
      <c r="FJD424" s="4"/>
      <c r="FJE424" s="4"/>
      <c r="FJF424" s="4"/>
      <c r="FJG424" s="4"/>
      <c r="FJH424" s="4"/>
      <c r="FJI424" s="4"/>
      <c r="FJJ424" s="4"/>
      <c r="FJK424" s="4"/>
      <c r="FJL424" s="4"/>
      <c r="FJM424" s="4"/>
      <c r="FJN424" s="4"/>
      <c r="FJO424" s="4"/>
      <c r="FJP424" s="4"/>
      <c r="FJQ424" s="4"/>
      <c r="FJR424" s="4"/>
      <c r="FJS424" s="4"/>
      <c r="FJT424" s="4"/>
      <c r="FJU424" s="4"/>
      <c r="FJV424" s="4"/>
      <c r="FJW424" s="4"/>
      <c r="FJX424" s="4"/>
      <c r="FJY424" s="4"/>
      <c r="FJZ424" s="4"/>
      <c r="FKA424" s="4"/>
      <c r="FKB424" s="4"/>
      <c r="FKC424" s="4"/>
      <c r="FKD424" s="4"/>
      <c r="FKE424" s="4"/>
      <c r="FKF424" s="4"/>
      <c r="FKG424" s="4"/>
      <c r="FKH424" s="4"/>
      <c r="FKI424" s="4"/>
      <c r="FKJ424" s="4"/>
      <c r="FKK424" s="4"/>
      <c r="FKL424" s="4"/>
      <c r="FKM424" s="4"/>
      <c r="FKN424" s="4"/>
      <c r="FKO424" s="4"/>
      <c r="FKP424" s="4"/>
      <c r="FKQ424" s="4"/>
      <c r="FKR424" s="4"/>
      <c r="FKS424" s="4"/>
      <c r="FKT424" s="4"/>
      <c r="FKU424" s="4"/>
      <c r="FKV424" s="4"/>
      <c r="FKW424" s="4"/>
      <c r="FKX424" s="4"/>
      <c r="FKY424" s="4"/>
      <c r="FKZ424" s="4"/>
      <c r="FLA424" s="4"/>
      <c r="FLB424" s="4"/>
      <c r="FLC424" s="4"/>
      <c r="FLD424" s="4"/>
      <c r="FLE424" s="4"/>
      <c r="FLF424" s="4"/>
      <c r="FLG424" s="4"/>
      <c r="FLH424" s="4"/>
      <c r="FLI424" s="4"/>
      <c r="FLJ424" s="4"/>
      <c r="FLK424" s="4"/>
      <c r="FLL424" s="4"/>
      <c r="FLM424" s="4"/>
      <c r="FLN424" s="4"/>
      <c r="FLO424" s="4"/>
      <c r="FLP424" s="4"/>
      <c r="FLQ424" s="4"/>
      <c r="FLR424" s="4"/>
      <c r="FLS424" s="4"/>
      <c r="FLT424" s="4"/>
      <c r="FLU424" s="4"/>
      <c r="FLV424" s="4"/>
      <c r="FLW424" s="4"/>
      <c r="FLX424" s="4"/>
      <c r="FLY424" s="4"/>
      <c r="FLZ424" s="4"/>
      <c r="FMA424" s="4"/>
      <c r="FMB424" s="4"/>
      <c r="FMC424" s="4"/>
      <c r="FMD424" s="4"/>
      <c r="FME424" s="4"/>
      <c r="FMF424" s="4"/>
      <c r="FMG424" s="4"/>
      <c r="FMH424" s="4"/>
      <c r="FMI424" s="4"/>
      <c r="FMJ424" s="4"/>
      <c r="FMK424" s="4"/>
      <c r="FML424" s="4"/>
      <c r="FMM424" s="4"/>
      <c r="FMN424" s="4"/>
      <c r="FMO424" s="4"/>
      <c r="FMP424" s="4"/>
      <c r="FMQ424" s="4"/>
      <c r="FMR424" s="4"/>
      <c r="FMS424" s="4"/>
      <c r="FMT424" s="4"/>
      <c r="FMU424" s="4"/>
      <c r="FMV424" s="4"/>
      <c r="FMW424" s="4"/>
      <c r="FMX424" s="4"/>
      <c r="FMY424" s="4"/>
      <c r="FMZ424" s="4"/>
      <c r="FNA424" s="4"/>
      <c r="FNB424" s="4"/>
      <c r="FNC424" s="4"/>
      <c r="FND424" s="4"/>
      <c r="FNE424" s="4"/>
      <c r="FNF424" s="4"/>
      <c r="FNG424" s="4"/>
      <c r="FNH424" s="4"/>
      <c r="FNI424" s="4"/>
      <c r="FNJ424" s="4"/>
      <c r="FNK424" s="4"/>
      <c r="FNL424" s="4"/>
      <c r="FNM424" s="4"/>
      <c r="FNN424" s="4"/>
      <c r="FNO424" s="4"/>
      <c r="FNP424" s="4"/>
      <c r="FNQ424" s="4"/>
      <c r="FNR424" s="4"/>
      <c r="FNS424" s="4"/>
      <c r="FNT424" s="4"/>
      <c r="FNU424" s="4"/>
      <c r="FNV424" s="4"/>
      <c r="FNW424" s="4"/>
      <c r="FNX424" s="4"/>
      <c r="FNY424" s="4"/>
      <c r="FNZ424" s="4"/>
      <c r="FOA424" s="4"/>
      <c r="FOB424" s="4"/>
      <c r="FOC424" s="4"/>
      <c r="FOD424" s="4"/>
      <c r="FOE424" s="4"/>
      <c r="FOF424" s="4"/>
      <c r="FOG424" s="4"/>
      <c r="FOH424" s="4"/>
      <c r="FOI424" s="4"/>
      <c r="FOJ424" s="4"/>
      <c r="FOK424" s="4"/>
      <c r="FOL424" s="4"/>
      <c r="FOM424" s="4"/>
      <c r="FON424" s="4"/>
      <c r="FOO424" s="4"/>
      <c r="FOP424" s="4"/>
      <c r="FOQ424" s="4"/>
      <c r="FOR424" s="4"/>
      <c r="FOS424" s="4"/>
      <c r="FOT424" s="4"/>
      <c r="FOU424" s="4"/>
      <c r="FOV424" s="4"/>
      <c r="FOW424" s="4"/>
      <c r="FOX424" s="4"/>
      <c r="FOY424" s="4"/>
      <c r="FOZ424" s="4"/>
      <c r="FPA424" s="4"/>
      <c r="FPB424" s="4"/>
      <c r="FPC424" s="4"/>
      <c r="FPD424" s="4"/>
      <c r="FPE424" s="4"/>
      <c r="FPF424" s="4"/>
      <c r="FPG424" s="4"/>
      <c r="FPH424" s="4"/>
      <c r="FPI424" s="4"/>
      <c r="FPJ424" s="4"/>
      <c r="FPK424" s="4"/>
      <c r="FPL424" s="4"/>
      <c r="FPM424" s="4"/>
      <c r="FPN424" s="4"/>
      <c r="FPO424" s="4"/>
      <c r="FPP424" s="4"/>
      <c r="FPQ424" s="4"/>
      <c r="FPR424" s="4"/>
      <c r="FPS424" s="4"/>
      <c r="FPT424" s="4"/>
      <c r="FPU424" s="4"/>
      <c r="FPV424" s="4"/>
      <c r="FPW424" s="4"/>
      <c r="FPX424" s="4"/>
      <c r="FPY424" s="4"/>
      <c r="FPZ424" s="4"/>
      <c r="FQA424" s="4"/>
      <c r="FQB424" s="4"/>
      <c r="FQC424" s="4"/>
      <c r="FQD424" s="4"/>
      <c r="FQE424" s="4"/>
      <c r="FQF424" s="4"/>
      <c r="FQG424" s="4"/>
      <c r="FQH424" s="4"/>
      <c r="FQI424" s="4"/>
      <c r="FQJ424" s="4"/>
      <c r="FQK424" s="4"/>
      <c r="FQL424" s="4"/>
      <c r="FQM424" s="4"/>
      <c r="FQN424" s="4"/>
      <c r="FQO424" s="4"/>
      <c r="FQP424" s="4"/>
      <c r="FQQ424" s="4"/>
      <c r="FQR424" s="4"/>
      <c r="FQS424" s="4"/>
      <c r="FQT424" s="4"/>
      <c r="FQU424" s="4"/>
      <c r="FQV424" s="4"/>
      <c r="FQW424" s="4"/>
      <c r="FQX424" s="4"/>
      <c r="FQY424" s="4"/>
      <c r="FQZ424" s="4"/>
      <c r="FRA424" s="4"/>
      <c r="FRB424" s="4"/>
      <c r="FRC424" s="4"/>
      <c r="FRD424" s="4"/>
      <c r="FRE424" s="4"/>
      <c r="FRF424" s="4"/>
      <c r="FRG424" s="4"/>
      <c r="FRH424" s="4"/>
      <c r="FRI424" s="4"/>
      <c r="FRJ424" s="4"/>
      <c r="FRK424" s="4"/>
      <c r="FRL424" s="4"/>
      <c r="FRM424" s="4"/>
      <c r="FRN424" s="4"/>
      <c r="FRO424" s="4"/>
      <c r="FRP424" s="4"/>
      <c r="FRQ424" s="4"/>
      <c r="FRR424" s="4"/>
      <c r="FRS424" s="4"/>
      <c r="FRT424" s="4"/>
      <c r="FRU424" s="4"/>
      <c r="FRV424" s="4"/>
      <c r="FRW424" s="4"/>
      <c r="FRX424" s="4"/>
      <c r="FRY424" s="4"/>
      <c r="FRZ424" s="4"/>
      <c r="FSA424" s="4"/>
      <c r="FSB424" s="4"/>
      <c r="FSC424" s="4"/>
      <c r="FSD424" s="4"/>
      <c r="FSE424" s="4"/>
      <c r="FSF424" s="4"/>
      <c r="FSG424" s="4"/>
      <c r="FSH424" s="4"/>
      <c r="FSI424" s="4"/>
      <c r="FSJ424" s="4"/>
      <c r="FSK424" s="4"/>
      <c r="FSL424" s="4"/>
      <c r="FSM424" s="4"/>
      <c r="FSN424" s="4"/>
      <c r="FSO424" s="4"/>
      <c r="FSP424" s="4"/>
      <c r="FSQ424" s="4"/>
      <c r="FSR424" s="4"/>
      <c r="FSS424" s="4"/>
      <c r="FST424" s="4"/>
      <c r="FSU424" s="4"/>
      <c r="FSV424" s="4"/>
      <c r="FSW424" s="4"/>
      <c r="FSX424" s="4"/>
      <c r="FSY424" s="4"/>
      <c r="FSZ424" s="4"/>
      <c r="FTA424" s="4"/>
      <c r="FTB424" s="4"/>
      <c r="FTC424" s="4"/>
      <c r="FTD424" s="4"/>
      <c r="FTE424" s="4"/>
      <c r="FTF424" s="4"/>
      <c r="FTG424" s="4"/>
      <c r="FTH424" s="4"/>
      <c r="FTI424" s="4"/>
      <c r="FTJ424" s="4"/>
      <c r="FTK424" s="4"/>
      <c r="FTL424" s="4"/>
      <c r="FTM424" s="4"/>
      <c r="FTN424" s="4"/>
      <c r="FTO424" s="4"/>
      <c r="FTP424" s="4"/>
      <c r="FTQ424" s="4"/>
      <c r="FTR424" s="4"/>
      <c r="FTS424" s="4"/>
      <c r="FTT424" s="4"/>
      <c r="FTU424" s="4"/>
      <c r="FTV424" s="4"/>
      <c r="FTW424" s="4"/>
      <c r="FTX424" s="4"/>
      <c r="FTY424" s="4"/>
      <c r="FTZ424" s="4"/>
      <c r="FUA424" s="4"/>
      <c r="FUB424" s="4"/>
      <c r="FUC424" s="4"/>
      <c r="FUD424" s="4"/>
      <c r="FUE424" s="4"/>
      <c r="FUF424" s="4"/>
      <c r="FUG424" s="4"/>
      <c r="FUH424" s="4"/>
      <c r="FUI424" s="4"/>
      <c r="FUJ424" s="4"/>
      <c r="FUK424" s="4"/>
      <c r="FUL424" s="4"/>
      <c r="FUM424" s="4"/>
      <c r="FUN424" s="4"/>
      <c r="FUO424" s="4"/>
      <c r="FUP424" s="4"/>
      <c r="FUQ424" s="4"/>
      <c r="FUR424" s="4"/>
      <c r="FUS424" s="4"/>
      <c r="FUT424" s="4"/>
      <c r="FUU424" s="4"/>
      <c r="FUV424" s="4"/>
      <c r="FUW424" s="4"/>
      <c r="FUX424" s="4"/>
      <c r="FUY424" s="4"/>
      <c r="FUZ424" s="4"/>
      <c r="FVA424" s="4"/>
      <c r="FVB424" s="4"/>
      <c r="FVC424" s="4"/>
      <c r="FVD424" s="4"/>
      <c r="FVE424" s="4"/>
      <c r="FVF424" s="4"/>
      <c r="FVG424" s="4"/>
      <c r="FVH424" s="4"/>
      <c r="FVI424" s="4"/>
      <c r="FVJ424" s="4"/>
      <c r="FVK424" s="4"/>
      <c r="FVL424" s="4"/>
      <c r="FVM424" s="4"/>
      <c r="FVN424" s="4"/>
      <c r="FVO424" s="4"/>
      <c r="FVP424" s="4"/>
      <c r="FVQ424" s="4"/>
      <c r="FVR424" s="4"/>
      <c r="FVS424" s="4"/>
      <c r="FVT424" s="4"/>
      <c r="FVU424" s="4"/>
      <c r="FVV424" s="4"/>
      <c r="FVW424" s="4"/>
      <c r="FVX424" s="4"/>
      <c r="FVY424" s="4"/>
      <c r="FVZ424" s="4"/>
      <c r="FWA424" s="4"/>
      <c r="FWB424" s="4"/>
      <c r="FWC424" s="4"/>
      <c r="FWD424" s="4"/>
      <c r="FWE424" s="4"/>
      <c r="FWF424" s="4"/>
      <c r="FWG424" s="4"/>
      <c r="FWH424" s="4"/>
      <c r="FWI424" s="4"/>
      <c r="FWJ424" s="4"/>
      <c r="FWK424" s="4"/>
      <c r="FWL424" s="4"/>
      <c r="FWM424" s="4"/>
      <c r="FWN424" s="4"/>
      <c r="FWO424" s="4"/>
      <c r="FWP424" s="4"/>
      <c r="FWQ424" s="4"/>
      <c r="FWR424" s="4"/>
      <c r="FWS424" s="4"/>
      <c r="FWT424" s="4"/>
      <c r="FWU424" s="4"/>
      <c r="FWV424" s="4"/>
      <c r="FWW424" s="4"/>
      <c r="FWX424" s="4"/>
      <c r="FWY424" s="4"/>
      <c r="FWZ424" s="4"/>
      <c r="FXA424" s="4"/>
      <c r="FXB424" s="4"/>
      <c r="FXC424" s="4"/>
      <c r="FXD424" s="4"/>
      <c r="FXE424" s="4"/>
      <c r="FXF424" s="4"/>
      <c r="FXG424" s="4"/>
      <c r="FXH424" s="4"/>
      <c r="FXI424" s="4"/>
      <c r="FXJ424" s="4"/>
      <c r="FXK424" s="4"/>
      <c r="FXL424" s="4"/>
      <c r="FXM424" s="4"/>
      <c r="FXN424" s="4"/>
      <c r="FXO424" s="4"/>
      <c r="FXP424" s="4"/>
      <c r="FXQ424" s="4"/>
      <c r="FXR424" s="4"/>
      <c r="FXS424" s="4"/>
      <c r="FXT424" s="4"/>
      <c r="FXU424" s="4"/>
      <c r="FXV424" s="4"/>
      <c r="FXW424" s="4"/>
      <c r="FXX424" s="4"/>
      <c r="FXY424" s="4"/>
      <c r="FXZ424" s="4"/>
      <c r="FYA424" s="4"/>
      <c r="FYB424" s="4"/>
      <c r="FYC424" s="4"/>
      <c r="FYD424" s="4"/>
      <c r="FYE424" s="4"/>
      <c r="FYF424" s="4"/>
      <c r="FYG424" s="4"/>
      <c r="FYH424" s="4"/>
      <c r="FYI424" s="4"/>
      <c r="FYJ424" s="4"/>
      <c r="FYK424" s="4"/>
      <c r="FYL424" s="4"/>
      <c r="FYM424" s="4"/>
      <c r="FYN424" s="4"/>
      <c r="FYO424" s="4"/>
      <c r="FYP424" s="4"/>
      <c r="FYQ424" s="4"/>
      <c r="FYR424" s="4"/>
      <c r="FYS424" s="4"/>
      <c r="FYT424" s="4"/>
      <c r="FYU424" s="4"/>
      <c r="FYV424" s="4"/>
      <c r="FYW424" s="4"/>
      <c r="FYX424" s="4"/>
      <c r="FYY424" s="4"/>
      <c r="FYZ424" s="4"/>
      <c r="FZA424" s="4"/>
      <c r="FZB424" s="4"/>
      <c r="FZC424" s="4"/>
      <c r="FZD424" s="4"/>
      <c r="FZE424" s="4"/>
      <c r="FZF424" s="4"/>
      <c r="FZG424" s="4"/>
      <c r="FZH424" s="4"/>
      <c r="FZI424" s="4"/>
      <c r="FZJ424" s="4"/>
      <c r="FZK424" s="4"/>
      <c r="FZL424" s="4"/>
      <c r="FZM424" s="4"/>
      <c r="FZN424" s="4"/>
      <c r="FZO424" s="4"/>
      <c r="FZP424" s="4"/>
      <c r="FZQ424" s="4"/>
      <c r="FZR424" s="4"/>
      <c r="FZS424" s="4"/>
      <c r="FZT424" s="4"/>
      <c r="FZU424" s="4"/>
      <c r="FZV424" s="4"/>
      <c r="FZW424" s="4"/>
      <c r="FZX424" s="4"/>
      <c r="FZY424" s="4"/>
      <c r="FZZ424" s="4"/>
      <c r="GAA424" s="4"/>
      <c r="GAB424" s="4"/>
      <c r="GAC424" s="4"/>
      <c r="GAD424" s="4"/>
      <c r="GAE424" s="4"/>
      <c r="GAF424" s="4"/>
      <c r="GAG424" s="4"/>
      <c r="GAH424" s="4"/>
      <c r="GAI424" s="4"/>
      <c r="GAJ424" s="4"/>
      <c r="GAK424" s="4"/>
      <c r="GAL424" s="4"/>
      <c r="GAM424" s="4"/>
      <c r="GAN424" s="4"/>
      <c r="GAO424" s="4"/>
      <c r="GAP424" s="4"/>
      <c r="GAQ424" s="4"/>
      <c r="GAR424" s="4"/>
      <c r="GAS424" s="4"/>
      <c r="GAT424" s="4"/>
      <c r="GAU424" s="4"/>
      <c r="GAV424" s="4"/>
      <c r="GAW424" s="4"/>
      <c r="GAX424" s="4"/>
      <c r="GAY424" s="4"/>
      <c r="GAZ424" s="4"/>
      <c r="GBA424" s="4"/>
      <c r="GBB424" s="4"/>
      <c r="GBC424" s="4"/>
      <c r="GBD424" s="4"/>
      <c r="GBE424" s="4"/>
      <c r="GBF424" s="4"/>
      <c r="GBG424" s="4"/>
      <c r="GBH424" s="4"/>
      <c r="GBI424" s="4"/>
      <c r="GBJ424" s="4"/>
      <c r="GBK424" s="4"/>
      <c r="GBL424" s="4"/>
      <c r="GBM424" s="4"/>
      <c r="GBN424" s="4"/>
      <c r="GBO424" s="4"/>
      <c r="GBP424" s="4"/>
      <c r="GBQ424" s="4"/>
      <c r="GBR424" s="4"/>
      <c r="GBS424" s="4"/>
      <c r="GBT424" s="4"/>
      <c r="GBU424" s="4"/>
      <c r="GBV424" s="4"/>
      <c r="GBW424" s="4"/>
      <c r="GBX424" s="4"/>
      <c r="GBY424" s="4"/>
      <c r="GBZ424" s="4"/>
      <c r="GCA424" s="4"/>
      <c r="GCB424" s="4"/>
      <c r="GCC424" s="4"/>
      <c r="GCD424" s="4"/>
      <c r="GCE424" s="4"/>
      <c r="GCF424" s="4"/>
      <c r="GCG424" s="4"/>
      <c r="GCH424" s="4"/>
      <c r="GCI424" s="4"/>
      <c r="GCJ424" s="4"/>
      <c r="GCK424" s="4"/>
      <c r="GCL424" s="4"/>
      <c r="GCM424" s="4"/>
      <c r="GCN424" s="4"/>
      <c r="GCO424" s="4"/>
      <c r="GCP424" s="4"/>
      <c r="GCQ424" s="4"/>
      <c r="GCR424" s="4"/>
      <c r="GCS424" s="4"/>
      <c r="GCT424" s="4"/>
      <c r="GCU424" s="4"/>
      <c r="GCV424" s="4"/>
      <c r="GCW424" s="4"/>
      <c r="GCX424" s="4"/>
      <c r="GCY424" s="4"/>
      <c r="GCZ424" s="4"/>
      <c r="GDA424" s="4"/>
      <c r="GDB424" s="4"/>
      <c r="GDC424" s="4"/>
      <c r="GDD424" s="4"/>
      <c r="GDE424" s="4"/>
      <c r="GDF424" s="4"/>
      <c r="GDG424" s="4"/>
      <c r="GDH424" s="4"/>
      <c r="GDI424" s="4"/>
      <c r="GDJ424" s="4"/>
      <c r="GDK424" s="4"/>
      <c r="GDL424" s="4"/>
      <c r="GDM424" s="4"/>
      <c r="GDN424" s="4"/>
      <c r="GDO424" s="4"/>
      <c r="GDP424" s="4"/>
      <c r="GDQ424" s="4"/>
      <c r="GDR424" s="4"/>
      <c r="GDS424" s="4"/>
      <c r="GDT424" s="4"/>
      <c r="GDU424" s="4"/>
      <c r="GDV424" s="4"/>
      <c r="GDW424" s="4"/>
      <c r="GDX424" s="4"/>
      <c r="GDY424" s="4"/>
      <c r="GDZ424" s="4"/>
      <c r="GEA424" s="4"/>
      <c r="GEB424" s="4"/>
      <c r="GEC424" s="4"/>
      <c r="GED424" s="4"/>
      <c r="GEE424" s="4"/>
      <c r="GEF424" s="4"/>
      <c r="GEG424" s="4"/>
      <c r="GEH424" s="4"/>
      <c r="GEI424" s="4"/>
      <c r="GEJ424" s="4"/>
      <c r="GEK424" s="4"/>
      <c r="GEL424" s="4"/>
      <c r="GEM424" s="4"/>
      <c r="GEN424" s="4"/>
      <c r="GEO424" s="4"/>
      <c r="GEP424" s="4"/>
      <c r="GEQ424" s="4"/>
      <c r="GER424" s="4"/>
      <c r="GES424" s="4"/>
      <c r="GET424" s="4"/>
      <c r="GEU424" s="4"/>
      <c r="GEV424" s="4"/>
      <c r="GEW424" s="4"/>
      <c r="GEX424" s="4"/>
      <c r="GEY424" s="4"/>
      <c r="GEZ424" s="4"/>
      <c r="GFA424" s="4"/>
      <c r="GFB424" s="4"/>
      <c r="GFC424" s="4"/>
      <c r="GFD424" s="4"/>
      <c r="GFE424" s="4"/>
      <c r="GFF424" s="4"/>
      <c r="GFG424" s="4"/>
      <c r="GFH424" s="4"/>
      <c r="GFI424" s="4"/>
      <c r="GFJ424" s="4"/>
      <c r="GFK424" s="4"/>
      <c r="GFL424" s="4"/>
      <c r="GFM424" s="4"/>
      <c r="GFN424" s="4"/>
      <c r="GFO424" s="4"/>
      <c r="GFP424" s="4"/>
      <c r="GFQ424" s="4"/>
      <c r="GFR424" s="4"/>
      <c r="GFS424" s="4"/>
      <c r="GFT424" s="4"/>
      <c r="GFU424" s="4"/>
      <c r="GFV424" s="4"/>
      <c r="GFW424" s="4"/>
      <c r="GFX424" s="4"/>
      <c r="GFY424" s="4"/>
      <c r="GFZ424" s="4"/>
      <c r="GGA424" s="4"/>
      <c r="GGB424" s="4"/>
      <c r="GGC424" s="4"/>
      <c r="GGD424" s="4"/>
      <c r="GGE424" s="4"/>
      <c r="GGF424" s="4"/>
      <c r="GGG424" s="4"/>
      <c r="GGH424" s="4"/>
      <c r="GGI424" s="4"/>
      <c r="GGJ424" s="4"/>
      <c r="GGK424" s="4"/>
      <c r="GGL424" s="4"/>
      <c r="GGM424" s="4"/>
      <c r="GGN424" s="4"/>
      <c r="GGO424" s="4"/>
      <c r="GGP424" s="4"/>
      <c r="GGQ424" s="4"/>
      <c r="GGR424" s="4"/>
      <c r="GGS424" s="4"/>
      <c r="GGT424" s="4"/>
      <c r="GGU424" s="4"/>
      <c r="GGV424" s="4"/>
      <c r="GGW424" s="4"/>
      <c r="GGX424" s="4"/>
      <c r="GGY424" s="4"/>
      <c r="GGZ424" s="4"/>
      <c r="GHA424" s="4"/>
      <c r="GHB424" s="4"/>
      <c r="GHC424" s="4"/>
      <c r="GHD424" s="4"/>
      <c r="GHE424" s="4"/>
      <c r="GHF424" s="4"/>
      <c r="GHG424" s="4"/>
      <c r="GHH424" s="4"/>
      <c r="GHI424" s="4"/>
      <c r="GHJ424" s="4"/>
      <c r="GHK424" s="4"/>
      <c r="GHL424" s="4"/>
      <c r="GHM424" s="4"/>
      <c r="GHN424" s="4"/>
      <c r="GHO424" s="4"/>
      <c r="GHP424" s="4"/>
      <c r="GHQ424" s="4"/>
      <c r="GHR424" s="4"/>
      <c r="GHS424" s="4"/>
      <c r="GHT424" s="4"/>
      <c r="GHU424" s="4"/>
      <c r="GHV424" s="4"/>
      <c r="GHW424" s="4"/>
      <c r="GHX424" s="4"/>
      <c r="GHY424" s="4"/>
      <c r="GHZ424" s="4"/>
      <c r="GIA424" s="4"/>
      <c r="GIB424" s="4"/>
      <c r="GIC424" s="4"/>
      <c r="GID424" s="4"/>
      <c r="GIE424" s="4"/>
      <c r="GIF424" s="4"/>
      <c r="GIG424" s="4"/>
      <c r="GIH424" s="4"/>
      <c r="GII424" s="4"/>
      <c r="GIJ424" s="4"/>
      <c r="GIK424" s="4"/>
      <c r="GIL424" s="4"/>
      <c r="GIM424" s="4"/>
      <c r="GIN424" s="4"/>
      <c r="GIO424" s="4"/>
      <c r="GIP424" s="4"/>
      <c r="GIQ424" s="4"/>
      <c r="GIR424" s="4"/>
      <c r="GIS424" s="4"/>
      <c r="GIT424" s="4"/>
      <c r="GIU424" s="4"/>
      <c r="GIV424" s="4"/>
      <c r="GIW424" s="4"/>
      <c r="GIX424" s="4"/>
      <c r="GIY424" s="4"/>
      <c r="GIZ424" s="4"/>
      <c r="GJA424" s="4"/>
      <c r="GJB424" s="4"/>
      <c r="GJC424" s="4"/>
      <c r="GJD424" s="4"/>
      <c r="GJE424" s="4"/>
      <c r="GJF424" s="4"/>
      <c r="GJG424" s="4"/>
      <c r="GJH424" s="4"/>
      <c r="GJI424" s="4"/>
      <c r="GJJ424" s="4"/>
      <c r="GJK424" s="4"/>
      <c r="GJL424" s="4"/>
      <c r="GJM424" s="4"/>
      <c r="GJN424" s="4"/>
      <c r="GJO424" s="4"/>
      <c r="GJP424" s="4"/>
      <c r="GJQ424" s="4"/>
      <c r="GJR424" s="4"/>
      <c r="GJS424" s="4"/>
      <c r="GJT424" s="4"/>
      <c r="GJU424" s="4"/>
      <c r="GJV424" s="4"/>
      <c r="GJW424" s="4"/>
      <c r="GJX424" s="4"/>
      <c r="GJY424" s="4"/>
      <c r="GJZ424" s="4"/>
      <c r="GKA424" s="4"/>
      <c r="GKB424" s="4"/>
      <c r="GKC424" s="4"/>
      <c r="GKD424" s="4"/>
      <c r="GKE424" s="4"/>
      <c r="GKF424" s="4"/>
      <c r="GKG424" s="4"/>
      <c r="GKH424" s="4"/>
      <c r="GKI424" s="4"/>
      <c r="GKJ424" s="4"/>
      <c r="GKK424" s="4"/>
      <c r="GKL424" s="4"/>
      <c r="GKM424" s="4"/>
      <c r="GKN424" s="4"/>
      <c r="GKO424" s="4"/>
      <c r="GKP424" s="4"/>
      <c r="GKQ424" s="4"/>
      <c r="GKR424" s="4"/>
      <c r="GKS424" s="4"/>
      <c r="GKT424" s="4"/>
      <c r="GKU424" s="4"/>
      <c r="GKV424" s="4"/>
      <c r="GKW424" s="4"/>
      <c r="GKX424" s="4"/>
      <c r="GKY424" s="4"/>
      <c r="GKZ424" s="4"/>
      <c r="GLA424" s="4"/>
      <c r="GLB424" s="4"/>
      <c r="GLC424" s="4"/>
      <c r="GLD424" s="4"/>
      <c r="GLE424" s="4"/>
      <c r="GLF424" s="4"/>
      <c r="GLG424" s="4"/>
      <c r="GLH424" s="4"/>
      <c r="GLI424" s="4"/>
      <c r="GLJ424" s="4"/>
      <c r="GLK424" s="4"/>
      <c r="GLL424" s="4"/>
      <c r="GLM424" s="4"/>
      <c r="GLN424" s="4"/>
      <c r="GLO424" s="4"/>
      <c r="GLP424" s="4"/>
      <c r="GLQ424" s="4"/>
      <c r="GLR424" s="4"/>
      <c r="GLS424" s="4"/>
      <c r="GLT424" s="4"/>
      <c r="GLU424" s="4"/>
      <c r="GLV424" s="4"/>
      <c r="GLW424" s="4"/>
      <c r="GLX424" s="4"/>
      <c r="GLY424" s="4"/>
      <c r="GLZ424" s="4"/>
      <c r="GMA424" s="4"/>
      <c r="GMB424" s="4"/>
      <c r="GMC424" s="4"/>
      <c r="GMD424" s="4"/>
      <c r="GME424" s="4"/>
      <c r="GMF424" s="4"/>
      <c r="GMG424" s="4"/>
      <c r="GMH424" s="4"/>
      <c r="GMI424" s="4"/>
      <c r="GMJ424" s="4"/>
      <c r="GMK424" s="4"/>
      <c r="GML424" s="4"/>
      <c r="GMM424" s="4"/>
      <c r="GMN424" s="4"/>
      <c r="GMO424" s="4"/>
      <c r="GMP424" s="4"/>
      <c r="GMQ424" s="4"/>
      <c r="GMR424" s="4"/>
      <c r="GMS424" s="4"/>
      <c r="GMT424" s="4"/>
      <c r="GMU424" s="4"/>
      <c r="GMV424" s="4"/>
      <c r="GMW424" s="4"/>
      <c r="GMX424" s="4"/>
      <c r="GMY424" s="4"/>
      <c r="GMZ424" s="4"/>
      <c r="GNA424" s="4"/>
      <c r="GNB424" s="4"/>
      <c r="GNC424" s="4"/>
      <c r="GND424" s="4"/>
      <c r="GNE424" s="4"/>
      <c r="GNF424" s="4"/>
      <c r="GNG424" s="4"/>
      <c r="GNH424" s="4"/>
      <c r="GNI424" s="4"/>
      <c r="GNJ424" s="4"/>
      <c r="GNK424" s="4"/>
      <c r="GNL424" s="4"/>
      <c r="GNM424" s="4"/>
      <c r="GNN424" s="4"/>
      <c r="GNO424" s="4"/>
      <c r="GNP424" s="4"/>
      <c r="GNQ424" s="4"/>
      <c r="GNR424" s="4"/>
      <c r="GNS424" s="4"/>
      <c r="GNT424" s="4"/>
      <c r="GNU424" s="4"/>
      <c r="GNV424" s="4"/>
      <c r="GNW424" s="4"/>
      <c r="GNX424" s="4"/>
      <c r="GNY424" s="4"/>
      <c r="GNZ424" s="4"/>
      <c r="GOA424" s="4"/>
      <c r="GOB424" s="4"/>
      <c r="GOC424" s="4"/>
      <c r="GOD424" s="4"/>
      <c r="GOE424" s="4"/>
      <c r="GOF424" s="4"/>
      <c r="GOG424" s="4"/>
      <c r="GOH424" s="4"/>
      <c r="GOI424" s="4"/>
      <c r="GOJ424" s="4"/>
      <c r="GOK424" s="4"/>
      <c r="GOL424" s="4"/>
      <c r="GOM424" s="4"/>
      <c r="GON424" s="4"/>
      <c r="GOO424" s="4"/>
      <c r="GOP424" s="4"/>
      <c r="GOQ424" s="4"/>
      <c r="GOR424" s="4"/>
      <c r="GOS424" s="4"/>
      <c r="GOT424" s="4"/>
      <c r="GOU424" s="4"/>
      <c r="GOV424" s="4"/>
      <c r="GOW424" s="4"/>
      <c r="GOX424" s="4"/>
      <c r="GOY424" s="4"/>
      <c r="GOZ424" s="4"/>
      <c r="GPA424" s="4"/>
      <c r="GPB424" s="4"/>
      <c r="GPC424" s="4"/>
      <c r="GPD424" s="4"/>
      <c r="GPE424" s="4"/>
      <c r="GPF424" s="4"/>
      <c r="GPG424" s="4"/>
      <c r="GPH424" s="4"/>
      <c r="GPI424" s="4"/>
      <c r="GPJ424" s="4"/>
      <c r="GPK424" s="4"/>
      <c r="GPL424" s="4"/>
      <c r="GPM424" s="4"/>
      <c r="GPN424" s="4"/>
      <c r="GPO424" s="4"/>
      <c r="GPP424" s="4"/>
      <c r="GPQ424" s="4"/>
      <c r="GPR424" s="4"/>
      <c r="GPS424" s="4"/>
      <c r="GPT424" s="4"/>
      <c r="GPU424" s="4"/>
      <c r="GPV424" s="4"/>
      <c r="GPW424" s="4"/>
      <c r="GPX424" s="4"/>
      <c r="GPY424" s="4"/>
      <c r="GPZ424" s="4"/>
      <c r="GQA424" s="4"/>
      <c r="GQB424" s="4"/>
      <c r="GQC424" s="4"/>
      <c r="GQD424" s="4"/>
      <c r="GQE424" s="4"/>
      <c r="GQF424" s="4"/>
      <c r="GQG424" s="4"/>
      <c r="GQH424" s="4"/>
      <c r="GQI424" s="4"/>
      <c r="GQJ424" s="4"/>
      <c r="GQK424" s="4"/>
      <c r="GQL424" s="4"/>
      <c r="GQM424" s="4"/>
      <c r="GQN424" s="4"/>
      <c r="GQO424" s="4"/>
      <c r="GQP424" s="4"/>
      <c r="GQQ424" s="4"/>
      <c r="GQR424" s="4"/>
      <c r="GQS424" s="4"/>
      <c r="GQT424" s="4"/>
      <c r="GQU424" s="4"/>
      <c r="GQV424" s="4"/>
      <c r="GQW424" s="4"/>
      <c r="GQX424" s="4"/>
      <c r="GQY424" s="4"/>
      <c r="GQZ424" s="4"/>
      <c r="GRA424" s="4"/>
      <c r="GRB424" s="4"/>
      <c r="GRC424" s="4"/>
      <c r="GRD424" s="4"/>
      <c r="GRE424" s="4"/>
      <c r="GRF424" s="4"/>
      <c r="GRG424" s="4"/>
      <c r="GRH424" s="4"/>
      <c r="GRI424" s="4"/>
      <c r="GRJ424" s="4"/>
      <c r="GRK424" s="4"/>
      <c r="GRL424" s="4"/>
      <c r="GRM424" s="4"/>
      <c r="GRN424" s="4"/>
      <c r="GRO424" s="4"/>
      <c r="GRP424" s="4"/>
      <c r="GRQ424" s="4"/>
      <c r="GRR424" s="4"/>
      <c r="GRS424" s="4"/>
      <c r="GRT424" s="4"/>
      <c r="GRU424" s="4"/>
      <c r="GRV424" s="4"/>
      <c r="GRW424" s="4"/>
      <c r="GRX424" s="4"/>
      <c r="GRY424" s="4"/>
      <c r="GRZ424" s="4"/>
      <c r="GSA424" s="4"/>
      <c r="GSB424" s="4"/>
      <c r="GSC424" s="4"/>
      <c r="GSD424" s="4"/>
      <c r="GSE424" s="4"/>
      <c r="GSF424" s="4"/>
      <c r="GSG424" s="4"/>
      <c r="GSH424" s="4"/>
      <c r="GSI424" s="4"/>
      <c r="GSJ424" s="4"/>
      <c r="GSK424" s="4"/>
      <c r="GSL424" s="4"/>
      <c r="GSM424" s="4"/>
      <c r="GSN424" s="4"/>
      <c r="GSO424" s="4"/>
      <c r="GSP424" s="4"/>
      <c r="GSQ424" s="4"/>
      <c r="GSR424" s="4"/>
      <c r="GSS424" s="4"/>
      <c r="GST424" s="4"/>
      <c r="GSU424" s="4"/>
      <c r="GSV424" s="4"/>
      <c r="GSW424" s="4"/>
      <c r="GSX424" s="4"/>
      <c r="GSY424" s="4"/>
      <c r="GSZ424" s="4"/>
      <c r="GTA424" s="4"/>
      <c r="GTB424" s="4"/>
      <c r="GTC424" s="4"/>
      <c r="GTD424" s="4"/>
      <c r="GTE424" s="4"/>
      <c r="GTF424" s="4"/>
      <c r="GTG424" s="4"/>
      <c r="GTH424" s="4"/>
      <c r="GTI424" s="4"/>
      <c r="GTJ424" s="4"/>
      <c r="GTK424" s="4"/>
      <c r="GTL424" s="4"/>
      <c r="GTM424" s="4"/>
      <c r="GTN424" s="4"/>
      <c r="GTO424" s="4"/>
      <c r="GTP424" s="4"/>
      <c r="GTQ424" s="4"/>
      <c r="GTR424" s="4"/>
      <c r="GTS424" s="4"/>
      <c r="GTT424" s="4"/>
      <c r="GTU424" s="4"/>
      <c r="GTV424" s="4"/>
      <c r="GTW424" s="4"/>
      <c r="GTX424" s="4"/>
      <c r="GTY424" s="4"/>
      <c r="GTZ424" s="4"/>
      <c r="GUA424" s="4"/>
      <c r="GUB424" s="4"/>
      <c r="GUC424" s="4"/>
      <c r="GUD424" s="4"/>
      <c r="GUE424" s="4"/>
      <c r="GUF424" s="4"/>
      <c r="GUG424" s="4"/>
      <c r="GUH424" s="4"/>
      <c r="GUI424" s="4"/>
      <c r="GUJ424" s="4"/>
      <c r="GUK424" s="4"/>
      <c r="GUL424" s="4"/>
      <c r="GUM424" s="4"/>
      <c r="GUN424" s="4"/>
      <c r="GUO424" s="4"/>
      <c r="GUP424" s="4"/>
      <c r="GUQ424" s="4"/>
      <c r="GUR424" s="4"/>
      <c r="GUS424" s="4"/>
      <c r="GUT424" s="4"/>
      <c r="GUU424" s="4"/>
      <c r="GUV424" s="4"/>
      <c r="GUW424" s="4"/>
      <c r="GUX424" s="4"/>
      <c r="GUY424" s="4"/>
      <c r="GUZ424" s="4"/>
      <c r="GVA424" s="4"/>
      <c r="GVB424" s="4"/>
      <c r="GVC424" s="4"/>
      <c r="GVD424" s="4"/>
      <c r="GVE424" s="4"/>
      <c r="GVF424" s="4"/>
      <c r="GVG424" s="4"/>
      <c r="GVH424" s="4"/>
      <c r="GVI424" s="4"/>
      <c r="GVJ424" s="4"/>
      <c r="GVK424" s="4"/>
      <c r="GVL424" s="4"/>
      <c r="GVM424" s="4"/>
      <c r="GVN424" s="4"/>
      <c r="GVO424" s="4"/>
      <c r="GVP424" s="4"/>
      <c r="GVQ424" s="4"/>
      <c r="GVR424" s="4"/>
      <c r="GVS424" s="4"/>
      <c r="GVT424" s="4"/>
      <c r="GVU424" s="4"/>
      <c r="GVV424" s="4"/>
      <c r="GVW424" s="4"/>
      <c r="GVX424" s="4"/>
      <c r="GVY424" s="4"/>
      <c r="GVZ424" s="4"/>
      <c r="GWA424" s="4"/>
      <c r="GWB424" s="4"/>
      <c r="GWC424" s="4"/>
      <c r="GWD424" s="4"/>
      <c r="GWE424" s="4"/>
      <c r="GWF424" s="4"/>
      <c r="GWG424" s="4"/>
      <c r="GWH424" s="4"/>
      <c r="GWI424" s="4"/>
      <c r="GWJ424" s="4"/>
      <c r="GWK424" s="4"/>
      <c r="GWL424" s="4"/>
      <c r="GWM424" s="4"/>
      <c r="GWN424" s="4"/>
      <c r="GWO424" s="4"/>
      <c r="GWP424" s="4"/>
      <c r="GWQ424" s="4"/>
      <c r="GWR424" s="4"/>
      <c r="GWS424" s="4"/>
      <c r="GWT424" s="4"/>
      <c r="GWU424" s="4"/>
      <c r="GWV424" s="4"/>
      <c r="GWW424" s="4"/>
      <c r="GWX424" s="4"/>
      <c r="GWY424" s="4"/>
      <c r="GWZ424" s="4"/>
      <c r="GXA424" s="4"/>
      <c r="GXB424" s="4"/>
      <c r="GXC424" s="4"/>
      <c r="GXD424" s="4"/>
      <c r="GXE424" s="4"/>
      <c r="GXF424" s="4"/>
      <c r="GXG424" s="4"/>
      <c r="GXH424" s="4"/>
      <c r="GXI424" s="4"/>
      <c r="GXJ424" s="4"/>
      <c r="GXK424" s="4"/>
      <c r="GXL424" s="4"/>
      <c r="GXM424" s="4"/>
      <c r="GXN424" s="4"/>
      <c r="GXO424" s="4"/>
      <c r="GXP424" s="4"/>
      <c r="GXQ424" s="4"/>
      <c r="GXR424" s="4"/>
      <c r="GXS424" s="4"/>
      <c r="GXT424" s="4"/>
      <c r="GXU424" s="4"/>
      <c r="GXV424" s="4"/>
      <c r="GXW424" s="4"/>
      <c r="GXX424" s="4"/>
      <c r="GXY424" s="4"/>
      <c r="GXZ424" s="4"/>
      <c r="GYA424" s="4"/>
      <c r="GYB424" s="4"/>
      <c r="GYC424" s="4"/>
      <c r="GYD424" s="4"/>
      <c r="GYE424" s="4"/>
      <c r="GYF424" s="4"/>
      <c r="GYG424" s="4"/>
      <c r="GYH424" s="4"/>
      <c r="GYI424" s="4"/>
      <c r="GYJ424" s="4"/>
      <c r="GYK424" s="4"/>
      <c r="GYL424" s="4"/>
      <c r="GYM424" s="4"/>
      <c r="GYN424" s="4"/>
      <c r="GYO424" s="4"/>
      <c r="GYP424" s="4"/>
      <c r="GYQ424" s="4"/>
      <c r="GYR424" s="4"/>
      <c r="GYS424" s="4"/>
      <c r="GYT424" s="4"/>
      <c r="GYU424" s="4"/>
      <c r="GYV424" s="4"/>
      <c r="GYW424" s="4"/>
      <c r="GYX424" s="4"/>
      <c r="GYY424" s="4"/>
      <c r="GYZ424" s="4"/>
      <c r="GZA424" s="4"/>
      <c r="GZB424" s="4"/>
      <c r="GZC424" s="4"/>
      <c r="GZD424" s="4"/>
      <c r="GZE424" s="4"/>
      <c r="GZF424" s="4"/>
      <c r="GZG424" s="4"/>
      <c r="GZH424" s="4"/>
      <c r="GZI424" s="4"/>
      <c r="GZJ424" s="4"/>
      <c r="GZK424" s="4"/>
      <c r="GZL424" s="4"/>
      <c r="GZM424" s="4"/>
      <c r="GZN424" s="4"/>
      <c r="GZO424" s="4"/>
      <c r="GZP424" s="4"/>
      <c r="GZQ424" s="4"/>
      <c r="GZR424" s="4"/>
      <c r="GZS424" s="4"/>
      <c r="GZT424" s="4"/>
      <c r="GZU424" s="4"/>
      <c r="GZV424" s="4"/>
      <c r="GZW424" s="4"/>
      <c r="GZX424" s="4"/>
      <c r="GZY424" s="4"/>
      <c r="GZZ424" s="4"/>
      <c r="HAA424" s="4"/>
      <c r="HAB424" s="4"/>
      <c r="HAC424" s="4"/>
      <c r="HAD424" s="4"/>
      <c r="HAE424" s="4"/>
      <c r="HAF424" s="4"/>
      <c r="HAG424" s="4"/>
      <c r="HAH424" s="4"/>
      <c r="HAI424" s="4"/>
      <c r="HAJ424" s="4"/>
      <c r="HAK424" s="4"/>
      <c r="HAL424" s="4"/>
      <c r="HAM424" s="4"/>
      <c r="HAN424" s="4"/>
      <c r="HAO424" s="4"/>
      <c r="HAP424" s="4"/>
      <c r="HAQ424" s="4"/>
      <c r="HAR424" s="4"/>
      <c r="HAS424" s="4"/>
      <c r="HAT424" s="4"/>
      <c r="HAU424" s="4"/>
      <c r="HAV424" s="4"/>
      <c r="HAW424" s="4"/>
      <c r="HAX424" s="4"/>
      <c r="HAY424" s="4"/>
      <c r="HAZ424" s="4"/>
      <c r="HBA424" s="4"/>
      <c r="HBB424" s="4"/>
      <c r="HBC424" s="4"/>
      <c r="HBD424" s="4"/>
      <c r="HBE424" s="4"/>
      <c r="HBF424" s="4"/>
      <c r="HBG424" s="4"/>
      <c r="HBH424" s="4"/>
      <c r="HBI424" s="4"/>
      <c r="HBJ424" s="4"/>
      <c r="HBK424" s="4"/>
      <c r="HBL424" s="4"/>
      <c r="HBM424" s="4"/>
      <c r="HBN424" s="4"/>
      <c r="HBO424" s="4"/>
      <c r="HBP424" s="4"/>
      <c r="HBQ424" s="4"/>
      <c r="HBR424" s="4"/>
      <c r="HBS424" s="4"/>
      <c r="HBT424" s="4"/>
      <c r="HBU424" s="4"/>
      <c r="HBV424" s="4"/>
      <c r="HBW424" s="4"/>
      <c r="HBX424" s="4"/>
      <c r="HBY424" s="4"/>
      <c r="HBZ424" s="4"/>
      <c r="HCA424" s="4"/>
      <c r="HCB424" s="4"/>
      <c r="HCC424" s="4"/>
      <c r="HCD424" s="4"/>
      <c r="HCE424" s="4"/>
      <c r="HCF424" s="4"/>
      <c r="HCG424" s="4"/>
      <c r="HCH424" s="4"/>
      <c r="HCI424" s="4"/>
      <c r="HCJ424" s="4"/>
      <c r="HCK424" s="4"/>
      <c r="HCL424" s="4"/>
      <c r="HCM424" s="4"/>
      <c r="HCN424" s="4"/>
      <c r="HCO424" s="4"/>
      <c r="HCP424" s="4"/>
      <c r="HCQ424" s="4"/>
      <c r="HCR424" s="4"/>
      <c r="HCS424" s="4"/>
      <c r="HCT424" s="4"/>
      <c r="HCU424" s="4"/>
      <c r="HCV424" s="4"/>
      <c r="HCW424" s="4"/>
      <c r="HCX424" s="4"/>
      <c r="HCY424" s="4"/>
      <c r="HCZ424" s="4"/>
      <c r="HDA424" s="4"/>
      <c r="HDB424" s="4"/>
      <c r="HDC424" s="4"/>
      <c r="HDD424" s="4"/>
      <c r="HDE424" s="4"/>
      <c r="HDF424" s="4"/>
      <c r="HDG424" s="4"/>
      <c r="HDH424" s="4"/>
      <c r="HDI424" s="4"/>
      <c r="HDJ424" s="4"/>
      <c r="HDK424" s="4"/>
      <c r="HDL424" s="4"/>
      <c r="HDM424" s="4"/>
      <c r="HDN424" s="4"/>
      <c r="HDO424" s="4"/>
      <c r="HDP424" s="4"/>
      <c r="HDQ424" s="4"/>
      <c r="HDR424" s="4"/>
      <c r="HDS424" s="4"/>
      <c r="HDT424" s="4"/>
      <c r="HDU424" s="4"/>
      <c r="HDV424" s="4"/>
      <c r="HDW424" s="4"/>
      <c r="HDX424" s="4"/>
      <c r="HDY424" s="4"/>
      <c r="HDZ424" s="4"/>
      <c r="HEA424" s="4"/>
      <c r="HEB424" s="4"/>
      <c r="HEC424" s="4"/>
      <c r="HED424" s="4"/>
      <c r="HEE424" s="4"/>
      <c r="HEF424" s="4"/>
      <c r="HEG424" s="4"/>
      <c r="HEH424" s="4"/>
      <c r="HEI424" s="4"/>
      <c r="HEJ424" s="4"/>
      <c r="HEK424" s="4"/>
      <c r="HEL424" s="4"/>
      <c r="HEM424" s="4"/>
      <c r="HEN424" s="4"/>
      <c r="HEO424" s="4"/>
      <c r="HEP424" s="4"/>
      <c r="HEQ424" s="4"/>
      <c r="HER424" s="4"/>
      <c r="HES424" s="4"/>
      <c r="HET424" s="4"/>
      <c r="HEU424" s="4"/>
      <c r="HEV424" s="4"/>
      <c r="HEW424" s="4"/>
      <c r="HEX424" s="4"/>
      <c r="HEY424" s="4"/>
      <c r="HEZ424" s="4"/>
      <c r="HFA424" s="4"/>
      <c r="HFB424" s="4"/>
      <c r="HFC424" s="4"/>
      <c r="HFD424" s="4"/>
      <c r="HFE424" s="4"/>
      <c r="HFF424" s="4"/>
      <c r="HFG424" s="4"/>
      <c r="HFH424" s="4"/>
      <c r="HFI424" s="4"/>
      <c r="HFJ424" s="4"/>
      <c r="HFK424" s="4"/>
      <c r="HFL424" s="4"/>
      <c r="HFM424" s="4"/>
      <c r="HFN424" s="4"/>
      <c r="HFO424" s="4"/>
      <c r="HFP424" s="4"/>
      <c r="HFQ424" s="4"/>
      <c r="HFR424" s="4"/>
      <c r="HFS424" s="4"/>
      <c r="HFT424" s="4"/>
      <c r="HFU424" s="4"/>
      <c r="HFV424" s="4"/>
      <c r="HFW424" s="4"/>
      <c r="HFX424" s="4"/>
      <c r="HFY424" s="4"/>
      <c r="HFZ424" s="4"/>
      <c r="HGA424" s="4"/>
      <c r="HGB424" s="4"/>
      <c r="HGC424" s="4"/>
      <c r="HGD424" s="4"/>
      <c r="HGE424" s="4"/>
      <c r="HGF424" s="4"/>
      <c r="HGG424" s="4"/>
      <c r="HGH424" s="4"/>
      <c r="HGI424" s="4"/>
      <c r="HGJ424" s="4"/>
      <c r="HGK424" s="4"/>
      <c r="HGL424" s="4"/>
      <c r="HGM424" s="4"/>
      <c r="HGN424" s="4"/>
      <c r="HGO424" s="4"/>
      <c r="HGP424" s="4"/>
      <c r="HGQ424" s="4"/>
      <c r="HGR424" s="4"/>
      <c r="HGS424" s="4"/>
      <c r="HGT424" s="4"/>
      <c r="HGU424" s="4"/>
      <c r="HGV424" s="4"/>
      <c r="HGW424" s="4"/>
      <c r="HGX424" s="4"/>
      <c r="HGY424" s="4"/>
      <c r="HGZ424" s="4"/>
      <c r="HHA424" s="4"/>
      <c r="HHB424" s="4"/>
      <c r="HHC424" s="4"/>
      <c r="HHD424" s="4"/>
      <c r="HHE424" s="4"/>
      <c r="HHF424" s="4"/>
      <c r="HHG424" s="4"/>
      <c r="HHH424" s="4"/>
      <c r="HHI424" s="4"/>
      <c r="HHJ424" s="4"/>
      <c r="HHK424" s="4"/>
      <c r="HHL424" s="4"/>
      <c r="HHM424" s="4"/>
      <c r="HHN424" s="4"/>
      <c r="HHO424" s="4"/>
      <c r="HHP424" s="4"/>
      <c r="HHQ424" s="4"/>
      <c r="HHR424" s="4"/>
      <c r="HHS424" s="4"/>
      <c r="HHT424" s="4"/>
      <c r="HHU424" s="4"/>
      <c r="HHV424" s="4"/>
      <c r="HHW424" s="4"/>
      <c r="HHX424" s="4"/>
      <c r="HHY424" s="4"/>
      <c r="HHZ424" s="4"/>
      <c r="HIA424" s="4"/>
      <c r="HIB424" s="4"/>
      <c r="HIC424" s="4"/>
      <c r="HID424" s="4"/>
      <c r="HIE424" s="4"/>
      <c r="HIF424" s="4"/>
      <c r="HIG424" s="4"/>
      <c r="HIH424" s="4"/>
      <c r="HII424" s="4"/>
      <c r="HIJ424" s="4"/>
      <c r="HIK424" s="4"/>
      <c r="HIL424" s="4"/>
      <c r="HIM424" s="4"/>
      <c r="HIN424" s="4"/>
      <c r="HIO424" s="4"/>
      <c r="HIP424" s="4"/>
      <c r="HIQ424" s="4"/>
      <c r="HIR424" s="4"/>
      <c r="HIS424" s="4"/>
      <c r="HIT424" s="4"/>
      <c r="HIU424" s="4"/>
      <c r="HIV424" s="4"/>
      <c r="HIW424" s="4"/>
      <c r="HIX424" s="4"/>
      <c r="HIY424" s="4"/>
      <c r="HIZ424" s="4"/>
      <c r="HJA424" s="4"/>
      <c r="HJB424" s="4"/>
      <c r="HJC424" s="4"/>
      <c r="HJD424" s="4"/>
      <c r="HJE424" s="4"/>
      <c r="HJF424" s="4"/>
      <c r="HJG424" s="4"/>
      <c r="HJH424" s="4"/>
      <c r="HJI424" s="4"/>
      <c r="HJJ424" s="4"/>
      <c r="HJK424" s="4"/>
      <c r="HJL424" s="4"/>
      <c r="HJM424" s="4"/>
      <c r="HJN424" s="4"/>
      <c r="HJO424" s="4"/>
      <c r="HJP424" s="4"/>
      <c r="HJQ424" s="4"/>
      <c r="HJR424" s="4"/>
      <c r="HJS424" s="4"/>
      <c r="HJT424" s="4"/>
      <c r="HJU424" s="4"/>
      <c r="HJV424" s="4"/>
      <c r="HJW424" s="4"/>
      <c r="HJX424" s="4"/>
      <c r="HJY424" s="4"/>
      <c r="HJZ424" s="4"/>
      <c r="HKA424" s="4"/>
      <c r="HKB424" s="4"/>
      <c r="HKC424" s="4"/>
      <c r="HKD424" s="4"/>
      <c r="HKE424" s="4"/>
      <c r="HKF424" s="4"/>
      <c r="HKG424" s="4"/>
      <c r="HKH424" s="4"/>
      <c r="HKI424" s="4"/>
      <c r="HKJ424" s="4"/>
      <c r="HKK424" s="4"/>
      <c r="HKL424" s="4"/>
      <c r="HKM424" s="4"/>
      <c r="HKN424" s="4"/>
      <c r="HKO424" s="4"/>
      <c r="HKP424" s="4"/>
      <c r="HKQ424" s="4"/>
      <c r="HKR424" s="4"/>
      <c r="HKS424" s="4"/>
      <c r="HKT424" s="4"/>
      <c r="HKU424" s="4"/>
      <c r="HKV424" s="4"/>
      <c r="HKW424" s="4"/>
      <c r="HKX424" s="4"/>
      <c r="HKY424" s="4"/>
      <c r="HKZ424" s="4"/>
      <c r="HLA424" s="4"/>
      <c r="HLB424" s="4"/>
      <c r="HLC424" s="4"/>
      <c r="HLD424" s="4"/>
      <c r="HLE424" s="4"/>
      <c r="HLF424" s="4"/>
      <c r="HLG424" s="4"/>
      <c r="HLH424" s="4"/>
      <c r="HLI424" s="4"/>
      <c r="HLJ424" s="4"/>
      <c r="HLK424" s="4"/>
      <c r="HLL424" s="4"/>
      <c r="HLM424" s="4"/>
      <c r="HLN424" s="4"/>
      <c r="HLO424" s="4"/>
      <c r="HLP424" s="4"/>
      <c r="HLQ424" s="4"/>
      <c r="HLR424" s="4"/>
      <c r="HLS424" s="4"/>
      <c r="HLT424" s="4"/>
      <c r="HLU424" s="4"/>
      <c r="HLV424" s="4"/>
      <c r="HLW424" s="4"/>
      <c r="HLX424" s="4"/>
      <c r="HLY424" s="4"/>
      <c r="HLZ424" s="4"/>
      <c r="HMA424" s="4"/>
      <c r="HMB424" s="4"/>
      <c r="HMC424" s="4"/>
      <c r="HMD424" s="4"/>
      <c r="HME424" s="4"/>
      <c r="HMF424" s="4"/>
      <c r="HMG424" s="4"/>
      <c r="HMH424" s="4"/>
      <c r="HMI424" s="4"/>
      <c r="HMJ424" s="4"/>
      <c r="HMK424" s="4"/>
      <c r="HML424" s="4"/>
      <c r="HMM424" s="4"/>
      <c r="HMN424" s="4"/>
      <c r="HMO424" s="4"/>
      <c r="HMP424" s="4"/>
      <c r="HMQ424" s="4"/>
      <c r="HMR424" s="4"/>
      <c r="HMS424" s="4"/>
      <c r="HMT424" s="4"/>
      <c r="HMU424" s="4"/>
      <c r="HMV424" s="4"/>
      <c r="HMW424" s="4"/>
      <c r="HMX424" s="4"/>
      <c r="HMY424" s="4"/>
      <c r="HMZ424" s="4"/>
      <c r="HNA424" s="4"/>
      <c r="HNB424" s="4"/>
      <c r="HNC424" s="4"/>
      <c r="HND424" s="4"/>
      <c r="HNE424" s="4"/>
      <c r="HNF424" s="4"/>
      <c r="HNG424" s="4"/>
      <c r="HNH424" s="4"/>
      <c r="HNI424" s="4"/>
      <c r="HNJ424" s="4"/>
      <c r="HNK424" s="4"/>
      <c r="HNL424" s="4"/>
      <c r="HNM424" s="4"/>
      <c r="HNN424" s="4"/>
      <c r="HNO424" s="4"/>
      <c r="HNP424" s="4"/>
      <c r="HNQ424" s="4"/>
      <c r="HNR424" s="4"/>
      <c r="HNS424" s="4"/>
      <c r="HNT424" s="4"/>
      <c r="HNU424" s="4"/>
      <c r="HNV424" s="4"/>
      <c r="HNW424" s="4"/>
      <c r="HNX424" s="4"/>
      <c r="HNY424" s="4"/>
      <c r="HNZ424" s="4"/>
      <c r="HOA424" s="4"/>
      <c r="HOB424" s="4"/>
      <c r="HOC424" s="4"/>
      <c r="HOD424" s="4"/>
      <c r="HOE424" s="4"/>
      <c r="HOF424" s="4"/>
      <c r="HOG424" s="4"/>
      <c r="HOH424" s="4"/>
      <c r="HOI424" s="4"/>
      <c r="HOJ424" s="4"/>
      <c r="HOK424" s="4"/>
      <c r="HOL424" s="4"/>
      <c r="HOM424" s="4"/>
      <c r="HON424" s="4"/>
      <c r="HOO424" s="4"/>
      <c r="HOP424" s="4"/>
      <c r="HOQ424" s="4"/>
      <c r="HOR424" s="4"/>
      <c r="HOS424" s="4"/>
      <c r="HOT424" s="4"/>
      <c r="HOU424" s="4"/>
      <c r="HOV424" s="4"/>
      <c r="HOW424" s="4"/>
      <c r="HOX424" s="4"/>
      <c r="HOY424" s="4"/>
      <c r="HOZ424" s="4"/>
      <c r="HPA424" s="4"/>
      <c r="HPB424" s="4"/>
      <c r="HPC424" s="4"/>
      <c r="HPD424" s="4"/>
      <c r="HPE424" s="4"/>
      <c r="HPF424" s="4"/>
      <c r="HPG424" s="4"/>
      <c r="HPH424" s="4"/>
      <c r="HPI424" s="4"/>
      <c r="HPJ424" s="4"/>
      <c r="HPK424" s="4"/>
      <c r="HPL424" s="4"/>
      <c r="HPM424" s="4"/>
      <c r="HPN424" s="4"/>
      <c r="HPO424" s="4"/>
      <c r="HPP424" s="4"/>
      <c r="HPQ424" s="4"/>
      <c r="HPR424" s="4"/>
      <c r="HPS424" s="4"/>
      <c r="HPT424" s="4"/>
      <c r="HPU424" s="4"/>
      <c r="HPV424" s="4"/>
      <c r="HPW424" s="4"/>
      <c r="HPX424" s="4"/>
      <c r="HPY424" s="4"/>
      <c r="HPZ424" s="4"/>
      <c r="HQA424" s="4"/>
      <c r="HQB424" s="4"/>
      <c r="HQC424" s="4"/>
      <c r="HQD424" s="4"/>
      <c r="HQE424" s="4"/>
      <c r="HQF424" s="4"/>
      <c r="HQG424" s="4"/>
      <c r="HQH424" s="4"/>
      <c r="HQI424" s="4"/>
      <c r="HQJ424" s="4"/>
      <c r="HQK424" s="4"/>
      <c r="HQL424" s="4"/>
      <c r="HQM424" s="4"/>
      <c r="HQN424" s="4"/>
      <c r="HQO424" s="4"/>
      <c r="HQP424" s="4"/>
      <c r="HQQ424" s="4"/>
      <c r="HQR424" s="4"/>
      <c r="HQS424" s="4"/>
      <c r="HQT424" s="4"/>
      <c r="HQU424" s="4"/>
      <c r="HQV424" s="4"/>
      <c r="HQW424" s="4"/>
      <c r="HQX424" s="4"/>
      <c r="HQY424" s="4"/>
      <c r="HQZ424" s="4"/>
      <c r="HRA424" s="4"/>
      <c r="HRB424" s="4"/>
      <c r="HRC424" s="4"/>
      <c r="HRD424" s="4"/>
      <c r="HRE424" s="4"/>
      <c r="HRF424" s="4"/>
      <c r="HRG424" s="4"/>
      <c r="HRH424" s="4"/>
      <c r="HRI424" s="4"/>
      <c r="HRJ424" s="4"/>
      <c r="HRK424" s="4"/>
      <c r="HRL424" s="4"/>
      <c r="HRM424" s="4"/>
      <c r="HRN424" s="4"/>
      <c r="HRO424" s="4"/>
      <c r="HRP424" s="4"/>
      <c r="HRQ424" s="4"/>
      <c r="HRR424" s="4"/>
      <c r="HRS424" s="4"/>
      <c r="HRT424" s="4"/>
      <c r="HRU424" s="4"/>
      <c r="HRV424" s="4"/>
      <c r="HRW424" s="4"/>
      <c r="HRX424" s="4"/>
      <c r="HRY424" s="4"/>
      <c r="HRZ424" s="4"/>
      <c r="HSA424" s="4"/>
      <c r="HSB424" s="4"/>
      <c r="HSC424" s="4"/>
      <c r="HSD424" s="4"/>
      <c r="HSE424" s="4"/>
      <c r="HSF424" s="4"/>
      <c r="HSG424" s="4"/>
      <c r="HSH424" s="4"/>
      <c r="HSI424" s="4"/>
      <c r="HSJ424" s="4"/>
      <c r="HSK424" s="4"/>
      <c r="HSL424" s="4"/>
      <c r="HSM424" s="4"/>
      <c r="HSN424" s="4"/>
      <c r="HSO424" s="4"/>
      <c r="HSP424" s="4"/>
      <c r="HSQ424" s="4"/>
      <c r="HSR424" s="4"/>
      <c r="HSS424" s="4"/>
      <c r="HST424" s="4"/>
      <c r="HSU424" s="4"/>
      <c r="HSV424" s="4"/>
      <c r="HSW424" s="4"/>
      <c r="HSX424" s="4"/>
      <c r="HSY424" s="4"/>
      <c r="HSZ424" s="4"/>
      <c r="HTA424" s="4"/>
      <c r="HTB424" s="4"/>
      <c r="HTC424" s="4"/>
      <c r="HTD424" s="4"/>
      <c r="HTE424" s="4"/>
      <c r="HTF424" s="4"/>
      <c r="HTG424" s="4"/>
      <c r="HTH424" s="4"/>
      <c r="HTI424" s="4"/>
      <c r="HTJ424" s="4"/>
      <c r="HTK424" s="4"/>
      <c r="HTL424" s="4"/>
      <c r="HTM424" s="4"/>
      <c r="HTN424" s="4"/>
      <c r="HTO424" s="4"/>
      <c r="HTP424" s="4"/>
      <c r="HTQ424" s="4"/>
      <c r="HTR424" s="4"/>
      <c r="HTS424" s="4"/>
      <c r="HTT424" s="4"/>
      <c r="HTU424" s="4"/>
      <c r="HTV424" s="4"/>
      <c r="HTW424" s="4"/>
      <c r="HTX424" s="4"/>
      <c r="HTY424" s="4"/>
      <c r="HTZ424" s="4"/>
      <c r="HUA424" s="4"/>
      <c r="HUB424" s="4"/>
      <c r="HUC424" s="4"/>
      <c r="HUD424" s="4"/>
      <c r="HUE424" s="4"/>
      <c r="HUF424" s="4"/>
      <c r="HUG424" s="4"/>
      <c r="HUH424" s="4"/>
      <c r="HUI424" s="4"/>
      <c r="HUJ424" s="4"/>
      <c r="HUK424" s="4"/>
      <c r="HUL424" s="4"/>
      <c r="HUM424" s="4"/>
      <c r="HUN424" s="4"/>
      <c r="HUO424" s="4"/>
      <c r="HUP424" s="4"/>
      <c r="HUQ424" s="4"/>
      <c r="HUR424" s="4"/>
      <c r="HUS424" s="4"/>
      <c r="HUT424" s="4"/>
      <c r="HUU424" s="4"/>
      <c r="HUV424" s="4"/>
      <c r="HUW424" s="4"/>
      <c r="HUX424" s="4"/>
      <c r="HUY424" s="4"/>
      <c r="HUZ424" s="4"/>
      <c r="HVA424" s="4"/>
      <c r="HVB424" s="4"/>
      <c r="HVC424" s="4"/>
      <c r="HVD424" s="4"/>
      <c r="HVE424" s="4"/>
      <c r="HVF424" s="4"/>
      <c r="HVG424" s="4"/>
      <c r="HVH424" s="4"/>
      <c r="HVI424" s="4"/>
      <c r="HVJ424" s="4"/>
      <c r="HVK424" s="4"/>
      <c r="HVL424" s="4"/>
      <c r="HVM424" s="4"/>
      <c r="HVN424" s="4"/>
      <c r="HVO424" s="4"/>
      <c r="HVP424" s="4"/>
      <c r="HVQ424" s="4"/>
      <c r="HVR424" s="4"/>
      <c r="HVS424" s="4"/>
      <c r="HVT424" s="4"/>
      <c r="HVU424" s="4"/>
      <c r="HVV424" s="4"/>
      <c r="HVW424" s="4"/>
      <c r="HVX424" s="4"/>
      <c r="HVY424" s="4"/>
      <c r="HVZ424" s="4"/>
      <c r="HWA424" s="4"/>
      <c r="HWB424" s="4"/>
      <c r="HWC424" s="4"/>
      <c r="HWD424" s="4"/>
      <c r="HWE424" s="4"/>
      <c r="HWF424" s="4"/>
      <c r="HWG424" s="4"/>
      <c r="HWH424" s="4"/>
      <c r="HWI424" s="4"/>
      <c r="HWJ424" s="4"/>
      <c r="HWK424" s="4"/>
      <c r="HWL424" s="4"/>
      <c r="HWM424" s="4"/>
      <c r="HWN424" s="4"/>
      <c r="HWO424" s="4"/>
      <c r="HWP424" s="4"/>
      <c r="HWQ424" s="4"/>
      <c r="HWR424" s="4"/>
      <c r="HWS424" s="4"/>
      <c r="HWT424" s="4"/>
      <c r="HWU424" s="4"/>
      <c r="HWV424" s="4"/>
      <c r="HWW424" s="4"/>
      <c r="HWX424" s="4"/>
      <c r="HWY424" s="4"/>
      <c r="HWZ424" s="4"/>
      <c r="HXA424" s="4"/>
      <c r="HXB424" s="4"/>
      <c r="HXC424" s="4"/>
      <c r="HXD424" s="4"/>
      <c r="HXE424" s="4"/>
      <c r="HXF424" s="4"/>
      <c r="HXG424" s="4"/>
      <c r="HXH424" s="4"/>
      <c r="HXI424" s="4"/>
      <c r="HXJ424" s="4"/>
      <c r="HXK424" s="4"/>
      <c r="HXL424" s="4"/>
      <c r="HXM424" s="4"/>
      <c r="HXN424" s="4"/>
      <c r="HXO424" s="4"/>
      <c r="HXP424" s="4"/>
      <c r="HXQ424" s="4"/>
      <c r="HXR424" s="4"/>
      <c r="HXS424" s="4"/>
      <c r="HXT424" s="4"/>
      <c r="HXU424" s="4"/>
      <c r="HXV424" s="4"/>
      <c r="HXW424" s="4"/>
      <c r="HXX424" s="4"/>
      <c r="HXY424" s="4"/>
      <c r="HXZ424" s="4"/>
      <c r="HYA424" s="4"/>
      <c r="HYB424" s="4"/>
      <c r="HYC424" s="4"/>
      <c r="HYD424" s="4"/>
      <c r="HYE424" s="4"/>
      <c r="HYF424" s="4"/>
      <c r="HYG424" s="4"/>
      <c r="HYH424" s="4"/>
      <c r="HYI424" s="4"/>
      <c r="HYJ424" s="4"/>
      <c r="HYK424" s="4"/>
      <c r="HYL424" s="4"/>
      <c r="HYM424" s="4"/>
      <c r="HYN424" s="4"/>
      <c r="HYO424" s="4"/>
      <c r="HYP424" s="4"/>
      <c r="HYQ424" s="4"/>
      <c r="HYR424" s="4"/>
      <c r="HYS424" s="4"/>
      <c r="HYT424" s="4"/>
      <c r="HYU424" s="4"/>
      <c r="HYV424" s="4"/>
      <c r="HYW424" s="4"/>
      <c r="HYX424" s="4"/>
      <c r="HYY424" s="4"/>
      <c r="HYZ424" s="4"/>
      <c r="HZA424" s="4"/>
      <c r="HZB424" s="4"/>
      <c r="HZC424" s="4"/>
      <c r="HZD424" s="4"/>
      <c r="HZE424" s="4"/>
      <c r="HZF424" s="4"/>
      <c r="HZG424" s="4"/>
      <c r="HZH424" s="4"/>
      <c r="HZI424" s="4"/>
      <c r="HZJ424" s="4"/>
      <c r="HZK424" s="4"/>
      <c r="HZL424" s="4"/>
      <c r="HZM424" s="4"/>
      <c r="HZN424" s="4"/>
      <c r="HZO424" s="4"/>
      <c r="HZP424" s="4"/>
      <c r="HZQ424" s="4"/>
      <c r="HZR424" s="4"/>
      <c r="HZS424" s="4"/>
      <c r="HZT424" s="4"/>
      <c r="HZU424" s="4"/>
      <c r="HZV424" s="4"/>
      <c r="HZW424" s="4"/>
      <c r="HZX424" s="4"/>
      <c r="HZY424" s="4"/>
      <c r="HZZ424" s="4"/>
      <c r="IAA424" s="4"/>
      <c r="IAB424" s="4"/>
      <c r="IAC424" s="4"/>
      <c r="IAD424" s="4"/>
      <c r="IAE424" s="4"/>
      <c r="IAF424" s="4"/>
      <c r="IAG424" s="4"/>
      <c r="IAH424" s="4"/>
      <c r="IAI424" s="4"/>
      <c r="IAJ424" s="4"/>
      <c r="IAK424" s="4"/>
      <c r="IAL424" s="4"/>
      <c r="IAM424" s="4"/>
      <c r="IAN424" s="4"/>
      <c r="IAO424" s="4"/>
      <c r="IAP424" s="4"/>
      <c r="IAQ424" s="4"/>
      <c r="IAR424" s="4"/>
      <c r="IAS424" s="4"/>
      <c r="IAT424" s="4"/>
      <c r="IAU424" s="4"/>
      <c r="IAV424" s="4"/>
      <c r="IAW424" s="4"/>
      <c r="IAX424" s="4"/>
      <c r="IAY424" s="4"/>
      <c r="IAZ424" s="4"/>
      <c r="IBA424" s="4"/>
      <c r="IBB424" s="4"/>
      <c r="IBC424" s="4"/>
      <c r="IBD424" s="4"/>
      <c r="IBE424" s="4"/>
      <c r="IBF424" s="4"/>
      <c r="IBG424" s="4"/>
      <c r="IBH424" s="4"/>
      <c r="IBI424" s="4"/>
      <c r="IBJ424" s="4"/>
      <c r="IBK424" s="4"/>
      <c r="IBL424" s="4"/>
      <c r="IBM424" s="4"/>
      <c r="IBN424" s="4"/>
      <c r="IBO424" s="4"/>
      <c r="IBP424" s="4"/>
      <c r="IBQ424" s="4"/>
      <c r="IBR424" s="4"/>
      <c r="IBS424" s="4"/>
      <c r="IBT424" s="4"/>
      <c r="IBU424" s="4"/>
      <c r="IBV424" s="4"/>
      <c r="IBW424" s="4"/>
      <c r="IBX424" s="4"/>
      <c r="IBY424" s="4"/>
      <c r="IBZ424" s="4"/>
      <c r="ICA424" s="4"/>
      <c r="ICB424" s="4"/>
      <c r="ICC424" s="4"/>
      <c r="ICD424" s="4"/>
      <c r="ICE424" s="4"/>
      <c r="ICF424" s="4"/>
      <c r="ICG424" s="4"/>
      <c r="ICH424" s="4"/>
      <c r="ICI424" s="4"/>
      <c r="ICJ424" s="4"/>
      <c r="ICK424" s="4"/>
      <c r="ICL424" s="4"/>
      <c r="ICM424" s="4"/>
      <c r="ICN424" s="4"/>
      <c r="ICO424" s="4"/>
      <c r="ICP424" s="4"/>
      <c r="ICQ424" s="4"/>
      <c r="ICR424" s="4"/>
      <c r="ICS424" s="4"/>
      <c r="ICT424" s="4"/>
      <c r="ICU424" s="4"/>
      <c r="ICV424" s="4"/>
      <c r="ICW424" s="4"/>
      <c r="ICX424" s="4"/>
      <c r="ICY424" s="4"/>
      <c r="ICZ424" s="4"/>
      <c r="IDA424" s="4"/>
      <c r="IDB424" s="4"/>
      <c r="IDC424" s="4"/>
      <c r="IDD424" s="4"/>
      <c r="IDE424" s="4"/>
      <c r="IDF424" s="4"/>
      <c r="IDG424" s="4"/>
      <c r="IDH424" s="4"/>
      <c r="IDI424" s="4"/>
      <c r="IDJ424" s="4"/>
      <c r="IDK424" s="4"/>
      <c r="IDL424" s="4"/>
      <c r="IDM424" s="4"/>
      <c r="IDN424" s="4"/>
      <c r="IDO424" s="4"/>
      <c r="IDP424" s="4"/>
      <c r="IDQ424" s="4"/>
      <c r="IDR424" s="4"/>
      <c r="IDS424" s="4"/>
      <c r="IDT424" s="4"/>
      <c r="IDU424" s="4"/>
      <c r="IDV424" s="4"/>
      <c r="IDW424" s="4"/>
      <c r="IDX424" s="4"/>
      <c r="IDY424" s="4"/>
      <c r="IDZ424" s="4"/>
      <c r="IEA424" s="4"/>
      <c r="IEB424" s="4"/>
      <c r="IEC424" s="4"/>
      <c r="IED424" s="4"/>
      <c r="IEE424" s="4"/>
      <c r="IEF424" s="4"/>
      <c r="IEG424" s="4"/>
      <c r="IEH424" s="4"/>
      <c r="IEI424" s="4"/>
      <c r="IEJ424" s="4"/>
      <c r="IEK424" s="4"/>
      <c r="IEL424" s="4"/>
      <c r="IEM424" s="4"/>
      <c r="IEN424" s="4"/>
      <c r="IEO424" s="4"/>
      <c r="IEP424" s="4"/>
      <c r="IEQ424" s="4"/>
      <c r="IER424" s="4"/>
      <c r="IES424" s="4"/>
      <c r="IET424" s="4"/>
      <c r="IEU424" s="4"/>
      <c r="IEV424" s="4"/>
      <c r="IEW424" s="4"/>
      <c r="IEX424" s="4"/>
      <c r="IEY424" s="4"/>
      <c r="IEZ424" s="4"/>
      <c r="IFA424" s="4"/>
      <c r="IFB424" s="4"/>
      <c r="IFC424" s="4"/>
      <c r="IFD424" s="4"/>
      <c r="IFE424" s="4"/>
      <c r="IFF424" s="4"/>
      <c r="IFG424" s="4"/>
      <c r="IFH424" s="4"/>
      <c r="IFI424" s="4"/>
      <c r="IFJ424" s="4"/>
      <c r="IFK424" s="4"/>
      <c r="IFL424" s="4"/>
      <c r="IFM424" s="4"/>
      <c r="IFN424" s="4"/>
      <c r="IFO424" s="4"/>
      <c r="IFP424" s="4"/>
      <c r="IFQ424" s="4"/>
      <c r="IFR424" s="4"/>
      <c r="IFS424" s="4"/>
      <c r="IFT424" s="4"/>
      <c r="IFU424" s="4"/>
      <c r="IFV424" s="4"/>
      <c r="IFW424" s="4"/>
      <c r="IFX424" s="4"/>
      <c r="IFY424" s="4"/>
      <c r="IFZ424" s="4"/>
      <c r="IGA424" s="4"/>
      <c r="IGB424" s="4"/>
      <c r="IGC424" s="4"/>
      <c r="IGD424" s="4"/>
      <c r="IGE424" s="4"/>
      <c r="IGF424" s="4"/>
      <c r="IGG424" s="4"/>
      <c r="IGH424" s="4"/>
      <c r="IGI424" s="4"/>
      <c r="IGJ424" s="4"/>
      <c r="IGK424" s="4"/>
      <c r="IGL424" s="4"/>
      <c r="IGM424" s="4"/>
      <c r="IGN424" s="4"/>
      <c r="IGO424" s="4"/>
      <c r="IGP424" s="4"/>
      <c r="IGQ424" s="4"/>
      <c r="IGR424" s="4"/>
      <c r="IGS424" s="4"/>
      <c r="IGT424" s="4"/>
      <c r="IGU424" s="4"/>
      <c r="IGV424" s="4"/>
      <c r="IGW424" s="4"/>
      <c r="IGX424" s="4"/>
      <c r="IGY424" s="4"/>
      <c r="IGZ424" s="4"/>
      <c r="IHA424" s="4"/>
      <c r="IHB424" s="4"/>
      <c r="IHC424" s="4"/>
      <c r="IHD424" s="4"/>
      <c r="IHE424" s="4"/>
      <c r="IHF424" s="4"/>
      <c r="IHG424" s="4"/>
      <c r="IHH424" s="4"/>
      <c r="IHI424" s="4"/>
      <c r="IHJ424" s="4"/>
      <c r="IHK424" s="4"/>
      <c r="IHL424" s="4"/>
      <c r="IHM424" s="4"/>
      <c r="IHN424" s="4"/>
      <c r="IHO424" s="4"/>
      <c r="IHP424" s="4"/>
      <c r="IHQ424" s="4"/>
      <c r="IHR424" s="4"/>
      <c r="IHS424" s="4"/>
      <c r="IHT424" s="4"/>
      <c r="IHU424" s="4"/>
      <c r="IHV424" s="4"/>
      <c r="IHW424" s="4"/>
      <c r="IHX424" s="4"/>
      <c r="IHY424" s="4"/>
      <c r="IHZ424" s="4"/>
      <c r="IIA424" s="4"/>
      <c r="IIB424" s="4"/>
      <c r="IIC424" s="4"/>
      <c r="IID424" s="4"/>
      <c r="IIE424" s="4"/>
      <c r="IIF424" s="4"/>
      <c r="IIG424" s="4"/>
      <c r="IIH424" s="4"/>
      <c r="III424" s="4"/>
      <c r="IIJ424" s="4"/>
      <c r="IIK424" s="4"/>
      <c r="IIL424" s="4"/>
      <c r="IIM424" s="4"/>
      <c r="IIN424" s="4"/>
      <c r="IIO424" s="4"/>
      <c r="IIP424" s="4"/>
      <c r="IIQ424" s="4"/>
      <c r="IIR424" s="4"/>
      <c r="IIS424" s="4"/>
      <c r="IIT424" s="4"/>
      <c r="IIU424" s="4"/>
      <c r="IIV424" s="4"/>
      <c r="IIW424" s="4"/>
      <c r="IIX424" s="4"/>
      <c r="IIY424" s="4"/>
      <c r="IIZ424" s="4"/>
      <c r="IJA424" s="4"/>
      <c r="IJB424" s="4"/>
      <c r="IJC424" s="4"/>
      <c r="IJD424" s="4"/>
      <c r="IJE424" s="4"/>
      <c r="IJF424" s="4"/>
      <c r="IJG424" s="4"/>
      <c r="IJH424" s="4"/>
      <c r="IJI424" s="4"/>
      <c r="IJJ424" s="4"/>
      <c r="IJK424" s="4"/>
      <c r="IJL424" s="4"/>
      <c r="IJM424" s="4"/>
      <c r="IJN424" s="4"/>
      <c r="IJO424" s="4"/>
      <c r="IJP424" s="4"/>
      <c r="IJQ424" s="4"/>
      <c r="IJR424" s="4"/>
      <c r="IJS424" s="4"/>
      <c r="IJT424" s="4"/>
      <c r="IJU424" s="4"/>
      <c r="IJV424" s="4"/>
      <c r="IJW424" s="4"/>
      <c r="IJX424" s="4"/>
      <c r="IJY424" s="4"/>
      <c r="IJZ424" s="4"/>
      <c r="IKA424" s="4"/>
      <c r="IKB424" s="4"/>
      <c r="IKC424" s="4"/>
      <c r="IKD424" s="4"/>
      <c r="IKE424" s="4"/>
      <c r="IKF424" s="4"/>
      <c r="IKG424" s="4"/>
      <c r="IKH424" s="4"/>
      <c r="IKI424" s="4"/>
      <c r="IKJ424" s="4"/>
      <c r="IKK424" s="4"/>
      <c r="IKL424" s="4"/>
      <c r="IKM424" s="4"/>
      <c r="IKN424" s="4"/>
      <c r="IKO424" s="4"/>
      <c r="IKP424" s="4"/>
      <c r="IKQ424" s="4"/>
      <c r="IKR424" s="4"/>
      <c r="IKS424" s="4"/>
      <c r="IKT424" s="4"/>
      <c r="IKU424" s="4"/>
      <c r="IKV424" s="4"/>
      <c r="IKW424" s="4"/>
      <c r="IKX424" s="4"/>
      <c r="IKY424" s="4"/>
      <c r="IKZ424" s="4"/>
      <c r="ILA424" s="4"/>
      <c r="ILB424" s="4"/>
      <c r="ILC424" s="4"/>
      <c r="ILD424" s="4"/>
      <c r="ILE424" s="4"/>
      <c r="ILF424" s="4"/>
      <c r="ILG424" s="4"/>
      <c r="ILH424" s="4"/>
      <c r="ILI424" s="4"/>
      <c r="ILJ424" s="4"/>
      <c r="ILK424" s="4"/>
      <c r="ILL424" s="4"/>
      <c r="ILM424" s="4"/>
      <c r="ILN424" s="4"/>
      <c r="ILO424" s="4"/>
      <c r="ILP424" s="4"/>
      <c r="ILQ424" s="4"/>
      <c r="ILR424" s="4"/>
      <c r="ILS424" s="4"/>
      <c r="ILT424" s="4"/>
      <c r="ILU424" s="4"/>
      <c r="ILV424" s="4"/>
      <c r="ILW424" s="4"/>
      <c r="ILX424" s="4"/>
      <c r="ILY424" s="4"/>
      <c r="ILZ424" s="4"/>
      <c r="IMA424" s="4"/>
      <c r="IMB424" s="4"/>
      <c r="IMC424" s="4"/>
      <c r="IMD424" s="4"/>
      <c r="IME424" s="4"/>
      <c r="IMF424" s="4"/>
      <c r="IMG424" s="4"/>
      <c r="IMH424" s="4"/>
      <c r="IMI424" s="4"/>
      <c r="IMJ424" s="4"/>
      <c r="IMK424" s="4"/>
      <c r="IML424" s="4"/>
      <c r="IMM424" s="4"/>
      <c r="IMN424" s="4"/>
      <c r="IMO424" s="4"/>
      <c r="IMP424" s="4"/>
      <c r="IMQ424" s="4"/>
      <c r="IMR424" s="4"/>
      <c r="IMS424" s="4"/>
      <c r="IMT424" s="4"/>
      <c r="IMU424" s="4"/>
      <c r="IMV424" s="4"/>
      <c r="IMW424" s="4"/>
      <c r="IMX424" s="4"/>
      <c r="IMY424" s="4"/>
      <c r="IMZ424" s="4"/>
      <c r="INA424" s="4"/>
      <c r="INB424" s="4"/>
      <c r="INC424" s="4"/>
      <c r="IND424" s="4"/>
      <c r="INE424" s="4"/>
      <c r="INF424" s="4"/>
      <c r="ING424" s="4"/>
      <c r="INH424" s="4"/>
      <c r="INI424" s="4"/>
      <c r="INJ424" s="4"/>
      <c r="INK424" s="4"/>
      <c r="INL424" s="4"/>
      <c r="INM424" s="4"/>
      <c r="INN424" s="4"/>
      <c r="INO424" s="4"/>
      <c r="INP424" s="4"/>
      <c r="INQ424" s="4"/>
      <c r="INR424" s="4"/>
      <c r="INS424" s="4"/>
      <c r="INT424" s="4"/>
      <c r="INU424" s="4"/>
      <c r="INV424" s="4"/>
      <c r="INW424" s="4"/>
      <c r="INX424" s="4"/>
      <c r="INY424" s="4"/>
      <c r="INZ424" s="4"/>
      <c r="IOA424" s="4"/>
      <c r="IOB424" s="4"/>
      <c r="IOC424" s="4"/>
      <c r="IOD424" s="4"/>
      <c r="IOE424" s="4"/>
      <c r="IOF424" s="4"/>
      <c r="IOG424" s="4"/>
      <c r="IOH424" s="4"/>
      <c r="IOI424" s="4"/>
      <c r="IOJ424" s="4"/>
      <c r="IOK424" s="4"/>
      <c r="IOL424" s="4"/>
      <c r="IOM424" s="4"/>
      <c r="ION424" s="4"/>
      <c r="IOO424" s="4"/>
      <c r="IOP424" s="4"/>
      <c r="IOQ424" s="4"/>
      <c r="IOR424" s="4"/>
      <c r="IOS424" s="4"/>
      <c r="IOT424" s="4"/>
      <c r="IOU424" s="4"/>
      <c r="IOV424" s="4"/>
      <c r="IOW424" s="4"/>
      <c r="IOX424" s="4"/>
      <c r="IOY424" s="4"/>
      <c r="IOZ424" s="4"/>
      <c r="IPA424" s="4"/>
      <c r="IPB424" s="4"/>
      <c r="IPC424" s="4"/>
      <c r="IPD424" s="4"/>
      <c r="IPE424" s="4"/>
      <c r="IPF424" s="4"/>
      <c r="IPG424" s="4"/>
      <c r="IPH424" s="4"/>
      <c r="IPI424" s="4"/>
      <c r="IPJ424" s="4"/>
      <c r="IPK424" s="4"/>
      <c r="IPL424" s="4"/>
      <c r="IPM424" s="4"/>
      <c r="IPN424" s="4"/>
      <c r="IPO424" s="4"/>
      <c r="IPP424" s="4"/>
      <c r="IPQ424" s="4"/>
      <c r="IPR424" s="4"/>
      <c r="IPS424" s="4"/>
      <c r="IPT424" s="4"/>
      <c r="IPU424" s="4"/>
      <c r="IPV424" s="4"/>
      <c r="IPW424" s="4"/>
      <c r="IPX424" s="4"/>
      <c r="IPY424" s="4"/>
      <c r="IPZ424" s="4"/>
      <c r="IQA424" s="4"/>
      <c r="IQB424" s="4"/>
      <c r="IQC424" s="4"/>
      <c r="IQD424" s="4"/>
      <c r="IQE424" s="4"/>
      <c r="IQF424" s="4"/>
      <c r="IQG424" s="4"/>
      <c r="IQH424" s="4"/>
      <c r="IQI424" s="4"/>
      <c r="IQJ424" s="4"/>
      <c r="IQK424" s="4"/>
      <c r="IQL424" s="4"/>
      <c r="IQM424" s="4"/>
      <c r="IQN424" s="4"/>
      <c r="IQO424" s="4"/>
      <c r="IQP424" s="4"/>
      <c r="IQQ424" s="4"/>
      <c r="IQR424" s="4"/>
      <c r="IQS424" s="4"/>
      <c r="IQT424" s="4"/>
      <c r="IQU424" s="4"/>
      <c r="IQV424" s="4"/>
      <c r="IQW424" s="4"/>
      <c r="IQX424" s="4"/>
      <c r="IQY424" s="4"/>
      <c r="IQZ424" s="4"/>
      <c r="IRA424" s="4"/>
      <c r="IRB424" s="4"/>
      <c r="IRC424" s="4"/>
      <c r="IRD424" s="4"/>
      <c r="IRE424" s="4"/>
      <c r="IRF424" s="4"/>
      <c r="IRG424" s="4"/>
      <c r="IRH424" s="4"/>
      <c r="IRI424" s="4"/>
      <c r="IRJ424" s="4"/>
      <c r="IRK424" s="4"/>
      <c r="IRL424" s="4"/>
      <c r="IRM424" s="4"/>
      <c r="IRN424" s="4"/>
      <c r="IRO424" s="4"/>
      <c r="IRP424" s="4"/>
      <c r="IRQ424" s="4"/>
      <c r="IRR424" s="4"/>
      <c r="IRS424" s="4"/>
      <c r="IRT424" s="4"/>
      <c r="IRU424" s="4"/>
      <c r="IRV424" s="4"/>
      <c r="IRW424" s="4"/>
      <c r="IRX424" s="4"/>
      <c r="IRY424" s="4"/>
      <c r="IRZ424" s="4"/>
      <c r="ISA424" s="4"/>
      <c r="ISB424" s="4"/>
      <c r="ISC424" s="4"/>
      <c r="ISD424" s="4"/>
      <c r="ISE424" s="4"/>
      <c r="ISF424" s="4"/>
      <c r="ISG424" s="4"/>
      <c r="ISH424" s="4"/>
      <c r="ISI424" s="4"/>
      <c r="ISJ424" s="4"/>
      <c r="ISK424" s="4"/>
      <c r="ISL424" s="4"/>
      <c r="ISM424" s="4"/>
      <c r="ISN424" s="4"/>
      <c r="ISO424" s="4"/>
      <c r="ISP424" s="4"/>
      <c r="ISQ424" s="4"/>
      <c r="ISR424" s="4"/>
      <c r="ISS424" s="4"/>
      <c r="IST424" s="4"/>
      <c r="ISU424" s="4"/>
      <c r="ISV424" s="4"/>
      <c r="ISW424" s="4"/>
      <c r="ISX424" s="4"/>
      <c r="ISY424" s="4"/>
      <c r="ISZ424" s="4"/>
      <c r="ITA424" s="4"/>
      <c r="ITB424" s="4"/>
      <c r="ITC424" s="4"/>
      <c r="ITD424" s="4"/>
      <c r="ITE424" s="4"/>
      <c r="ITF424" s="4"/>
      <c r="ITG424" s="4"/>
      <c r="ITH424" s="4"/>
      <c r="ITI424" s="4"/>
      <c r="ITJ424" s="4"/>
      <c r="ITK424" s="4"/>
      <c r="ITL424" s="4"/>
      <c r="ITM424" s="4"/>
      <c r="ITN424" s="4"/>
      <c r="ITO424" s="4"/>
      <c r="ITP424" s="4"/>
      <c r="ITQ424" s="4"/>
      <c r="ITR424" s="4"/>
      <c r="ITS424" s="4"/>
      <c r="ITT424" s="4"/>
      <c r="ITU424" s="4"/>
      <c r="ITV424" s="4"/>
      <c r="ITW424" s="4"/>
      <c r="ITX424" s="4"/>
      <c r="ITY424" s="4"/>
      <c r="ITZ424" s="4"/>
      <c r="IUA424" s="4"/>
      <c r="IUB424" s="4"/>
      <c r="IUC424" s="4"/>
      <c r="IUD424" s="4"/>
      <c r="IUE424" s="4"/>
      <c r="IUF424" s="4"/>
      <c r="IUG424" s="4"/>
      <c r="IUH424" s="4"/>
      <c r="IUI424" s="4"/>
      <c r="IUJ424" s="4"/>
      <c r="IUK424" s="4"/>
      <c r="IUL424" s="4"/>
      <c r="IUM424" s="4"/>
      <c r="IUN424" s="4"/>
      <c r="IUO424" s="4"/>
      <c r="IUP424" s="4"/>
      <c r="IUQ424" s="4"/>
      <c r="IUR424" s="4"/>
      <c r="IUS424" s="4"/>
      <c r="IUT424" s="4"/>
      <c r="IUU424" s="4"/>
      <c r="IUV424" s="4"/>
      <c r="IUW424" s="4"/>
      <c r="IUX424" s="4"/>
      <c r="IUY424" s="4"/>
      <c r="IUZ424" s="4"/>
      <c r="IVA424" s="4"/>
      <c r="IVB424" s="4"/>
      <c r="IVC424" s="4"/>
      <c r="IVD424" s="4"/>
      <c r="IVE424" s="4"/>
      <c r="IVF424" s="4"/>
      <c r="IVG424" s="4"/>
      <c r="IVH424" s="4"/>
      <c r="IVI424" s="4"/>
      <c r="IVJ424" s="4"/>
      <c r="IVK424" s="4"/>
      <c r="IVL424" s="4"/>
      <c r="IVM424" s="4"/>
      <c r="IVN424" s="4"/>
      <c r="IVO424" s="4"/>
      <c r="IVP424" s="4"/>
      <c r="IVQ424" s="4"/>
      <c r="IVR424" s="4"/>
      <c r="IVS424" s="4"/>
      <c r="IVT424" s="4"/>
      <c r="IVU424" s="4"/>
      <c r="IVV424" s="4"/>
      <c r="IVW424" s="4"/>
      <c r="IVX424" s="4"/>
      <c r="IVY424" s="4"/>
      <c r="IVZ424" s="4"/>
      <c r="IWA424" s="4"/>
      <c r="IWB424" s="4"/>
      <c r="IWC424" s="4"/>
      <c r="IWD424" s="4"/>
      <c r="IWE424" s="4"/>
      <c r="IWF424" s="4"/>
      <c r="IWG424" s="4"/>
      <c r="IWH424" s="4"/>
      <c r="IWI424" s="4"/>
      <c r="IWJ424" s="4"/>
      <c r="IWK424" s="4"/>
      <c r="IWL424" s="4"/>
      <c r="IWM424" s="4"/>
      <c r="IWN424" s="4"/>
      <c r="IWO424" s="4"/>
      <c r="IWP424" s="4"/>
      <c r="IWQ424" s="4"/>
      <c r="IWR424" s="4"/>
      <c r="IWS424" s="4"/>
      <c r="IWT424" s="4"/>
      <c r="IWU424" s="4"/>
      <c r="IWV424" s="4"/>
      <c r="IWW424" s="4"/>
      <c r="IWX424" s="4"/>
      <c r="IWY424" s="4"/>
      <c r="IWZ424" s="4"/>
      <c r="IXA424" s="4"/>
      <c r="IXB424" s="4"/>
      <c r="IXC424" s="4"/>
      <c r="IXD424" s="4"/>
      <c r="IXE424" s="4"/>
      <c r="IXF424" s="4"/>
      <c r="IXG424" s="4"/>
      <c r="IXH424" s="4"/>
      <c r="IXI424" s="4"/>
      <c r="IXJ424" s="4"/>
      <c r="IXK424" s="4"/>
      <c r="IXL424" s="4"/>
      <c r="IXM424" s="4"/>
      <c r="IXN424" s="4"/>
      <c r="IXO424" s="4"/>
      <c r="IXP424" s="4"/>
      <c r="IXQ424" s="4"/>
      <c r="IXR424" s="4"/>
      <c r="IXS424" s="4"/>
      <c r="IXT424" s="4"/>
      <c r="IXU424" s="4"/>
      <c r="IXV424" s="4"/>
      <c r="IXW424" s="4"/>
      <c r="IXX424" s="4"/>
      <c r="IXY424" s="4"/>
      <c r="IXZ424" s="4"/>
      <c r="IYA424" s="4"/>
      <c r="IYB424" s="4"/>
      <c r="IYC424" s="4"/>
      <c r="IYD424" s="4"/>
      <c r="IYE424" s="4"/>
      <c r="IYF424" s="4"/>
      <c r="IYG424" s="4"/>
      <c r="IYH424" s="4"/>
      <c r="IYI424" s="4"/>
      <c r="IYJ424" s="4"/>
      <c r="IYK424" s="4"/>
      <c r="IYL424" s="4"/>
      <c r="IYM424" s="4"/>
      <c r="IYN424" s="4"/>
      <c r="IYO424" s="4"/>
      <c r="IYP424" s="4"/>
      <c r="IYQ424" s="4"/>
      <c r="IYR424" s="4"/>
      <c r="IYS424" s="4"/>
      <c r="IYT424" s="4"/>
      <c r="IYU424" s="4"/>
      <c r="IYV424" s="4"/>
      <c r="IYW424" s="4"/>
      <c r="IYX424" s="4"/>
      <c r="IYY424" s="4"/>
      <c r="IYZ424" s="4"/>
      <c r="IZA424" s="4"/>
      <c r="IZB424" s="4"/>
      <c r="IZC424" s="4"/>
      <c r="IZD424" s="4"/>
      <c r="IZE424" s="4"/>
      <c r="IZF424" s="4"/>
      <c r="IZG424" s="4"/>
      <c r="IZH424" s="4"/>
      <c r="IZI424" s="4"/>
      <c r="IZJ424" s="4"/>
      <c r="IZK424" s="4"/>
      <c r="IZL424" s="4"/>
      <c r="IZM424" s="4"/>
      <c r="IZN424" s="4"/>
      <c r="IZO424" s="4"/>
      <c r="IZP424" s="4"/>
      <c r="IZQ424" s="4"/>
      <c r="IZR424" s="4"/>
      <c r="IZS424" s="4"/>
      <c r="IZT424" s="4"/>
      <c r="IZU424" s="4"/>
      <c r="IZV424" s="4"/>
      <c r="IZW424" s="4"/>
      <c r="IZX424" s="4"/>
      <c r="IZY424" s="4"/>
      <c r="IZZ424" s="4"/>
      <c r="JAA424" s="4"/>
      <c r="JAB424" s="4"/>
      <c r="JAC424" s="4"/>
      <c r="JAD424" s="4"/>
      <c r="JAE424" s="4"/>
      <c r="JAF424" s="4"/>
      <c r="JAG424" s="4"/>
      <c r="JAH424" s="4"/>
      <c r="JAI424" s="4"/>
      <c r="JAJ424" s="4"/>
      <c r="JAK424" s="4"/>
      <c r="JAL424" s="4"/>
      <c r="JAM424" s="4"/>
      <c r="JAN424" s="4"/>
      <c r="JAO424" s="4"/>
      <c r="JAP424" s="4"/>
      <c r="JAQ424" s="4"/>
      <c r="JAR424" s="4"/>
      <c r="JAS424" s="4"/>
      <c r="JAT424" s="4"/>
      <c r="JAU424" s="4"/>
      <c r="JAV424" s="4"/>
      <c r="JAW424" s="4"/>
      <c r="JAX424" s="4"/>
      <c r="JAY424" s="4"/>
      <c r="JAZ424" s="4"/>
      <c r="JBA424" s="4"/>
      <c r="JBB424" s="4"/>
      <c r="JBC424" s="4"/>
      <c r="JBD424" s="4"/>
      <c r="JBE424" s="4"/>
      <c r="JBF424" s="4"/>
      <c r="JBG424" s="4"/>
      <c r="JBH424" s="4"/>
      <c r="JBI424" s="4"/>
      <c r="JBJ424" s="4"/>
      <c r="JBK424" s="4"/>
      <c r="JBL424" s="4"/>
      <c r="JBM424" s="4"/>
      <c r="JBN424" s="4"/>
      <c r="JBO424" s="4"/>
      <c r="JBP424" s="4"/>
      <c r="JBQ424" s="4"/>
      <c r="JBR424" s="4"/>
      <c r="JBS424" s="4"/>
      <c r="JBT424" s="4"/>
      <c r="JBU424" s="4"/>
      <c r="JBV424" s="4"/>
      <c r="JBW424" s="4"/>
      <c r="JBX424" s="4"/>
      <c r="JBY424" s="4"/>
      <c r="JBZ424" s="4"/>
      <c r="JCA424" s="4"/>
      <c r="JCB424" s="4"/>
      <c r="JCC424" s="4"/>
      <c r="JCD424" s="4"/>
      <c r="JCE424" s="4"/>
      <c r="JCF424" s="4"/>
      <c r="JCG424" s="4"/>
      <c r="JCH424" s="4"/>
      <c r="JCI424" s="4"/>
      <c r="JCJ424" s="4"/>
      <c r="JCK424" s="4"/>
      <c r="JCL424" s="4"/>
      <c r="JCM424" s="4"/>
      <c r="JCN424" s="4"/>
      <c r="JCO424" s="4"/>
      <c r="JCP424" s="4"/>
      <c r="JCQ424" s="4"/>
      <c r="JCR424" s="4"/>
      <c r="JCS424" s="4"/>
      <c r="JCT424" s="4"/>
      <c r="JCU424" s="4"/>
      <c r="JCV424" s="4"/>
      <c r="JCW424" s="4"/>
      <c r="JCX424" s="4"/>
      <c r="JCY424" s="4"/>
      <c r="JCZ424" s="4"/>
      <c r="JDA424" s="4"/>
      <c r="JDB424" s="4"/>
      <c r="JDC424" s="4"/>
      <c r="JDD424" s="4"/>
      <c r="JDE424" s="4"/>
      <c r="JDF424" s="4"/>
      <c r="JDG424" s="4"/>
      <c r="JDH424" s="4"/>
      <c r="JDI424" s="4"/>
      <c r="JDJ424" s="4"/>
      <c r="JDK424" s="4"/>
      <c r="JDL424" s="4"/>
      <c r="JDM424" s="4"/>
      <c r="JDN424" s="4"/>
      <c r="JDO424" s="4"/>
      <c r="JDP424" s="4"/>
      <c r="JDQ424" s="4"/>
      <c r="JDR424" s="4"/>
      <c r="JDS424" s="4"/>
      <c r="JDT424" s="4"/>
      <c r="JDU424" s="4"/>
      <c r="JDV424" s="4"/>
      <c r="JDW424" s="4"/>
      <c r="JDX424" s="4"/>
      <c r="JDY424" s="4"/>
      <c r="JDZ424" s="4"/>
      <c r="JEA424" s="4"/>
      <c r="JEB424" s="4"/>
      <c r="JEC424" s="4"/>
      <c r="JED424" s="4"/>
      <c r="JEE424" s="4"/>
      <c r="JEF424" s="4"/>
      <c r="JEG424" s="4"/>
      <c r="JEH424" s="4"/>
      <c r="JEI424" s="4"/>
      <c r="JEJ424" s="4"/>
      <c r="JEK424" s="4"/>
      <c r="JEL424" s="4"/>
      <c r="JEM424" s="4"/>
      <c r="JEN424" s="4"/>
      <c r="JEO424" s="4"/>
      <c r="JEP424" s="4"/>
      <c r="JEQ424" s="4"/>
      <c r="JER424" s="4"/>
      <c r="JES424" s="4"/>
      <c r="JET424" s="4"/>
      <c r="JEU424" s="4"/>
      <c r="JEV424" s="4"/>
      <c r="JEW424" s="4"/>
      <c r="JEX424" s="4"/>
      <c r="JEY424" s="4"/>
      <c r="JEZ424" s="4"/>
      <c r="JFA424" s="4"/>
      <c r="JFB424" s="4"/>
      <c r="JFC424" s="4"/>
      <c r="JFD424" s="4"/>
      <c r="JFE424" s="4"/>
      <c r="JFF424" s="4"/>
      <c r="JFG424" s="4"/>
      <c r="JFH424" s="4"/>
      <c r="JFI424" s="4"/>
      <c r="JFJ424" s="4"/>
      <c r="JFK424" s="4"/>
      <c r="JFL424" s="4"/>
      <c r="JFM424" s="4"/>
      <c r="JFN424" s="4"/>
      <c r="JFO424" s="4"/>
      <c r="JFP424" s="4"/>
      <c r="JFQ424" s="4"/>
      <c r="JFR424" s="4"/>
      <c r="JFS424" s="4"/>
      <c r="JFT424" s="4"/>
      <c r="JFU424" s="4"/>
      <c r="JFV424" s="4"/>
      <c r="JFW424" s="4"/>
      <c r="JFX424" s="4"/>
      <c r="JFY424" s="4"/>
      <c r="JFZ424" s="4"/>
      <c r="JGA424" s="4"/>
      <c r="JGB424" s="4"/>
      <c r="JGC424" s="4"/>
      <c r="JGD424" s="4"/>
      <c r="JGE424" s="4"/>
      <c r="JGF424" s="4"/>
      <c r="JGG424" s="4"/>
      <c r="JGH424" s="4"/>
      <c r="JGI424" s="4"/>
      <c r="JGJ424" s="4"/>
      <c r="JGK424" s="4"/>
      <c r="JGL424" s="4"/>
      <c r="JGM424" s="4"/>
      <c r="JGN424" s="4"/>
      <c r="JGO424" s="4"/>
      <c r="JGP424" s="4"/>
      <c r="JGQ424" s="4"/>
      <c r="JGR424" s="4"/>
      <c r="JGS424" s="4"/>
      <c r="JGT424" s="4"/>
      <c r="JGU424" s="4"/>
      <c r="JGV424" s="4"/>
      <c r="JGW424" s="4"/>
      <c r="JGX424" s="4"/>
      <c r="JGY424" s="4"/>
      <c r="JGZ424" s="4"/>
      <c r="JHA424" s="4"/>
      <c r="JHB424" s="4"/>
      <c r="JHC424" s="4"/>
      <c r="JHD424" s="4"/>
      <c r="JHE424" s="4"/>
      <c r="JHF424" s="4"/>
      <c r="JHG424" s="4"/>
      <c r="JHH424" s="4"/>
      <c r="JHI424" s="4"/>
      <c r="JHJ424" s="4"/>
      <c r="JHK424" s="4"/>
      <c r="JHL424" s="4"/>
      <c r="JHM424" s="4"/>
      <c r="JHN424" s="4"/>
      <c r="JHO424" s="4"/>
      <c r="JHP424" s="4"/>
      <c r="JHQ424" s="4"/>
      <c r="JHR424" s="4"/>
      <c r="JHS424" s="4"/>
      <c r="JHT424" s="4"/>
      <c r="JHU424" s="4"/>
      <c r="JHV424" s="4"/>
      <c r="JHW424" s="4"/>
      <c r="JHX424" s="4"/>
      <c r="JHY424" s="4"/>
      <c r="JHZ424" s="4"/>
      <c r="JIA424" s="4"/>
      <c r="JIB424" s="4"/>
      <c r="JIC424" s="4"/>
      <c r="JID424" s="4"/>
      <c r="JIE424" s="4"/>
      <c r="JIF424" s="4"/>
      <c r="JIG424" s="4"/>
      <c r="JIH424" s="4"/>
      <c r="JII424" s="4"/>
      <c r="JIJ424" s="4"/>
      <c r="JIK424" s="4"/>
      <c r="JIL424" s="4"/>
      <c r="JIM424" s="4"/>
      <c r="JIN424" s="4"/>
      <c r="JIO424" s="4"/>
      <c r="JIP424" s="4"/>
      <c r="JIQ424" s="4"/>
      <c r="JIR424" s="4"/>
      <c r="JIS424" s="4"/>
      <c r="JIT424" s="4"/>
      <c r="JIU424" s="4"/>
      <c r="JIV424" s="4"/>
      <c r="JIW424" s="4"/>
      <c r="JIX424" s="4"/>
      <c r="JIY424" s="4"/>
      <c r="JIZ424" s="4"/>
      <c r="JJA424" s="4"/>
      <c r="JJB424" s="4"/>
      <c r="JJC424" s="4"/>
      <c r="JJD424" s="4"/>
      <c r="JJE424" s="4"/>
      <c r="JJF424" s="4"/>
      <c r="JJG424" s="4"/>
      <c r="JJH424" s="4"/>
      <c r="JJI424" s="4"/>
      <c r="JJJ424" s="4"/>
      <c r="JJK424" s="4"/>
      <c r="JJL424" s="4"/>
      <c r="JJM424" s="4"/>
      <c r="JJN424" s="4"/>
      <c r="JJO424" s="4"/>
      <c r="JJP424" s="4"/>
      <c r="JJQ424" s="4"/>
      <c r="JJR424" s="4"/>
      <c r="JJS424" s="4"/>
      <c r="JJT424" s="4"/>
      <c r="JJU424" s="4"/>
      <c r="JJV424" s="4"/>
      <c r="JJW424" s="4"/>
      <c r="JJX424" s="4"/>
      <c r="JJY424" s="4"/>
      <c r="JJZ424" s="4"/>
      <c r="JKA424" s="4"/>
      <c r="JKB424" s="4"/>
      <c r="JKC424" s="4"/>
      <c r="JKD424" s="4"/>
      <c r="JKE424" s="4"/>
      <c r="JKF424" s="4"/>
      <c r="JKG424" s="4"/>
      <c r="JKH424" s="4"/>
      <c r="JKI424" s="4"/>
      <c r="JKJ424" s="4"/>
      <c r="JKK424" s="4"/>
      <c r="JKL424" s="4"/>
      <c r="JKM424" s="4"/>
      <c r="JKN424" s="4"/>
      <c r="JKO424" s="4"/>
      <c r="JKP424" s="4"/>
      <c r="JKQ424" s="4"/>
      <c r="JKR424" s="4"/>
      <c r="JKS424" s="4"/>
      <c r="JKT424" s="4"/>
      <c r="JKU424" s="4"/>
      <c r="JKV424" s="4"/>
      <c r="JKW424" s="4"/>
      <c r="JKX424" s="4"/>
      <c r="JKY424" s="4"/>
      <c r="JKZ424" s="4"/>
      <c r="JLA424" s="4"/>
      <c r="JLB424" s="4"/>
      <c r="JLC424" s="4"/>
      <c r="JLD424" s="4"/>
      <c r="JLE424" s="4"/>
      <c r="JLF424" s="4"/>
      <c r="JLG424" s="4"/>
      <c r="JLH424" s="4"/>
      <c r="JLI424" s="4"/>
      <c r="JLJ424" s="4"/>
      <c r="JLK424" s="4"/>
      <c r="JLL424" s="4"/>
      <c r="JLM424" s="4"/>
      <c r="JLN424" s="4"/>
      <c r="JLO424" s="4"/>
      <c r="JLP424" s="4"/>
      <c r="JLQ424" s="4"/>
      <c r="JLR424" s="4"/>
      <c r="JLS424" s="4"/>
      <c r="JLT424" s="4"/>
      <c r="JLU424" s="4"/>
      <c r="JLV424" s="4"/>
      <c r="JLW424" s="4"/>
      <c r="JLX424" s="4"/>
      <c r="JLY424" s="4"/>
      <c r="JLZ424" s="4"/>
      <c r="JMA424" s="4"/>
      <c r="JMB424" s="4"/>
      <c r="JMC424" s="4"/>
      <c r="JMD424" s="4"/>
      <c r="JME424" s="4"/>
      <c r="JMF424" s="4"/>
      <c r="JMG424" s="4"/>
      <c r="JMH424" s="4"/>
      <c r="JMI424" s="4"/>
      <c r="JMJ424" s="4"/>
      <c r="JMK424" s="4"/>
      <c r="JML424" s="4"/>
      <c r="JMM424" s="4"/>
      <c r="JMN424" s="4"/>
      <c r="JMO424" s="4"/>
      <c r="JMP424" s="4"/>
      <c r="JMQ424" s="4"/>
      <c r="JMR424" s="4"/>
      <c r="JMS424" s="4"/>
      <c r="JMT424" s="4"/>
      <c r="JMU424" s="4"/>
      <c r="JMV424" s="4"/>
      <c r="JMW424" s="4"/>
      <c r="JMX424" s="4"/>
      <c r="JMY424" s="4"/>
      <c r="JMZ424" s="4"/>
      <c r="JNA424" s="4"/>
      <c r="JNB424" s="4"/>
      <c r="JNC424" s="4"/>
      <c r="JND424" s="4"/>
      <c r="JNE424" s="4"/>
      <c r="JNF424" s="4"/>
      <c r="JNG424" s="4"/>
      <c r="JNH424" s="4"/>
      <c r="JNI424" s="4"/>
      <c r="JNJ424" s="4"/>
      <c r="JNK424" s="4"/>
      <c r="JNL424" s="4"/>
      <c r="JNM424" s="4"/>
      <c r="JNN424" s="4"/>
      <c r="JNO424" s="4"/>
      <c r="JNP424" s="4"/>
      <c r="JNQ424" s="4"/>
      <c r="JNR424" s="4"/>
      <c r="JNS424" s="4"/>
      <c r="JNT424" s="4"/>
      <c r="JNU424" s="4"/>
      <c r="JNV424" s="4"/>
      <c r="JNW424" s="4"/>
      <c r="JNX424" s="4"/>
      <c r="JNY424" s="4"/>
      <c r="JNZ424" s="4"/>
      <c r="JOA424" s="4"/>
      <c r="JOB424" s="4"/>
      <c r="JOC424" s="4"/>
      <c r="JOD424" s="4"/>
      <c r="JOE424" s="4"/>
      <c r="JOF424" s="4"/>
      <c r="JOG424" s="4"/>
      <c r="JOH424" s="4"/>
      <c r="JOI424" s="4"/>
      <c r="JOJ424" s="4"/>
      <c r="JOK424" s="4"/>
      <c r="JOL424" s="4"/>
      <c r="JOM424" s="4"/>
      <c r="JON424" s="4"/>
      <c r="JOO424" s="4"/>
      <c r="JOP424" s="4"/>
      <c r="JOQ424" s="4"/>
      <c r="JOR424" s="4"/>
      <c r="JOS424" s="4"/>
      <c r="JOT424" s="4"/>
      <c r="JOU424" s="4"/>
      <c r="JOV424" s="4"/>
      <c r="JOW424" s="4"/>
      <c r="JOX424" s="4"/>
      <c r="JOY424" s="4"/>
      <c r="JOZ424" s="4"/>
      <c r="JPA424" s="4"/>
      <c r="JPB424" s="4"/>
      <c r="JPC424" s="4"/>
      <c r="JPD424" s="4"/>
      <c r="JPE424" s="4"/>
      <c r="JPF424" s="4"/>
      <c r="JPG424" s="4"/>
      <c r="JPH424" s="4"/>
      <c r="JPI424" s="4"/>
      <c r="JPJ424" s="4"/>
      <c r="JPK424" s="4"/>
      <c r="JPL424" s="4"/>
      <c r="JPM424" s="4"/>
      <c r="JPN424" s="4"/>
      <c r="JPO424" s="4"/>
      <c r="JPP424" s="4"/>
      <c r="JPQ424" s="4"/>
      <c r="JPR424" s="4"/>
      <c r="JPS424" s="4"/>
      <c r="JPT424" s="4"/>
      <c r="JPU424" s="4"/>
      <c r="JPV424" s="4"/>
      <c r="JPW424" s="4"/>
      <c r="JPX424" s="4"/>
      <c r="JPY424" s="4"/>
      <c r="JPZ424" s="4"/>
      <c r="JQA424" s="4"/>
      <c r="JQB424" s="4"/>
      <c r="JQC424" s="4"/>
      <c r="JQD424" s="4"/>
      <c r="JQE424" s="4"/>
      <c r="JQF424" s="4"/>
      <c r="JQG424" s="4"/>
      <c r="JQH424" s="4"/>
      <c r="JQI424" s="4"/>
      <c r="JQJ424" s="4"/>
      <c r="JQK424" s="4"/>
      <c r="JQL424" s="4"/>
      <c r="JQM424" s="4"/>
      <c r="JQN424" s="4"/>
      <c r="JQO424" s="4"/>
      <c r="JQP424" s="4"/>
      <c r="JQQ424" s="4"/>
      <c r="JQR424" s="4"/>
      <c r="JQS424" s="4"/>
      <c r="JQT424" s="4"/>
      <c r="JQU424" s="4"/>
      <c r="JQV424" s="4"/>
      <c r="JQW424" s="4"/>
      <c r="JQX424" s="4"/>
      <c r="JQY424" s="4"/>
      <c r="JQZ424" s="4"/>
      <c r="JRA424" s="4"/>
      <c r="JRB424" s="4"/>
      <c r="JRC424" s="4"/>
      <c r="JRD424" s="4"/>
      <c r="JRE424" s="4"/>
      <c r="JRF424" s="4"/>
      <c r="JRG424" s="4"/>
      <c r="JRH424" s="4"/>
      <c r="JRI424" s="4"/>
      <c r="JRJ424" s="4"/>
      <c r="JRK424" s="4"/>
      <c r="JRL424" s="4"/>
      <c r="JRM424" s="4"/>
      <c r="JRN424" s="4"/>
      <c r="JRO424" s="4"/>
      <c r="JRP424" s="4"/>
      <c r="JRQ424" s="4"/>
      <c r="JRR424" s="4"/>
      <c r="JRS424" s="4"/>
      <c r="JRT424" s="4"/>
      <c r="JRU424" s="4"/>
      <c r="JRV424" s="4"/>
      <c r="JRW424" s="4"/>
      <c r="JRX424" s="4"/>
      <c r="JRY424" s="4"/>
      <c r="JRZ424" s="4"/>
      <c r="JSA424" s="4"/>
      <c r="JSB424" s="4"/>
      <c r="JSC424" s="4"/>
      <c r="JSD424" s="4"/>
      <c r="JSE424" s="4"/>
      <c r="JSF424" s="4"/>
      <c r="JSG424" s="4"/>
      <c r="JSH424" s="4"/>
      <c r="JSI424" s="4"/>
      <c r="JSJ424" s="4"/>
      <c r="JSK424" s="4"/>
      <c r="JSL424" s="4"/>
      <c r="JSM424" s="4"/>
      <c r="JSN424" s="4"/>
      <c r="JSO424" s="4"/>
      <c r="JSP424" s="4"/>
      <c r="JSQ424" s="4"/>
      <c r="JSR424" s="4"/>
      <c r="JSS424" s="4"/>
      <c r="JST424" s="4"/>
      <c r="JSU424" s="4"/>
      <c r="JSV424" s="4"/>
      <c r="JSW424" s="4"/>
      <c r="JSX424" s="4"/>
      <c r="JSY424" s="4"/>
      <c r="JSZ424" s="4"/>
      <c r="JTA424" s="4"/>
      <c r="JTB424" s="4"/>
      <c r="JTC424" s="4"/>
      <c r="JTD424" s="4"/>
      <c r="JTE424" s="4"/>
      <c r="JTF424" s="4"/>
      <c r="JTG424" s="4"/>
      <c r="JTH424" s="4"/>
      <c r="JTI424" s="4"/>
      <c r="JTJ424" s="4"/>
      <c r="JTK424" s="4"/>
      <c r="JTL424" s="4"/>
      <c r="JTM424" s="4"/>
      <c r="JTN424" s="4"/>
      <c r="JTO424" s="4"/>
      <c r="JTP424" s="4"/>
      <c r="JTQ424" s="4"/>
      <c r="JTR424" s="4"/>
      <c r="JTS424" s="4"/>
      <c r="JTT424" s="4"/>
      <c r="JTU424" s="4"/>
      <c r="JTV424" s="4"/>
      <c r="JTW424" s="4"/>
      <c r="JTX424" s="4"/>
      <c r="JTY424" s="4"/>
      <c r="JTZ424" s="4"/>
      <c r="JUA424" s="4"/>
      <c r="JUB424" s="4"/>
      <c r="JUC424" s="4"/>
      <c r="JUD424" s="4"/>
      <c r="JUE424" s="4"/>
      <c r="JUF424" s="4"/>
      <c r="JUG424" s="4"/>
      <c r="JUH424" s="4"/>
      <c r="JUI424" s="4"/>
      <c r="JUJ424" s="4"/>
      <c r="JUK424" s="4"/>
      <c r="JUL424" s="4"/>
      <c r="JUM424" s="4"/>
      <c r="JUN424" s="4"/>
      <c r="JUO424" s="4"/>
      <c r="JUP424" s="4"/>
      <c r="JUQ424" s="4"/>
      <c r="JUR424" s="4"/>
      <c r="JUS424" s="4"/>
      <c r="JUT424" s="4"/>
      <c r="JUU424" s="4"/>
      <c r="JUV424" s="4"/>
      <c r="JUW424" s="4"/>
      <c r="JUX424" s="4"/>
      <c r="JUY424" s="4"/>
      <c r="JUZ424" s="4"/>
      <c r="JVA424" s="4"/>
      <c r="JVB424" s="4"/>
      <c r="JVC424" s="4"/>
      <c r="JVD424" s="4"/>
      <c r="JVE424" s="4"/>
      <c r="JVF424" s="4"/>
      <c r="JVG424" s="4"/>
      <c r="JVH424" s="4"/>
      <c r="JVI424" s="4"/>
      <c r="JVJ424" s="4"/>
      <c r="JVK424" s="4"/>
      <c r="JVL424" s="4"/>
      <c r="JVM424" s="4"/>
      <c r="JVN424" s="4"/>
      <c r="JVO424" s="4"/>
      <c r="JVP424" s="4"/>
      <c r="JVQ424" s="4"/>
      <c r="JVR424" s="4"/>
      <c r="JVS424" s="4"/>
      <c r="JVT424" s="4"/>
      <c r="JVU424" s="4"/>
      <c r="JVV424" s="4"/>
      <c r="JVW424" s="4"/>
      <c r="JVX424" s="4"/>
      <c r="JVY424" s="4"/>
      <c r="JVZ424" s="4"/>
      <c r="JWA424" s="4"/>
      <c r="JWB424" s="4"/>
      <c r="JWC424" s="4"/>
      <c r="JWD424" s="4"/>
      <c r="JWE424" s="4"/>
      <c r="JWF424" s="4"/>
      <c r="JWG424" s="4"/>
      <c r="JWH424" s="4"/>
      <c r="JWI424" s="4"/>
      <c r="JWJ424" s="4"/>
      <c r="JWK424" s="4"/>
      <c r="JWL424" s="4"/>
      <c r="JWM424" s="4"/>
      <c r="JWN424" s="4"/>
      <c r="JWO424" s="4"/>
      <c r="JWP424" s="4"/>
      <c r="JWQ424" s="4"/>
      <c r="JWR424" s="4"/>
      <c r="JWS424" s="4"/>
      <c r="JWT424" s="4"/>
      <c r="JWU424" s="4"/>
      <c r="JWV424" s="4"/>
      <c r="JWW424" s="4"/>
      <c r="JWX424" s="4"/>
      <c r="JWY424" s="4"/>
      <c r="JWZ424" s="4"/>
      <c r="JXA424" s="4"/>
      <c r="JXB424" s="4"/>
      <c r="JXC424" s="4"/>
      <c r="JXD424" s="4"/>
      <c r="JXE424" s="4"/>
      <c r="JXF424" s="4"/>
      <c r="JXG424" s="4"/>
      <c r="JXH424" s="4"/>
      <c r="JXI424" s="4"/>
      <c r="JXJ424" s="4"/>
      <c r="JXK424" s="4"/>
      <c r="JXL424" s="4"/>
      <c r="JXM424" s="4"/>
      <c r="JXN424" s="4"/>
      <c r="JXO424" s="4"/>
      <c r="JXP424" s="4"/>
      <c r="JXQ424" s="4"/>
      <c r="JXR424" s="4"/>
      <c r="JXS424" s="4"/>
      <c r="JXT424" s="4"/>
      <c r="JXU424" s="4"/>
      <c r="JXV424" s="4"/>
      <c r="JXW424" s="4"/>
      <c r="JXX424" s="4"/>
      <c r="JXY424" s="4"/>
      <c r="JXZ424" s="4"/>
      <c r="JYA424" s="4"/>
      <c r="JYB424" s="4"/>
      <c r="JYC424" s="4"/>
      <c r="JYD424" s="4"/>
      <c r="JYE424" s="4"/>
      <c r="JYF424" s="4"/>
      <c r="JYG424" s="4"/>
      <c r="JYH424" s="4"/>
      <c r="JYI424" s="4"/>
      <c r="JYJ424" s="4"/>
      <c r="JYK424" s="4"/>
      <c r="JYL424" s="4"/>
      <c r="JYM424" s="4"/>
      <c r="JYN424" s="4"/>
      <c r="JYO424" s="4"/>
      <c r="JYP424" s="4"/>
      <c r="JYQ424" s="4"/>
      <c r="JYR424" s="4"/>
      <c r="JYS424" s="4"/>
      <c r="JYT424" s="4"/>
      <c r="JYU424" s="4"/>
      <c r="JYV424" s="4"/>
      <c r="JYW424" s="4"/>
      <c r="JYX424" s="4"/>
      <c r="JYY424" s="4"/>
      <c r="JYZ424" s="4"/>
      <c r="JZA424" s="4"/>
      <c r="JZB424" s="4"/>
      <c r="JZC424" s="4"/>
      <c r="JZD424" s="4"/>
      <c r="JZE424" s="4"/>
      <c r="JZF424" s="4"/>
      <c r="JZG424" s="4"/>
      <c r="JZH424" s="4"/>
      <c r="JZI424" s="4"/>
      <c r="JZJ424" s="4"/>
      <c r="JZK424" s="4"/>
      <c r="JZL424" s="4"/>
      <c r="JZM424" s="4"/>
      <c r="JZN424" s="4"/>
      <c r="JZO424" s="4"/>
      <c r="JZP424" s="4"/>
      <c r="JZQ424" s="4"/>
      <c r="JZR424" s="4"/>
      <c r="JZS424" s="4"/>
      <c r="JZT424" s="4"/>
      <c r="JZU424" s="4"/>
      <c r="JZV424" s="4"/>
      <c r="JZW424" s="4"/>
      <c r="JZX424" s="4"/>
      <c r="JZY424" s="4"/>
      <c r="JZZ424" s="4"/>
      <c r="KAA424" s="4"/>
      <c r="KAB424" s="4"/>
      <c r="KAC424" s="4"/>
      <c r="KAD424" s="4"/>
      <c r="KAE424" s="4"/>
      <c r="KAF424" s="4"/>
      <c r="KAG424" s="4"/>
      <c r="KAH424" s="4"/>
      <c r="KAI424" s="4"/>
      <c r="KAJ424" s="4"/>
      <c r="KAK424" s="4"/>
      <c r="KAL424" s="4"/>
      <c r="KAM424" s="4"/>
      <c r="KAN424" s="4"/>
      <c r="KAO424" s="4"/>
      <c r="KAP424" s="4"/>
      <c r="KAQ424" s="4"/>
      <c r="KAR424" s="4"/>
      <c r="KAS424" s="4"/>
      <c r="KAT424" s="4"/>
      <c r="KAU424" s="4"/>
      <c r="KAV424" s="4"/>
      <c r="KAW424" s="4"/>
      <c r="KAX424" s="4"/>
      <c r="KAY424" s="4"/>
      <c r="KAZ424" s="4"/>
      <c r="KBA424" s="4"/>
      <c r="KBB424" s="4"/>
      <c r="KBC424" s="4"/>
      <c r="KBD424" s="4"/>
      <c r="KBE424" s="4"/>
      <c r="KBF424" s="4"/>
      <c r="KBG424" s="4"/>
      <c r="KBH424" s="4"/>
      <c r="KBI424" s="4"/>
      <c r="KBJ424" s="4"/>
      <c r="KBK424" s="4"/>
      <c r="KBL424" s="4"/>
      <c r="KBM424" s="4"/>
      <c r="KBN424" s="4"/>
      <c r="KBO424" s="4"/>
      <c r="KBP424" s="4"/>
      <c r="KBQ424" s="4"/>
      <c r="KBR424" s="4"/>
      <c r="KBS424" s="4"/>
      <c r="KBT424" s="4"/>
      <c r="KBU424" s="4"/>
      <c r="KBV424" s="4"/>
      <c r="KBW424" s="4"/>
      <c r="KBX424" s="4"/>
      <c r="KBY424" s="4"/>
      <c r="KBZ424" s="4"/>
      <c r="KCA424" s="4"/>
      <c r="KCB424" s="4"/>
      <c r="KCC424" s="4"/>
      <c r="KCD424" s="4"/>
      <c r="KCE424" s="4"/>
      <c r="KCF424" s="4"/>
      <c r="KCG424" s="4"/>
      <c r="KCH424" s="4"/>
      <c r="KCI424" s="4"/>
      <c r="KCJ424" s="4"/>
      <c r="KCK424" s="4"/>
      <c r="KCL424" s="4"/>
      <c r="KCM424" s="4"/>
      <c r="KCN424" s="4"/>
      <c r="KCO424" s="4"/>
      <c r="KCP424" s="4"/>
      <c r="KCQ424" s="4"/>
      <c r="KCR424" s="4"/>
      <c r="KCS424" s="4"/>
      <c r="KCT424" s="4"/>
      <c r="KCU424" s="4"/>
      <c r="KCV424" s="4"/>
      <c r="KCW424" s="4"/>
      <c r="KCX424" s="4"/>
      <c r="KCY424" s="4"/>
      <c r="KCZ424" s="4"/>
      <c r="KDA424" s="4"/>
      <c r="KDB424" s="4"/>
      <c r="KDC424" s="4"/>
      <c r="KDD424" s="4"/>
      <c r="KDE424" s="4"/>
      <c r="KDF424" s="4"/>
      <c r="KDG424" s="4"/>
      <c r="KDH424" s="4"/>
      <c r="KDI424" s="4"/>
      <c r="KDJ424" s="4"/>
      <c r="KDK424" s="4"/>
      <c r="KDL424" s="4"/>
      <c r="KDM424" s="4"/>
      <c r="KDN424" s="4"/>
      <c r="KDO424" s="4"/>
      <c r="KDP424" s="4"/>
      <c r="KDQ424" s="4"/>
      <c r="KDR424" s="4"/>
      <c r="KDS424" s="4"/>
      <c r="KDT424" s="4"/>
      <c r="KDU424" s="4"/>
      <c r="KDV424" s="4"/>
      <c r="KDW424" s="4"/>
      <c r="KDX424" s="4"/>
      <c r="KDY424" s="4"/>
      <c r="KDZ424" s="4"/>
      <c r="KEA424" s="4"/>
      <c r="KEB424" s="4"/>
      <c r="KEC424" s="4"/>
      <c r="KED424" s="4"/>
      <c r="KEE424" s="4"/>
      <c r="KEF424" s="4"/>
      <c r="KEG424" s="4"/>
      <c r="KEH424" s="4"/>
      <c r="KEI424" s="4"/>
      <c r="KEJ424" s="4"/>
      <c r="KEK424" s="4"/>
      <c r="KEL424" s="4"/>
      <c r="KEM424" s="4"/>
      <c r="KEN424" s="4"/>
      <c r="KEO424" s="4"/>
      <c r="KEP424" s="4"/>
      <c r="KEQ424" s="4"/>
      <c r="KER424" s="4"/>
      <c r="KES424" s="4"/>
      <c r="KET424" s="4"/>
      <c r="KEU424" s="4"/>
      <c r="KEV424" s="4"/>
      <c r="KEW424" s="4"/>
      <c r="KEX424" s="4"/>
      <c r="KEY424" s="4"/>
      <c r="KEZ424" s="4"/>
      <c r="KFA424" s="4"/>
      <c r="KFB424" s="4"/>
      <c r="KFC424" s="4"/>
      <c r="KFD424" s="4"/>
      <c r="KFE424" s="4"/>
      <c r="KFF424" s="4"/>
      <c r="KFG424" s="4"/>
      <c r="KFH424" s="4"/>
      <c r="KFI424" s="4"/>
      <c r="KFJ424" s="4"/>
      <c r="KFK424" s="4"/>
      <c r="KFL424" s="4"/>
      <c r="KFM424" s="4"/>
      <c r="KFN424" s="4"/>
      <c r="KFO424" s="4"/>
      <c r="KFP424" s="4"/>
      <c r="KFQ424" s="4"/>
      <c r="KFR424" s="4"/>
      <c r="KFS424" s="4"/>
      <c r="KFT424" s="4"/>
      <c r="KFU424" s="4"/>
      <c r="KFV424" s="4"/>
      <c r="KFW424" s="4"/>
      <c r="KFX424" s="4"/>
      <c r="KFY424" s="4"/>
      <c r="KFZ424" s="4"/>
      <c r="KGA424" s="4"/>
      <c r="KGB424" s="4"/>
      <c r="KGC424" s="4"/>
      <c r="KGD424" s="4"/>
      <c r="KGE424" s="4"/>
      <c r="KGF424" s="4"/>
      <c r="KGG424" s="4"/>
      <c r="KGH424" s="4"/>
      <c r="KGI424" s="4"/>
      <c r="KGJ424" s="4"/>
      <c r="KGK424" s="4"/>
      <c r="KGL424" s="4"/>
      <c r="KGM424" s="4"/>
      <c r="KGN424" s="4"/>
      <c r="KGO424" s="4"/>
      <c r="KGP424" s="4"/>
      <c r="KGQ424" s="4"/>
      <c r="KGR424" s="4"/>
      <c r="KGS424" s="4"/>
      <c r="KGT424" s="4"/>
      <c r="KGU424" s="4"/>
      <c r="KGV424" s="4"/>
      <c r="KGW424" s="4"/>
      <c r="KGX424" s="4"/>
      <c r="KGY424" s="4"/>
      <c r="KGZ424" s="4"/>
      <c r="KHA424" s="4"/>
      <c r="KHB424" s="4"/>
      <c r="KHC424" s="4"/>
      <c r="KHD424" s="4"/>
      <c r="KHE424" s="4"/>
      <c r="KHF424" s="4"/>
      <c r="KHG424" s="4"/>
      <c r="KHH424" s="4"/>
      <c r="KHI424" s="4"/>
      <c r="KHJ424" s="4"/>
      <c r="KHK424" s="4"/>
      <c r="KHL424" s="4"/>
      <c r="KHM424" s="4"/>
      <c r="KHN424" s="4"/>
      <c r="KHO424" s="4"/>
      <c r="KHP424" s="4"/>
      <c r="KHQ424" s="4"/>
      <c r="KHR424" s="4"/>
      <c r="KHS424" s="4"/>
      <c r="KHT424" s="4"/>
      <c r="KHU424" s="4"/>
      <c r="KHV424" s="4"/>
      <c r="KHW424" s="4"/>
      <c r="KHX424" s="4"/>
      <c r="KHY424" s="4"/>
      <c r="KHZ424" s="4"/>
      <c r="KIA424" s="4"/>
      <c r="KIB424" s="4"/>
      <c r="KIC424" s="4"/>
      <c r="KID424" s="4"/>
      <c r="KIE424" s="4"/>
      <c r="KIF424" s="4"/>
      <c r="KIG424" s="4"/>
      <c r="KIH424" s="4"/>
      <c r="KII424" s="4"/>
      <c r="KIJ424" s="4"/>
      <c r="KIK424" s="4"/>
      <c r="KIL424" s="4"/>
      <c r="KIM424" s="4"/>
      <c r="KIN424" s="4"/>
      <c r="KIO424" s="4"/>
      <c r="KIP424" s="4"/>
      <c r="KIQ424" s="4"/>
      <c r="KIR424" s="4"/>
      <c r="KIS424" s="4"/>
      <c r="KIT424" s="4"/>
      <c r="KIU424" s="4"/>
      <c r="KIV424" s="4"/>
      <c r="KIW424" s="4"/>
      <c r="KIX424" s="4"/>
      <c r="KIY424" s="4"/>
      <c r="KIZ424" s="4"/>
      <c r="KJA424" s="4"/>
      <c r="KJB424" s="4"/>
      <c r="KJC424" s="4"/>
      <c r="KJD424" s="4"/>
      <c r="KJE424" s="4"/>
      <c r="KJF424" s="4"/>
      <c r="KJG424" s="4"/>
      <c r="KJH424" s="4"/>
      <c r="KJI424" s="4"/>
      <c r="KJJ424" s="4"/>
      <c r="KJK424" s="4"/>
      <c r="KJL424" s="4"/>
      <c r="KJM424" s="4"/>
      <c r="KJN424" s="4"/>
      <c r="KJO424" s="4"/>
      <c r="KJP424" s="4"/>
      <c r="KJQ424" s="4"/>
      <c r="KJR424" s="4"/>
      <c r="KJS424" s="4"/>
      <c r="KJT424" s="4"/>
      <c r="KJU424" s="4"/>
      <c r="KJV424" s="4"/>
      <c r="KJW424" s="4"/>
      <c r="KJX424" s="4"/>
      <c r="KJY424" s="4"/>
      <c r="KJZ424" s="4"/>
      <c r="KKA424" s="4"/>
      <c r="KKB424" s="4"/>
      <c r="KKC424" s="4"/>
      <c r="KKD424" s="4"/>
      <c r="KKE424" s="4"/>
      <c r="KKF424" s="4"/>
      <c r="KKG424" s="4"/>
      <c r="KKH424" s="4"/>
      <c r="KKI424" s="4"/>
      <c r="KKJ424" s="4"/>
      <c r="KKK424" s="4"/>
      <c r="KKL424" s="4"/>
      <c r="KKM424" s="4"/>
      <c r="KKN424" s="4"/>
      <c r="KKO424" s="4"/>
      <c r="KKP424" s="4"/>
      <c r="KKQ424" s="4"/>
      <c r="KKR424" s="4"/>
      <c r="KKS424" s="4"/>
      <c r="KKT424" s="4"/>
      <c r="KKU424" s="4"/>
      <c r="KKV424" s="4"/>
      <c r="KKW424" s="4"/>
      <c r="KKX424" s="4"/>
      <c r="KKY424" s="4"/>
      <c r="KKZ424" s="4"/>
      <c r="KLA424" s="4"/>
      <c r="KLB424" s="4"/>
      <c r="KLC424" s="4"/>
      <c r="KLD424" s="4"/>
      <c r="KLE424" s="4"/>
      <c r="KLF424" s="4"/>
      <c r="KLG424" s="4"/>
      <c r="KLH424" s="4"/>
      <c r="KLI424" s="4"/>
      <c r="KLJ424" s="4"/>
      <c r="KLK424" s="4"/>
      <c r="KLL424" s="4"/>
      <c r="KLM424" s="4"/>
      <c r="KLN424" s="4"/>
      <c r="KLO424" s="4"/>
      <c r="KLP424" s="4"/>
      <c r="KLQ424" s="4"/>
      <c r="KLR424" s="4"/>
      <c r="KLS424" s="4"/>
      <c r="KLT424" s="4"/>
      <c r="KLU424" s="4"/>
      <c r="KLV424" s="4"/>
      <c r="KLW424" s="4"/>
      <c r="KLX424" s="4"/>
      <c r="KLY424" s="4"/>
      <c r="KLZ424" s="4"/>
      <c r="KMA424" s="4"/>
      <c r="KMB424" s="4"/>
      <c r="KMC424" s="4"/>
      <c r="KMD424" s="4"/>
      <c r="KME424" s="4"/>
      <c r="KMF424" s="4"/>
      <c r="KMG424" s="4"/>
      <c r="KMH424" s="4"/>
      <c r="KMI424" s="4"/>
      <c r="KMJ424" s="4"/>
      <c r="KMK424" s="4"/>
      <c r="KML424" s="4"/>
      <c r="KMM424" s="4"/>
      <c r="KMN424" s="4"/>
      <c r="KMO424" s="4"/>
      <c r="KMP424" s="4"/>
      <c r="KMQ424" s="4"/>
      <c r="KMR424" s="4"/>
      <c r="KMS424" s="4"/>
      <c r="KMT424" s="4"/>
      <c r="KMU424" s="4"/>
      <c r="KMV424" s="4"/>
      <c r="KMW424" s="4"/>
      <c r="KMX424" s="4"/>
      <c r="KMY424" s="4"/>
      <c r="KMZ424" s="4"/>
      <c r="KNA424" s="4"/>
      <c r="KNB424" s="4"/>
      <c r="KNC424" s="4"/>
      <c r="KND424" s="4"/>
      <c r="KNE424" s="4"/>
      <c r="KNF424" s="4"/>
      <c r="KNG424" s="4"/>
      <c r="KNH424" s="4"/>
      <c r="KNI424" s="4"/>
      <c r="KNJ424" s="4"/>
      <c r="KNK424" s="4"/>
      <c r="KNL424" s="4"/>
      <c r="KNM424" s="4"/>
      <c r="KNN424" s="4"/>
      <c r="KNO424" s="4"/>
      <c r="KNP424" s="4"/>
      <c r="KNQ424" s="4"/>
      <c r="KNR424" s="4"/>
      <c r="KNS424" s="4"/>
      <c r="KNT424" s="4"/>
      <c r="KNU424" s="4"/>
      <c r="KNV424" s="4"/>
      <c r="KNW424" s="4"/>
      <c r="KNX424" s="4"/>
      <c r="KNY424" s="4"/>
      <c r="KNZ424" s="4"/>
      <c r="KOA424" s="4"/>
      <c r="KOB424" s="4"/>
      <c r="KOC424" s="4"/>
      <c r="KOD424" s="4"/>
      <c r="KOE424" s="4"/>
      <c r="KOF424" s="4"/>
      <c r="KOG424" s="4"/>
      <c r="KOH424" s="4"/>
      <c r="KOI424" s="4"/>
      <c r="KOJ424" s="4"/>
      <c r="KOK424" s="4"/>
      <c r="KOL424" s="4"/>
      <c r="KOM424" s="4"/>
      <c r="KON424" s="4"/>
      <c r="KOO424" s="4"/>
      <c r="KOP424" s="4"/>
      <c r="KOQ424" s="4"/>
      <c r="KOR424" s="4"/>
      <c r="KOS424" s="4"/>
      <c r="KOT424" s="4"/>
      <c r="KOU424" s="4"/>
      <c r="KOV424" s="4"/>
      <c r="KOW424" s="4"/>
      <c r="KOX424" s="4"/>
      <c r="KOY424" s="4"/>
      <c r="KOZ424" s="4"/>
      <c r="KPA424" s="4"/>
      <c r="KPB424" s="4"/>
      <c r="KPC424" s="4"/>
      <c r="KPD424" s="4"/>
      <c r="KPE424" s="4"/>
      <c r="KPF424" s="4"/>
      <c r="KPG424" s="4"/>
      <c r="KPH424" s="4"/>
      <c r="KPI424" s="4"/>
      <c r="KPJ424" s="4"/>
      <c r="KPK424" s="4"/>
      <c r="KPL424" s="4"/>
      <c r="KPM424" s="4"/>
      <c r="KPN424" s="4"/>
      <c r="KPO424" s="4"/>
      <c r="KPP424" s="4"/>
      <c r="KPQ424" s="4"/>
      <c r="KPR424" s="4"/>
      <c r="KPS424" s="4"/>
      <c r="KPT424" s="4"/>
      <c r="KPU424" s="4"/>
      <c r="KPV424" s="4"/>
      <c r="KPW424" s="4"/>
      <c r="KPX424" s="4"/>
      <c r="KPY424" s="4"/>
      <c r="KPZ424" s="4"/>
      <c r="KQA424" s="4"/>
      <c r="KQB424" s="4"/>
      <c r="KQC424" s="4"/>
      <c r="KQD424" s="4"/>
      <c r="KQE424" s="4"/>
      <c r="KQF424" s="4"/>
      <c r="KQG424" s="4"/>
      <c r="KQH424" s="4"/>
      <c r="KQI424" s="4"/>
      <c r="KQJ424" s="4"/>
      <c r="KQK424" s="4"/>
      <c r="KQL424" s="4"/>
      <c r="KQM424" s="4"/>
      <c r="KQN424" s="4"/>
      <c r="KQO424" s="4"/>
      <c r="KQP424" s="4"/>
      <c r="KQQ424" s="4"/>
      <c r="KQR424" s="4"/>
      <c r="KQS424" s="4"/>
      <c r="KQT424" s="4"/>
      <c r="KQU424" s="4"/>
      <c r="KQV424" s="4"/>
      <c r="KQW424" s="4"/>
      <c r="KQX424" s="4"/>
      <c r="KQY424" s="4"/>
      <c r="KQZ424" s="4"/>
      <c r="KRA424" s="4"/>
      <c r="KRB424" s="4"/>
      <c r="KRC424" s="4"/>
      <c r="KRD424" s="4"/>
      <c r="KRE424" s="4"/>
      <c r="KRF424" s="4"/>
      <c r="KRG424" s="4"/>
      <c r="KRH424" s="4"/>
      <c r="KRI424" s="4"/>
      <c r="KRJ424" s="4"/>
      <c r="KRK424" s="4"/>
      <c r="KRL424" s="4"/>
      <c r="KRM424" s="4"/>
      <c r="KRN424" s="4"/>
      <c r="KRO424" s="4"/>
      <c r="KRP424" s="4"/>
      <c r="KRQ424" s="4"/>
      <c r="KRR424" s="4"/>
      <c r="KRS424" s="4"/>
      <c r="KRT424" s="4"/>
      <c r="KRU424" s="4"/>
      <c r="KRV424" s="4"/>
      <c r="KRW424" s="4"/>
      <c r="KRX424" s="4"/>
      <c r="KRY424" s="4"/>
      <c r="KRZ424" s="4"/>
      <c r="KSA424" s="4"/>
      <c r="KSB424" s="4"/>
      <c r="KSC424" s="4"/>
      <c r="KSD424" s="4"/>
      <c r="KSE424" s="4"/>
      <c r="KSF424" s="4"/>
      <c r="KSG424" s="4"/>
      <c r="KSH424" s="4"/>
      <c r="KSI424" s="4"/>
      <c r="KSJ424" s="4"/>
      <c r="KSK424" s="4"/>
      <c r="KSL424" s="4"/>
      <c r="KSM424" s="4"/>
      <c r="KSN424" s="4"/>
      <c r="KSO424" s="4"/>
      <c r="KSP424" s="4"/>
      <c r="KSQ424" s="4"/>
      <c r="KSR424" s="4"/>
      <c r="KSS424" s="4"/>
      <c r="KST424" s="4"/>
      <c r="KSU424" s="4"/>
      <c r="KSV424" s="4"/>
      <c r="KSW424" s="4"/>
      <c r="KSX424" s="4"/>
      <c r="KSY424" s="4"/>
      <c r="KSZ424" s="4"/>
      <c r="KTA424" s="4"/>
      <c r="KTB424" s="4"/>
      <c r="KTC424" s="4"/>
      <c r="KTD424" s="4"/>
      <c r="KTE424" s="4"/>
      <c r="KTF424" s="4"/>
      <c r="KTG424" s="4"/>
      <c r="KTH424" s="4"/>
      <c r="KTI424" s="4"/>
      <c r="KTJ424" s="4"/>
      <c r="KTK424" s="4"/>
      <c r="KTL424" s="4"/>
      <c r="KTM424" s="4"/>
      <c r="KTN424" s="4"/>
      <c r="KTO424" s="4"/>
      <c r="KTP424" s="4"/>
      <c r="KTQ424" s="4"/>
      <c r="KTR424" s="4"/>
      <c r="KTS424" s="4"/>
      <c r="KTT424" s="4"/>
      <c r="KTU424" s="4"/>
      <c r="KTV424" s="4"/>
      <c r="KTW424" s="4"/>
      <c r="KTX424" s="4"/>
      <c r="KTY424" s="4"/>
      <c r="KTZ424" s="4"/>
      <c r="KUA424" s="4"/>
      <c r="KUB424" s="4"/>
      <c r="KUC424" s="4"/>
      <c r="KUD424" s="4"/>
      <c r="KUE424" s="4"/>
      <c r="KUF424" s="4"/>
      <c r="KUG424" s="4"/>
      <c r="KUH424" s="4"/>
      <c r="KUI424" s="4"/>
      <c r="KUJ424" s="4"/>
      <c r="KUK424" s="4"/>
      <c r="KUL424" s="4"/>
      <c r="KUM424" s="4"/>
      <c r="KUN424" s="4"/>
      <c r="KUO424" s="4"/>
      <c r="KUP424" s="4"/>
      <c r="KUQ424" s="4"/>
      <c r="KUR424" s="4"/>
      <c r="KUS424" s="4"/>
      <c r="KUT424" s="4"/>
      <c r="KUU424" s="4"/>
      <c r="KUV424" s="4"/>
      <c r="KUW424" s="4"/>
      <c r="KUX424" s="4"/>
      <c r="KUY424" s="4"/>
      <c r="KUZ424" s="4"/>
      <c r="KVA424" s="4"/>
      <c r="KVB424" s="4"/>
      <c r="KVC424" s="4"/>
      <c r="KVD424" s="4"/>
      <c r="KVE424" s="4"/>
      <c r="KVF424" s="4"/>
      <c r="KVG424" s="4"/>
      <c r="KVH424" s="4"/>
      <c r="KVI424" s="4"/>
      <c r="KVJ424" s="4"/>
      <c r="KVK424" s="4"/>
      <c r="KVL424" s="4"/>
      <c r="KVM424" s="4"/>
      <c r="KVN424" s="4"/>
      <c r="KVO424" s="4"/>
      <c r="KVP424" s="4"/>
      <c r="KVQ424" s="4"/>
      <c r="KVR424" s="4"/>
      <c r="KVS424" s="4"/>
      <c r="KVT424" s="4"/>
      <c r="KVU424" s="4"/>
      <c r="KVV424" s="4"/>
      <c r="KVW424" s="4"/>
      <c r="KVX424" s="4"/>
      <c r="KVY424" s="4"/>
      <c r="KVZ424" s="4"/>
      <c r="KWA424" s="4"/>
      <c r="KWB424" s="4"/>
      <c r="KWC424" s="4"/>
      <c r="KWD424" s="4"/>
      <c r="KWE424" s="4"/>
      <c r="KWF424" s="4"/>
      <c r="KWG424" s="4"/>
      <c r="KWH424" s="4"/>
      <c r="KWI424" s="4"/>
      <c r="KWJ424" s="4"/>
      <c r="KWK424" s="4"/>
      <c r="KWL424" s="4"/>
      <c r="KWM424" s="4"/>
      <c r="KWN424" s="4"/>
      <c r="KWO424" s="4"/>
      <c r="KWP424" s="4"/>
      <c r="KWQ424" s="4"/>
      <c r="KWR424" s="4"/>
      <c r="KWS424" s="4"/>
      <c r="KWT424" s="4"/>
      <c r="KWU424" s="4"/>
      <c r="KWV424" s="4"/>
      <c r="KWW424" s="4"/>
      <c r="KWX424" s="4"/>
      <c r="KWY424" s="4"/>
      <c r="KWZ424" s="4"/>
      <c r="KXA424" s="4"/>
      <c r="KXB424" s="4"/>
      <c r="KXC424" s="4"/>
      <c r="KXD424" s="4"/>
      <c r="KXE424" s="4"/>
      <c r="KXF424" s="4"/>
      <c r="KXG424" s="4"/>
      <c r="KXH424" s="4"/>
      <c r="KXI424" s="4"/>
      <c r="KXJ424" s="4"/>
      <c r="KXK424" s="4"/>
      <c r="KXL424" s="4"/>
      <c r="KXM424" s="4"/>
      <c r="KXN424" s="4"/>
      <c r="KXO424" s="4"/>
      <c r="KXP424" s="4"/>
      <c r="KXQ424" s="4"/>
      <c r="KXR424" s="4"/>
      <c r="KXS424" s="4"/>
      <c r="KXT424" s="4"/>
      <c r="KXU424" s="4"/>
      <c r="KXV424" s="4"/>
      <c r="KXW424" s="4"/>
      <c r="KXX424" s="4"/>
      <c r="KXY424" s="4"/>
      <c r="KXZ424" s="4"/>
      <c r="KYA424" s="4"/>
      <c r="KYB424" s="4"/>
      <c r="KYC424" s="4"/>
      <c r="KYD424" s="4"/>
      <c r="KYE424" s="4"/>
      <c r="KYF424" s="4"/>
      <c r="KYG424" s="4"/>
      <c r="KYH424" s="4"/>
      <c r="KYI424" s="4"/>
      <c r="KYJ424" s="4"/>
      <c r="KYK424" s="4"/>
      <c r="KYL424" s="4"/>
      <c r="KYM424" s="4"/>
      <c r="KYN424" s="4"/>
      <c r="KYO424" s="4"/>
      <c r="KYP424" s="4"/>
      <c r="KYQ424" s="4"/>
      <c r="KYR424" s="4"/>
      <c r="KYS424" s="4"/>
      <c r="KYT424" s="4"/>
      <c r="KYU424" s="4"/>
      <c r="KYV424" s="4"/>
      <c r="KYW424" s="4"/>
      <c r="KYX424" s="4"/>
      <c r="KYY424" s="4"/>
      <c r="KYZ424" s="4"/>
      <c r="KZA424" s="4"/>
      <c r="KZB424" s="4"/>
      <c r="KZC424" s="4"/>
      <c r="KZD424" s="4"/>
      <c r="KZE424" s="4"/>
      <c r="KZF424" s="4"/>
      <c r="KZG424" s="4"/>
      <c r="KZH424" s="4"/>
      <c r="KZI424" s="4"/>
      <c r="KZJ424" s="4"/>
      <c r="KZK424" s="4"/>
      <c r="KZL424" s="4"/>
      <c r="KZM424" s="4"/>
      <c r="KZN424" s="4"/>
      <c r="KZO424" s="4"/>
      <c r="KZP424" s="4"/>
      <c r="KZQ424" s="4"/>
      <c r="KZR424" s="4"/>
      <c r="KZS424" s="4"/>
      <c r="KZT424" s="4"/>
      <c r="KZU424" s="4"/>
      <c r="KZV424" s="4"/>
      <c r="KZW424" s="4"/>
      <c r="KZX424" s="4"/>
      <c r="KZY424" s="4"/>
      <c r="KZZ424" s="4"/>
      <c r="LAA424" s="4"/>
      <c r="LAB424" s="4"/>
      <c r="LAC424" s="4"/>
      <c r="LAD424" s="4"/>
      <c r="LAE424" s="4"/>
      <c r="LAF424" s="4"/>
      <c r="LAG424" s="4"/>
      <c r="LAH424" s="4"/>
      <c r="LAI424" s="4"/>
      <c r="LAJ424" s="4"/>
      <c r="LAK424" s="4"/>
      <c r="LAL424" s="4"/>
      <c r="LAM424" s="4"/>
      <c r="LAN424" s="4"/>
      <c r="LAO424" s="4"/>
      <c r="LAP424" s="4"/>
      <c r="LAQ424" s="4"/>
      <c r="LAR424" s="4"/>
      <c r="LAS424" s="4"/>
      <c r="LAT424" s="4"/>
      <c r="LAU424" s="4"/>
      <c r="LAV424" s="4"/>
      <c r="LAW424" s="4"/>
      <c r="LAX424" s="4"/>
      <c r="LAY424" s="4"/>
      <c r="LAZ424" s="4"/>
      <c r="LBA424" s="4"/>
      <c r="LBB424" s="4"/>
      <c r="LBC424" s="4"/>
      <c r="LBD424" s="4"/>
      <c r="LBE424" s="4"/>
      <c r="LBF424" s="4"/>
      <c r="LBG424" s="4"/>
      <c r="LBH424" s="4"/>
      <c r="LBI424" s="4"/>
      <c r="LBJ424" s="4"/>
      <c r="LBK424" s="4"/>
      <c r="LBL424" s="4"/>
      <c r="LBM424" s="4"/>
      <c r="LBN424" s="4"/>
      <c r="LBO424" s="4"/>
      <c r="LBP424" s="4"/>
      <c r="LBQ424" s="4"/>
      <c r="LBR424" s="4"/>
      <c r="LBS424" s="4"/>
      <c r="LBT424" s="4"/>
      <c r="LBU424" s="4"/>
      <c r="LBV424" s="4"/>
      <c r="LBW424" s="4"/>
      <c r="LBX424" s="4"/>
      <c r="LBY424" s="4"/>
      <c r="LBZ424" s="4"/>
      <c r="LCA424" s="4"/>
      <c r="LCB424" s="4"/>
      <c r="LCC424" s="4"/>
      <c r="LCD424" s="4"/>
      <c r="LCE424" s="4"/>
      <c r="LCF424" s="4"/>
      <c r="LCG424" s="4"/>
      <c r="LCH424" s="4"/>
      <c r="LCI424" s="4"/>
      <c r="LCJ424" s="4"/>
      <c r="LCK424" s="4"/>
      <c r="LCL424" s="4"/>
      <c r="LCM424" s="4"/>
      <c r="LCN424" s="4"/>
      <c r="LCO424" s="4"/>
      <c r="LCP424" s="4"/>
      <c r="LCQ424" s="4"/>
      <c r="LCR424" s="4"/>
      <c r="LCS424" s="4"/>
      <c r="LCT424" s="4"/>
      <c r="LCU424" s="4"/>
      <c r="LCV424" s="4"/>
      <c r="LCW424" s="4"/>
      <c r="LCX424" s="4"/>
      <c r="LCY424" s="4"/>
      <c r="LCZ424" s="4"/>
      <c r="LDA424" s="4"/>
      <c r="LDB424" s="4"/>
      <c r="LDC424" s="4"/>
      <c r="LDD424" s="4"/>
      <c r="LDE424" s="4"/>
      <c r="LDF424" s="4"/>
      <c r="LDG424" s="4"/>
      <c r="LDH424" s="4"/>
      <c r="LDI424" s="4"/>
      <c r="LDJ424" s="4"/>
      <c r="LDK424" s="4"/>
      <c r="LDL424" s="4"/>
      <c r="LDM424" s="4"/>
      <c r="LDN424" s="4"/>
      <c r="LDO424" s="4"/>
      <c r="LDP424" s="4"/>
      <c r="LDQ424" s="4"/>
      <c r="LDR424" s="4"/>
      <c r="LDS424" s="4"/>
      <c r="LDT424" s="4"/>
      <c r="LDU424" s="4"/>
      <c r="LDV424" s="4"/>
      <c r="LDW424" s="4"/>
      <c r="LDX424" s="4"/>
      <c r="LDY424" s="4"/>
      <c r="LDZ424" s="4"/>
      <c r="LEA424" s="4"/>
      <c r="LEB424" s="4"/>
      <c r="LEC424" s="4"/>
      <c r="LED424" s="4"/>
      <c r="LEE424" s="4"/>
      <c r="LEF424" s="4"/>
      <c r="LEG424" s="4"/>
      <c r="LEH424" s="4"/>
      <c r="LEI424" s="4"/>
      <c r="LEJ424" s="4"/>
      <c r="LEK424" s="4"/>
      <c r="LEL424" s="4"/>
      <c r="LEM424" s="4"/>
      <c r="LEN424" s="4"/>
      <c r="LEO424" s="4"/>
      <c r="LEP424" s="4"/>
      <c r="LEQ424" s="4"/>
      <c r="LER424" s="4"/>
      <c r="LES424" s="4"/>
      <c r="LET424" s="4"/>
      <c r="LEU424" s="4"/>
      <c r="LEV424" s="4"/>
      <c r="LEW424" s="4"/>
      <c r="LEX424" s="4"/>
      <c r="LEY424" s="4"/>
      <c r="LEZ424" s="4"/>
      <c r="LFA424" s="4"/>
      <c r="LFB424" s="4"/>
      <c r="LFC424" s="4"/>
      <c r="LFD424" s="4"/>
      <c r="LFE424" s="4"/>
      <c r="LFF424" s="4"/>
      <c r="LFG424" s="4"/>
      <c r="LFH424" s="4"/>
      <c r="LFI424" s="4"/>
      <c r="LFJ424" s="4"/>
      <c r="LFK424" s="4"/>
      <c r="LFL424" s="4"/>
      <c r="LFM424" s="4"/>
      <c r="LFN424" s="4"/>
      <c r="LFO424" s="4"/>
      <c r="LFP424" s="4"/>
      <c r="LFQ424" s="4"/>
      <c r="LFR424" s="4"/>
      <c r="LFS424" s="4"/>
      <c r="LFT424" s="4"/>
      <c r="LFU424" s="4"/>
      <c r="LFV424" s="4"/>
      <c r="LFW424" s="4"/>
      <c r="LFX424" s="4"/>
      <c r="LFY424" s="4"/>
      <c r="LFZ424" s="4"/>
      <c r="LGA424" s="4"/>
      <c r="LGB424" s="4"/>
      <c r="LGC424" s="4"/>
      <c r="LGD424" s="4"/>
      <c r="LGE424" s="4"/>
      <c r="LGF424" s="4"/>
      <c r="LGG424" s="4"/>
      <c r="LGH424" s="4"/>
      <c r="LGI424" s="4"/>
      <c r="LGJ424" s="4"/>
      <c r="LGK424" s="4"/>
      <c r="LGL424" s="4"/>
      <c r="LGM424" s="4"/>
      <c r="LGN424" s="4"/>
      <c r="LGO424" s="4"/>
      <c r="LGP424" s="4"/>
      <c r="LGQ424" s="4"/>
      <c r="LGR424" s="4"/>
      <c r="LGS424" s="4"/>
      <c r="LGT424" s="4"/>
      <c r="LGU424" s="4"/>
      <c r="LGV424" s="4"/>
      <c r="LGW424" s="4"/>
      <c r="LGX424" s="4"/>
      <c r="LGY424" s="4"/>
      <c r="LGZ424" s="4"/>
      <c r="LHA424" s="4"/>
      <c r="LHB424" s="4"/>
      <c r="LHC424" s="4"/>
      <c r="LHD424" s="4"/>
      <c r="LHE424" s="4"/>
      <c r="LHF424" s="4"/>
      <c r="LHG424" s="4"/>
      <c r="LHH424" s="4"/>
      <c r="LHI424" s="4"/>
      <c r="LHJ424" s="4"/>
      <c r="LHK424" s="4"/>
      <c r="LHL424" s="4"/>
      <c r="LHM424" s="4"/>
      <c r="LHN424" s="4"/>
      <c r="LHO424" s="4"/>
      <c r="LHP424" s="4"/>
      <c r="LHQ424" s="4"/>
      <c r="LHR424" s="4"/>
      <c r="LHS424" s="4"/>
      <c r="LHT424" s="4"/>
      <c r="LHU424" s="4"/>
      <c r="LHV424" s="4"/>
      <c r="LHW424" s="4"/>
      <c r="LHX424" s="4"/>
      <c r="LHY424" s="4"/>
      <c r="LHZ424" s="4"/>
      <c r="LIA424" s="4"/>
      <c r="LIB424" s="4"/>
      <c r="LIC424" s="4"/>
      <c r="LID424" s="4"/>
      <c r="LIE424" s="4"/>
      <c r="LIF424" s="4"/>
      <c r="LIG424" s="4"/>
      <c r="LIH424" s="4"/>
      <c r="LII424" s="4"/>
      <c r="LIJ424" s="4"/>
      <c r="LIK424" s="4"/>
      <c r="LIL424" s="4"/>
      <c r="LIM424" s="4"/>
      <c r="LIN424" s="4"/>
      <c r="LIO424" s="4"/>
      <c r="LIP424" s="4"/>
      <c r="LIQ424" s="4"/>
      <c r="LIR424" s="4"/>
      <c r="LIS424" s="4"/>
      <c r="LIT424" s="4"/>
      <c r="LIU424" s="4"/>
      <c r="LIV424" s="4"/>
      <c r="LIW424" s="4"/>
      <c r="LIX424" s="4"/>
      <c r="LIY424" s="4"/>
      <c r="LIZ424" s="4"/>
      <c r="LJA424" s="4"/>
      <c r="LJB424" s="4"/>
      <c r="LJC424" s="4"/>
      <c r="LJD424" s="4"/>
      <c r="LJE424" s="4"/>
      <c r="LJF424" s="4"/>
      <c r="LJG424" s="4"/>
      <c r="LJH424" s="4"/>
      <c r="LJI424" s="4"/>
      <c r="LJJ424" s="4"/>
      <c r="LJK424" s="4"/>
      <c r="LJL424" s="4"/>
      <c r="LJM424" s="4"/>
      <c r="LJN424" s="4"/>
      <c r="LJO424" s="4"/>
      <c r="LJP424" s="4"/>
      <c r="LJQ424" s="4"/>
      <c r="LJR424" s="4"/>
      <c r="LJS424" s="4"/>
      <c r="LJT424" s="4"/>
      <c r="LJU424" s="4"/>
      <c r="LJV424" s="4"/>
      <c r="LJW424" s="4"/>
      <c r="LJX424" s="4"/>
      <c r="LJY424" s="4"/>
      <c r="LJZ424" s="4"/>
      <c r="LKA424" s="4"/>
      <c r="LKB424" s="4"/>
      <c r="LKC424" s="4"/>
      <c r="LKD424" s="4"/>
      <c r="LKE424" s="4"/>
      <c r="LKF424" s="4"/>
      <c r="LKG424" s="4"/>
      <c r="LKH424" s="4"/>
      <c r="LKI424" s="4"/>
      <c r="LKJ424" s="4"/>
      <c r="LKK424" s="4"/>
      <c r="LKL424" s="4"/>
      <c r="LKM424" s="4"/>
      <c r="LKN424" s="4"/>
      <c r="LKO424" s="4"/>
      <c r="LKP424" s="4"/>
      <c r="LKQ424" s="4"/>
      <c r="LKR424" s="4"/>
      <c r="LKS424" s="4"/>
      <c r="LKT424" s="4"/>
      <c r="LKU424" s="4"/>
      <c r="LKV424" s="4"/>
      <c r="LKW424" s="4"/>
      <c r="LKX424" s="4"/>
      <c r="LKY424" s="4"/>
      <c r="LKZ424" s="4"/>
      <c r="LLA424" s="4"/>
      <c r="LLB424" s="4"/>
      <c r="LLC424" s="4"/>
      <c r="LLD424" s="4"/>
      <c r="LLE424" s="4"/>
      <c r="LLF424" s="4"/>
      <c r="LLG424" s="4"/>
      <c r="LLH424" s="4"/>
      <c r="LLI424" s="4"/>
      <c r="LLJ424" s="4"/>
      <c r="LLK424" s="4"/>
      <c r="LLL424" s="4"/>
      <c r="LLM424" s="4"/>
      <c r="LLN424" s="4"/>
      <c r="LLO424" s="4"/>
      <c r="LLP424" s="4"/>
      <c r="LLQ424" s="4"/>
      <c r="LLR424" s="4"/>
      <c r="LLS424" s="4"/>
      <c r="LLT424" s="4"/>
      <c r="LLU424" s="4"/>
      <c r="LLV424" s="4"/>
      <c r="LLW424" s="4"/>
      <c r="LLX424" s="4"/>
      <c r="LLY424" s="4"/>
      <c r="LLZ424" s="4"/>
      <c r="LMA424" s="4"/>
      <c r="LMB424" s="4"/>
      <c r="LMC424" s="4"/>
      <c r="LMD424" s="4"/>
      <c r="LME424" s="4"/>
      <c r="LMF424" s="4"/>
      <c r="LMG424" s="4"/>
      <c r="LMH424" s="4"/>
      <c r="LMI424" s="4"/>
      <c r="LMJ424" s="4"/>
      <c r="LMK424" s="4"/>
      <c r="LML424" s="4"/>
      <c r="LMM424" s="4"/>
      <c r="LMN424" s="4"/>
      <c r="LMO424" s="4"/>
      <c r="LMP424" s="4"/>
      <c r="LMQ424" s="4"/>
      <c r="LMR424" s="4"/>
      <c r="LMS424" s="4"/>
      <c r="LMT424" s="4"/>
      <c r="LMU424" s="4"/>
      <c r="LMV424" s="4"/>
      <c r="LMW424" s="4"/>
      <c r="LMX424" s="4"/>
      <c r="LMY424" s="4"/>
      <c r="LMZ424" s="4"/>
      <c r="LNA424" s="4"/>
      <c r="LNB424" s="4"/>
      <c r="LNC424" s="4"/>
      <c r="LND424" s="4"/>
      <c r="LNE424" s="4"/>
      <c r="LNF424" s="4"/>
      <c r="LNG424" s="4"/>
      <c r="LNH424" s="4"/>
      <c r="LNI424" s="4"/>
      <c r="LNJ424" s="4"/>
      <c r="LNK424" s="4"/>
      <c r="LNL424" s="4"/>
      <c r="LNM424" s="4"/>
      <c r="LNN424" s="4"/>
      <c r="LNO424" s="4"/>
      <c r="LNP424" s="4"/>
      <c r="LNQ424" s="4"/>
      <c r="LNR424" s="4"/>
      <c r="LNS424" s="4"/>
      <c r="LNT424" s="4"/>
      <c r="LNU424" s="4"/>
      <c r="LNV424" s="4"/>
      <c r="LNW424" s="4"/>
      <c r="LNX424" s="4"/>
      <c r="LNY424" s="4"/>
      <c r="LNZ424" s="4"/>
      <c r="LOA424" s="4"/>
      <c r="LOB424" s="4"/>
      <c r="LOC424" s="4"/>
      <c r="LOD424" s="4"/>
      <c r="LOE424" s="4"/>
      <c r="LOF424" s="4"/>
      <c r="LOG424" s="4"/>
      <c r="LOH424" s="4"/>
      <c r="LOI424" s="4"/>
      <c r="LOJ424" s="4"/>
      <c r="LOK424" s="4"/>
      <c r="LOL424" s="4"/>
      <c r="LOM424" s="4"/>
      <c r="LON424" s="4"/>
      <c r="LOO424" s="4"/>
      <c r="LOP424" s="4"/>
      <c r="LOQ424" s="4"/>
      <c r="LOR424" s="4"/>
      <c r="LOS424" s="4"/>
      <c r="LOT424" s="4"/>
      <c r="LOU424" s="4"/>
      <c r="LOV424" s="4"/>
      <c r="LOW424" s="4"/>
      <c r="LOX424" s="4"/>
      <c r="LOY424" s="4"/>
      <c r="LOZ424" s="4"/>
      <c r="LPA424" s="4"/>
      <c r="LPB424" s="4"/>
      <c r="LPC424" s="4"/>
      <c r="LPD424" s="4"/>
      <c r="LPE424" s="4"/>
      <c r="LPF424" s="4"/>
      <c r="LPG424" s="4"/>
      <c r="LPH424" s="4"/>
      <c r="LPI424" s="4"/>
      <c r="LPJ424" s="4"/>
      <c r="LPK424" s="4"/>
      <c r="LPL424" s="4"/>
      <c r="LPM424" s="4"/>
      <c r="LPN424" s="4"/>
      <c r="LPO424" s="4"/>
      <c r="LPP424" s="4"/>
      <c r="LPQ424" s="4"/>
      <c r="LPR424" s="4"/>
      <c r="LPS424" s="4"/>
      <c r="LPT424" s="4"/>
      <c r="LPU424" s="4"/>
      <c r="LPV424" s="4"/>
      <c r="LPW424" s="4"/>
      <c r="LPX424" s="4"/>
      <c r="LPY424" s="4"/>
      <c r="LPZ424" s="4"/>
      <c r="LQA424" s="4"/>
      <c r="LQB424" s="4"/>
      <c r="LQC424" s="4"/>
      <c r="LQD424" s="4"/>
      <c r="LQE424" s="4"/>
      <c r="LQF424" s="4"/>
      <c r="LQG424" s="4"/>
      <c r="LQH424" s="4"/>
      <c r="LQI424" s="4"/>
      <c r="LQJ424" s="4"/>
      <c r="LQK424" s="4"/>
      <c r="LQL424" s="4"/>
      <c r="LQM424" s="4"/>
      <c r="LQN424" s="4"/>
      <c r="LQO424" s="4"/>
      <c r="LQP424" s="4"/>
      <c r="LQQ424" s="4"/>
      <c r="LQR424" s="4"/>
      <c r="LQS424" s="4"/>
      <c r="LQT424" s="4"/>
      <c r="LQU424" s="4"/>
      <c r="LQV424" s="4"/>
      <c r="LQW424" s="4"/>
      <c r="LQX424" s="4"/>
      <c r="LQY424" s="4"/>
      <c r="LQZ424" s="4"/>
      <c r="LRA424" s="4"/>
      <c r="LRB424" s="4"/>
      <c r="LRC424" s="4"/>
      <c r="LRD424" s="4"/>
      <c r="LRE424" s="4"/>
      <c r="LRF424" s="4"/>
      <c r="LRG424" s="4"/>
      <c r="LRH424" s="4"/>
      <c r="LRI424" s="4"/>
      <c r="LRJ424" s="4"/>
      <c r="LRK424" s="4"/>
      <c r="LRL424" s="4"/>
      <c r="LRM424" s="4"/>
      <c r="LRN424" s="4"/>
      <c r="LRO424" s="4"/>
      <c r="LRP424" s="4"/>
      <c r="LRQ424" s="4"/>
      <c r="LRR424" s="4"/>
      <c r="LRS424" s="4"/>
      <c r="LRT424" s="4"/>
      <c r="LRU424" s="4"/>
      <c r="LRV424" s="4"/>
      <c r="LRW424" s="4"/>
      <c r="LRX424" s="4"/>
      <c r="LRY424" s="4"/>
      <c r="LRZ424" s="4"/>
      <c r="LSA424" s="4"/>
      <c r="LSB424" s="4"/>
      <c r="LSC424" s="4"/>
      <c r="LSD424" s="4"/>
      <c r="LSE424" s="4"/>
      <c r="LSF424" s="4"/>
      <c r="LSG424" s="4"/>
      <c r="LSH424" s="4"/>
      <c r="LSI424" s="4"/>
      <c r="LSJ424" s="4"/>
      <c r="LSK424" s="4"/>
      <c r="LSL424" s="4"/>
      <c r="LSM424" s="4"/>
      <c r="LSN424" s="4"/>
      <c r="LSO424" s="4"/>
      <c r="LSP424" s="4"/>
      <c r="LSQ424" s="4"/>
      <c r="LSR424" s="4"/>
      <c r="LSS424" s="4"/>
      <c r="LST424" s="4"/>
      <c r="LSU424" s="4"/>
      <c r="LSV424" s="4"/>
      <c r="LSW424" s="4"/>
      <c r="LSX424" s="4"/>
      <c r="LSY424" s="4"/>
      <c r="LSZ424" s="4"/>
      <c r="LTA424" s="4"/>
      <c r="LTB424" s="4"/>
      <c r="LTC424" s="4"/>
      <c r="LTD424" s="4"/>
      <c r="LTE424" s="4"/>
      <c r="LTF424" s="4"/>
      <c r="LTG424" s="4"/>
      <c r="LTH424" s="4"/>
      <c r="LTI424" s="4"/>
      <c r="LTJ424" s="4"/>
      <c r="LTK424" s="4"/>
      <c r="LTL424" s="4"/>
      <c r="LTM424" s="4"/>
      <c r="LTN424" s="4"/>
      <c r="LTO424" s="4"/>
      <c r="LTP424" s="4"/>
      <c r="LTQ424" s="4"/>
      <c r="LTR424" s="4"/>
      <c r="LTS424" s="4"/>
      <c r="LTT424" s="4"/>
      <c r="LTU424" s="4"/>
      <c r="LTV424" s="4"/>
      <c r="LTW424" s="4"/>
      <c r="LTX424" s="4"/>
      <c r="LTY424" s="4"/>
      <c r="LTZ424" s="4"/>
      <c r="LUA424" s="4"/>
      <c r="LUB424" s="4"/>
      <c r="LUC424" s="4"/>
      <c r="LUD424" s="4"/>
      <c r="LUE424" s="4"/>
      <c r="LUF424" s="4"/>
      <c r="LUG424" s="4"/>
      <c r="LUH424" s="4"/>
      <c r="LUI424" s="4"/>
      <c r="LUJ424" s="4"/>
      <c r="LUK424" s="4"/>
      <c r="LUL424" s="4"/>
      <c r="LUM424" s="4"/>
      <c r="LUN424" s="4"/>
      <c r="LUO424" s="4"/>
      <c r="LUP424" s="4"/>
      <c r="LUQ424" s="4"/>
      <c r="LUR424" s="4"/>
      <c r="LUS424" s="4"/>
      <c r="LUT424" s="4"/>
      <c r="LUU424" s="4"/>
      <c r="LUV424" s="4"/>
      <c r="LUW424" s="4"/>
      <c r="LUX424" s="4"/>
      <c r="LUY424" s="4"/>
      <c r="LUZ424" s="4"/>
      <c r="LVA424" s="4"/>
      <c r="LVB424" s="4"/>
      <c r="LVC424" s="4"/>
      <c r="LVD424" s="4"/>
      <c r="LVE424" s="4"/>
      <c r="LVF424" s="4"/>
      <c r="LVG424" s="4"/>
      <c r="LVH424" s="4"/>
      <c r="LVI424" s="4"/>
      <c r="LVJ424" s="4"/>
      <c r="LVK424" s="4"/>
      <c r="LVL424" s="4"/>
      <c r="LVM424" s="4"/>
      <c r="LVN424" s="4"/>
      <c r="LVO424" s="4"/>
      <c r="LVP424" s="4"/>
      <c r="LVQ424" s="4"/>
      <c r="LVR424" s="4"/>
      <c r="LVS424" s="4"/>
      <c r="LVT424" s="4"/>
      <c r="LVU424" s="4"/>
      <c r="LVV424" s="4"/>
      <c r="LVW424" s="4"/>
      <c r="LVX424" s="4"/>
      <c r="LVY424" s="4"/>
      <c r="LVZ424" s="4"/>
      <c r="LWA424" s="4"/>
      <c r="LWB424" s="4"/>
      <c r="LWC424" s="4"/>
      <c r="LWD424" s="4"/>
      <c r="LWE424" s="4"/>
      <c r="LWF424" s="4"/>
      <c r="LWG424" s="4"/>
      <c r="LWH424" s="4"/>
      <c r="LWI424" s="4"/>
      <c r="LWJ424" s="4"/>
      <c r="LWK424" s="4"/>
      <c r="LWL424" s="4"/>
      <c r="LWM424" s="4"/>
      <c r="LWN424" s="4"/>
      <c r="LWO424" s="4"/>
      <c r="LWP424" s="4"/>
      <c r="LWQ424" s="4"/>
      <c r="LWR424" s="4"/>
      <c r="LWS424" s="4"/>
      <c r="LWT424" s="4"/>
      <c r="LWU424" s="4"/>
      <c r="LWV424" s="4"/>
      <c r="LWW424" s="4"/>
      <c r="LWX424" s="4"/>
      <c r="LWY424" s="4"/>
      <c r="LWZ424" s="4"/>
      <c r="LXA424" s="4"/>
      <c r="LXB424" s="4"/>
      <c r="LXC424" s="4"/>
      <c r="LXD424" s="4"/>
      <c r="LXE424" s="4"/>
      <c r="LXF424" s="4"/>
      <c r="LXG424" s="4"/>
      <c r="LXH424" s="4"/>
      <c r="LXI424" s="4"/>
      <c r="LXJ424" s="4"/>
      <c r="LXK424" s="4"/>
      <c r="LXL424" s="4"/>
      <c r="LXM424" s="4"/>
      <c r="LXN424" s="4"/>
      <c r="LXO424" s="4"/>
      <c r="LXP424" s="4"/>
      <c r="LXQ424" s="4"/>
      <c r="LXR424" s="4"/>
      <c r="LXS424" s="4"/>
      <c r="LXT424" s="4"/>
      <c r="LXU424" s="4"/>
      <c r="LXV424" s="4"/>
      <c r="LXW424" s="4"/>
      <c r="LXX424" s="4"/>
      <c r="LXY424" s="4"/>
      <c r="LXZ424" s="4"/>
      <c r="LYA424" s="4"/>
      <c r="LYB424" s="4"/>
      <c r="LYC424" s="4"/>
      <c r="LYD424" s="4"/>
      <c r="LYE424" s="4"/>
      <c r="LYF424" s="4"/>
      <c r="LYG424" s="4"/>
      <c r="LYH424" s="4"/>
      <c r="LYI424" s="4"/>
      <c r="LYJ424" s="4"/>
      <c r="LYK424" s="4"/>
      <c r="LYL424" s="4"/>
      <c r="LYM424" s="4"/>
      <c r="LYN424" s="4"/>
      <c r="LYO424" s="4"/>
      <c r="LYP424" s="4"/>
      <c r="LYQ424" s="4"/>
      <c r="LYR424" s="4"/>
      <c r="LYS424" s="4"/>
      <c r="LYT424" s="4"/>
      <c r="LYU424" s="4"/>
      <c r="LYV424" s="4"/>
      <c r="LYW424" s="4"/>
      <c r="LYX424" s="4"/>
      <c r="LYY424" s="4"/>
      <c r="LYZ424" s="4"/>
      <c r="LZA424" s="4"/>
      <c r="LZB424" s="4"/>
      <c r="LZC424" s="4"/>
      <c r="LZD424" s="4"/>
      <c r="LZE424" s="4"/>
      <c r="LZF424" s="4"/>
      <c r="LZG424" s="4"/>
      <c r="LZH424" s="4"/>
      <c r="LZI424" s="4"/>
      <c r="LZJ424" s="4"/>
      <c r="LZK424" s="4"/>
      <c r="LZL424" s="4"/>
      <c r="LZM424" s="4"/>
      <c r="LZN424" s="4"/>
      <c r="LZO424" s="4"/>
      <c r="LZP424" s="4"/>
      <c r="LZQ424" s="4"/>
      <c r="LZR424" s="4"/>
      <c r="LZS424" s="4"/>
      <c r="LZT424" s="4"/>
      <c r="LZU424" s="4"/>
      <c r="LZV424" s="4"/>
      <c r="LZW424" s="4"/>
      <c r="LZX424" s="4"/>
      <c r="LZY424" s="4"/>
      <c r="LZZ424" s="4"/>
      <c r="MAA424" s="4"/>
      <c r="MAB424" s="4"/>
      <c r="MAC424" s="4"/>
      <c r="MAD424" s="4"/>
      <c r="MAE424" s="4"/>
      <c r="MAF424" s="4"/>
      <c r="MAG424" s="4"/>
      <c r="MAH424" s="4"/>
      <c r="MAI424" s="4"/>
      <c r="MAJ424" s="4"/>
      <c r="MAK424" s="4"/>
      <c r="MAL424" s="4"/>
      <c r="MAM424" s="4"/>
      <c r="MAN424" s="4"/>
      <c r="MAO424" s="4"/>
      <c r="MAP424" s="4"/>
      <c r="MAQ424" s="4"/>
      <c r="MAR424" s="4"/>
      <c r="MAS424" s="4"/>
      <c r="MAT424" s="4"/>
      <c r="MAU424" s="4"/>
      <c r="MAV424" s="4"/>
      <c r="MAW424" s="4"/>
      <c r="MAX424" s="4"/>
      <c r="MAY424" s="4"/>
      <c r="MAZ424" s="4"/>
      <c r="MBA424" s="4"/>
      <c r="MBB424" s="4"/>
      <c r="MBC424" s="4"/>
      <c r="MBD424" s="4"/>
      <c r="MBE424" s="4"/>
      <c r="MBF424" s="4"/>
      <c r="MBG424" s="4"/>
      <c r="MBH424" s="4"/>
      <c r="MBI424" s="4"/>
      <c r="MBJ424" s="4"/>
      <c r="MBK424" s="4"/>
      <c r="MBL424" s="4"/>
      <c r="MBM424" s="4"/>
      <c r="MBN424" s="4"/>
      <c r="MBO424" s="4"/>
      <c r="MBP424" s="4"/>
      <c r="MBQ424" s="4"/>
      <c r="MBR424" s="4"/>
      <c r="MBS424" s="4"/>
      <c r="MBT424" s="4"/>
      <c r="MBU424" s="4"/>
      <c r="MBV424" s="4"/>
      <c r="MBW424" s="4"/>
      <c r="MBX424" s="4"/>
      <c r="MBY424" s="4"/>
      <c r="MBZ424" s="4"/>
      <c r="MCA424" s="4"/>
      <c r="MCB424" s="4"/>
      <c r="MCC424" s="4"/>
      <c r="MCD424" s="4"/>
      <c r="MCE424" s="4"/>
      <c r="MCF424" s="4"/>
      <c r="MCG424" s="4"/>
      <c r="MCH424" s="4"/>
      <c r="MCI424" s="4"/>
      <c r="MCJ424" s="4"/>
      <c r="MCK424" s="4"/>
      <c r="MCL424" s="4"/>
      <c r="MCM424" s="4"/>
      <c r="MCN424" s="4"/>
      <c r="MCO424" s="4"/>
      <c r="MCP424" s="4"/>
      <c r="MCQ424" s="4"/>
      <c r="MCR424" s="4"/>
      <c r="MCS424" s="4"/>
      <c r="MCT424" s="4"/>
      <c r="MCU424" s="4"/>
      <c r="MCV424" s="4"/>
      <c r="MCW424" s="4"/>
      <c r="MCX424" s="4"/>
      <c r="MCY424" s="4"/>
      <c r="MCZ424" s="4"/>
      <c r="MDA424" s="4"/>
      <c r="MDB424" s="4"/>
      <c r="MDC424" s="4"/>
      <c r="MDD424" s="4"/>
      <c r="MDE424" s="4"/>
      <c r="MDF424" s="4"/>
      <c r="MDG424" s="4"/>
      <c r="MDH424" s="4"/>
      <c r="MDI424" s="4"/>
      <c r="MDJ424" s="4"/>
      <c r="MDK424" s="4"/>
      <c r="MDL424" s="4"/>
      <c r="MDM424" s="4"/>
      <c r="MDN424" s="4"/>
      <c r="MDO424" s="4"/>
      <c r="MDP424" s="4"/>
      <c r="MDQ424" s="4"/>
      <c r="MDR424" s="4"/>
      <c r="MDS424" s="4"/>
      <c r="MDT424" s="4"/>
      <c r="MDU424" s="4"/>
      <c r="MDV424" s="4"/>
      <c r="MDW424" s="4"/>
      <c r="MDX424" s="4"/>
      <c r="MDY424" s="4"/>
      <c r="MDZ424" s="4"/>
      <c r="MEA424" s="4"/>
      <c r="MEB424" s="4"/>
      <c r="MEC424" s="4"/>
      <c r="MED424" s="4"/>
      <c r="MEE424" s="4"/>
      <c r="MEF424" s="4"/>
      <c r="MEG424" s="4"/>
      <c r="MEH424" s="4"/>
      <c r="MEI424" s="4"/>
      <c r="MEJ424" s="4"/>
      <c r="MEK424" s="4"/>
      <c r="MEL424" s="4"/>
      <c r="MEM424" s="4"/>
      <c r="MEN424" s="4"/>
      <c r="MEO424" s="4"/>
      <c r="MEP424" s="4"/>
      <c r="MEQ424" s="4"/>
      <c r="MER424" s="4"/>
      <c r="MES424" s="4"/>
      <c r="MET424" s="4"/>
      <c r="MEU424" s="4"/>
      <c r="MEV424" s="4"/>
      <c r="MEW424" s="4"/>
      <c r="MEX424" s="4"/>
      <c r="MEY424" s="4"/>
      <c r="MEZ424" s="4"/>
      <c r="MFA424" s="4"/>
      <c r="MFB424" s="4"/>
      <c r="MFC424" s="4"/>
      <c r="MFD424" s="4"/>
      <c r="MFE424" s="4"/>
      <c r="MFF424" s="4"/>
      <c r="MFG424" s="4"/>
      <c r="MFH424" s="4"/>
      <c r="MFI424" s="4"/>
      <c r="MFJ424" s="4"/>
      <c r="MFK424" s="4"/>
      <c r="MFL424" s="4"/>
      <c r="MFM424" s="4"/>
      <c r="MFN424" s="4"/>
      <c r="MFO424" s="4"/>
      <c r="MFP424" s="4"/>
      <c r="MFQ424" s="4"/>
      <c r="MFR424" s="4"/>
      <c r="MFS424" s="4"/>
      <c r="MFT424" s="4"/>
      <c r="MFU424" s="4"/>
      <c r="MFV424" s="4"/>
      <c r="MFW424" s="4"/>
      <c r="MFX424" s="4"/>
      <c r="MFY424" s="4"/>
      <c r="MFZ424" s="4"/>
      <c r="MGA424" s="4"/>
      <c r="MGB424" s="4"/>
      <c r="MGC424" s="4"/>
      <c r="MGD424" s="4"/>
      <c r="MGE424" s="4"/>
      <c r="MGF424" s="4"/>
      <c r="MGG424" s="4"/>
      <c r="MGH424" s="4"/>
      <c r="MGI424" s="4"/>
      <c r="MGJ424" s="4"/>
      <c r="MGK424" s="4"/>
      <c r="MGL424" s="4"/>
      <c r="MGM424" s="4"/>
      <c r="MGN424" s="4"/>
      <c r="MGO424" s="4"/>
      <c r="MGP424" s="4"/>
      <c r="MGQ424" s="4"/>
      <c r="MGR424" s="4"/>
      <c r="MGS424" s="4"/>
      <c r="MGT424" s="4"/>
      <c r="MGU424" s="4"/>
      <c r="MGV424" s="4"/>
      <c r="MGW424" s="4"/>
      <c r="MGX424" s="4"/>
      <c r="MGY424" s="4"/>
      <c r="MGZ424" s="4"/>
      <c r="MHA424" s="4"/>
      <c r="MHB424" s="4"/>
      <c r="MHC424" s="4"/>
      <c r="MHD424" s="4"/>
      <c r="MHE424" s="4"/>
      <c r="MHF424" s="4"/>
      <c r="MHG424" s="4"/>
      <c r="MHH424" s="4"/>
      <c r="MHI424" s="4"/>
      <c r="MHJ424" s="4"/>
      <c r="MHK424" s="4"/>
      <c r="MHL424" s="4"/>
      <c r="MHM424" s="4"/>
      <c r="MHN424" s="4"/>
      <c r="MHO424" s="4"/>
      <c r="MHP424" s="4"/>
      <c r="MHQ424" s="4"/>
      <c r="MHR424" s="4"/>
      <c r="MHS424" s="4"/>
      <c r="MHT424" s="4"/>
      <c r="MHU424" s="4"/>
      <c r="MHV424" s="4"/>
      <c r="MHW424" s="4"/>
      <c r="MHX424" s="4"/>
      <c r="MHY424" s="4"/>
      <c r="MHZ424" s="4"/>
      <c r="MIA424" s="4"/>
      <c r="MIB424" s="4"/>
      <c r="MIC424" s="4"/>
      <c r="MID424" s="4"/>
      <c r="MIE424" s="4"/>
      <c r="MIF424" s="4"/>
      <c r="MIG424" s="4"/>
      <c r="MIH424" s="4"/>
      <c r="MII424" s="4"/>
      <c r="MIJ424" s="4"/>
      <c r="MIK424" s="4"/>
      <c r="MIL424" s="4"/>
      <c r="MIM424" s="4"/>
      <c r="MIN424" s="4"/>
      <c r="MIO424" s="4"/>
      <c r="MIP424" s="4"/>
      <c r="MIQ424" s="4"/>
      <c r="MIR424" s="4"/>
      <c r="MIS424" s="4"/>
      <c r="MIT424" s="4"/>
      <c r="MIU424" s="4"/>
      <c r="MIV424" s="4"/>
      <c r="MIW424" s="4"/>
      <c r="MIX424" s="4"/>
      <c r="MIY424" s="4"/>
      <c r="MIZ424" s="4"/>
      <c r="MJA424" s="4"/>
      <c r="MJB424" s="4"/>
      <c r="MJC424" s="4"/>
      <c r="MJD424" s="4"/>
      <c r="MJE424" s="4"/>
      <c r="MJF424" s="4"/>
      <c r="MJG424" s="4"/>
      <c r="MJH424" s="4"/>
      <c r="MJI424" s="4"/>
      <c r="MJJ424" s="4"/>
      <c r="MJK424" s="4"/>
      <c r="MJL424" s="4"/>
      <c r="MJM424" s="4"/>
      <c r="MJN424" s="4"/>
      <c r="MJO424" s="4"/>
      <c r="MJP424" s="4"/>
      <c r="MJQ424" s="4"/>
      <c r="MJR424" s="4"/>
      <c r="MJS424" s="4"/>
      <c r="MJT424" s="4"/>
      <c r="MJU424" s="4"/>
      <c r="MJV424" s="4"/>
      <c r="MJW424" s="4"/>
      <c r="MJX424" s="4"/>
      <c r="MJY424" s="4"/>
      <c r="MJZ424" s="4"/>
      <c r="MKA424" s="4"/>
      <c r="MKB424" s="4"/>
      <c r="MKC424" s="4"/>
      <c r="MKD424" s="4"/>
      <c r="MKE424" s="4"/>
      <c r="MKF424" s="4"/>
      <c r="MKG424" s="4"/>
      <c r="MKH424" s="4"/>
      <c r="MKI424" s="4"/>
      <c r="MKJ424" s="4"/>
      <c r="MKK424" s="4"/>
      <c r="MKL424" s="4"/>
      <c r="MKM424" s="4"/>
      <c r="MKN424" s="4"/>
      <c r="MKO424" s="4"/>
      <c r="MKP424" s="4"/>
      <c r="MKQ424" s="4"/>
      <c r="MKR424" s="4"/>
      <c r="MKS424" s="4"/>
      <c r="MKT424" s="4"/>
      <c r="MKU424" s="4"/>
      <c r="MKV424" s="4"/>
      <c r="MKW424" s="4"/>
      <c r="MKX424" s="4"/>
      <c r="MKY424" s="4"/>
      <c r="MKZ424" s="4"/>
      <c r="MLA424" s="4"/>
      <c r="MLB424" s="4"/>
      <c r="MLC424" s="4"/>
      <c r="MLD424" s="4"/>
      <c r="MLE424" s="4"/>
      <c r="MLF424" s="4"/>
      <c r="MLG424" s="4"/>
      <c r="MLH424" s="4"/>
      <c r="MLI424" s="4"/>
      <c r="MLJ424" s="4"/>
      <c r="MLK424" s="4"/>
      <c r="MLL424" s="4"/>
      <c r="MLM424" s="4"/>
      <c r="MLN424" s="4"/>
      <c r="MLO424" s="4"/>
      <c r="MLP424" s="4"/>
      <c r="MLQ424" s="4"/>
      <c r="MLR424" s="4"/>
      <c r="MLS424" s="4"/>
      <c r="MLT424" s="4"/>
      <c r="MLU424" s="4"/>
      <c r="MLV424" s="4"/>
      <c r="MLW424" s="4"/>
      <c r="MLX424" s="4"/>
      <c r="MLY424" s="4"/>
      <c r="MLZ424" s="4"/>
      <c r="MMA424" s="4"/>
      <c r="MMB424" s="4"/>
      <c r="MMC424" s="4"/>
      <c r="MMD424" s="4"/>
      <c r="MME424" s="4"/>
      <c r="MMF424" s="4"/>
      <c r="MMG424" s="4"/>
      <c r="MMH424" s="4"/>
      <c r="MMI424" s="4"/>
      <c r="MMJ424" s="4"/>
      <c r="MMK424" s="4"/>
      <c r="MML424" s="4"/>
      <c r="MMM424" s="4"/>
      <c r="MMN424" s="4"/>
      <c r="MMO424" s="4"/>
      <c r="MMP424" s="4"/>
      <c r="MMQ424" s="4"/>
      <c r="MMR424" s="4"/>
      <c r="MMS424" s="4"/>
      <c r="MMT424" s="4"/>
      <c r="MMU424" s="4"/>
      <c r="MMV424" s="4"/>
      <c r="MMW424" s="4"/>
      <c r="MMX424" s="4"/>
      <c r="MMY424" s="4"/>
      <c r="MMZ424" s="4"/>
      <c r="MNA424" s="4"/>
      <c r="MNB424" s="4"/>
      <c r="MNC424" s="4"/>
      <c r="MND424" s="4"/>
      <c r="MNE424" s="4"/>
      <c r="MNF424" s="4"/>
      <c r="MNG424" s="4"/>
      <c r="MNH424" s="4"/>
      <c r="MNI424" s="4"/>
      <c r="MNJ424" s="4"/>
      <c r="MNK424" s="4"/>
      <c r="MNL424" s="4"/>
      <c r="MNM424" s="4"/>
      <c r="MNN424" s="4"/>
      <c r="MNO424" s="4"/>
      <c r="MNP424" s="4"/>
      <c r="MNQ424" s="4"/>
      <c r="MNR424" s="4"/>
      <c r="MNS424" s="4"/>
      <c r="MNT424" s="4"/>
      <c r="MNU424" s="4"/>
      <c r="MNV424" s="4"/>
      <c r="MNW424" s="4"/>
      <c r="MNX424" s="4"/>
      <c r="MNY424" s="4"/>
      <c r="MNZ424" s="4"/>
      <c r="MOA424" s="4"/>
      <c r="MOB424" s="4"/>
      <c r="MOC424" s="4"/>
      <c r="MOD424" s="4"/>
      <c r="MOE424" s="4"/>
      <c r="MOF424" s="4"/>
      <c r="MOG424" s="4"/>
      <c r="MOH424" s="4"/>
      <c r="MOI424" s="4"/>
      <c r="MOJ424" s="4"/>
      <c r="MOK424" s="4"/>
      <c r="MOL424" s="4"/>
      <c r="MOM424" s="4"/>
      <c r="MON424" s="4"/>
      <c r="MOO424" s="4"/>
      <c r="MOP424" s="4"/>
      <c r="MOQ424" s="4"/>
      <c r="MOR424" s="4"/>
      <c r="MOS424" s="4"/>
      <c r="MOT424" s="4"/>
      <c r="MOU424" s="4"/>
      <c r="MOV424" s="4"/>
      <c r="MOW424" s="4"/>
      <c r="MOX424" s="4"/>
      <c r="MOY424" s="4"/>
      <c r="MOZ424" s="4"/>
      <c r="MPA424" s="4"/>
      <c r="MPB424" s="4"/>
      <c r="MPC424" s="4"/>
      <c r="MPD424" s="4"/>
      <c r="MPE424" s="4"/>
      <c r="MPF424" s="4"/>
      <c r="MPG424" s="4"/>
      <c r="MPH424" s="4"/>
      <c r="MPI424" s="4"/>
      <c r="MPJ424" s="4"/>
      <c r="MPK424" s="4"/>
      <c r="MPL424" s="4"/>
      <c r="MPM424" s="4"/>
      <c r="MPN424" s="4"/>
      <c r="MPO424" s="4"/>
      <c r="MPP424" s="4"/>
      <c r="MPQ424" s="4"/>
      <c r="MPR424" s="4"/>
      <c r="MPS424" s="4"/>
      <c r="MPT424" s="4"/>
      <c r="MPU424" s="4"/>
      <c r="MPV424" s="4"/>
      <c r="MPW424" s="4"/>
      <c r="MPX424" s="4"/>
      <c r="MPY424" s="4"/>
      <c r="MPZ424" s="4"/>
      <c r="MQA424" s="4"/>
      <c r="MQB424" s="4"/>
      <c r="MQC424" s="4"/>
      <c r="MQD424" s="4"/>
      <c r="MQE424" s="4"/>
      <c r="MQF424" s="4"/>
      <c r="MQG424" s="4"/>
      <c r="MQH424" s="4"/>
      <c r="MQI424" s="4"/>
      <c r="MQJ424" s="4"/>
      <c r="MQK424" s="4"/>
      <c r="MQL424" s="4"/>
      <c r="MQM424" s="4"/>
      <c r="MQN424" s="4"/>
      <c r="MQO424" s="4"/>
      <c r="MQP424" s="4"/>
      <c r="MQQ424" s="4"/>
      <c r="MQR424" s="4"/>
      <c r="MQS424" s="4"/>
      <c r="MQT424" s="4"/>
      <c r="MQU424" s="4"/>
      <c r="MQV424" s="4"/>
      <c r="MQW424" s="4"/>
      <c r="MQX424" s="4"/>
      <c r="MQY424" s="4"/>
      <c r="MQZ424" s="4"/>
      <c r="MRA424" s="4"/>
      <c r="MRB424" s="4"/>
      <c r="MRC424" s="4"/>
      <c r="MRD424" s="4"/>
      <c r="MRE424" s="4"/>
      <c r="MRF424" s="4"/>
      <c r="MRG424" s="4"/>
      <c r="MRH424" s="4"/>
      <c r="MRI424" s="4"/>
      <c r="MRJ424" s="4"/>
      <c r="MRK424" s="4"/>
      <c r="MRL424" s="4"/>
      <c r="MRM424" s="4"/>
      <c r="MRN424" s="4"/>
      <c r="MRO424" s="4"/>
      <c r="MRP424" s="4"/>
      <c r="MRQ424" s="4"/>
      <c r="MRR424" s="4"/>
      <c r="MRS424" s="4"/>
      <c r="MRT424" s="4"/>
      <c r="MRU424" s="4"/>
      <c r="MRV424" s="4"/>
      <c r="MRW424" s="4"/>
      <c r="MRX424" s="4"/>
      <c r="MRY424" s="4"/>
      <c r="MRZ424" s="4"/>
      <c r="MSA424" s="4"/>
      <c r="MSB424" s="4"/>
      <c r="MSC424" s="4"/>
      <c r="MSD424" s="4"/>
      <c r="MSE424" s="4"/>
      <c r="MSF424" s="4"/>
      <c r="MSG424" s="4"/>
      <c r="MSH424" s="4"/>
      <c r="MSI424" s="4"/>
      <c r="MSJ424" s="4"/>
      <c r="MSK424" s="4"/>
      <c r="MSL424" s="4"/>
      <c r="MSM424" s="4"/>
      <c r="MSN424" s="4"/>
      <c r="MSO424" s="4"/>
      <c r="MSP424" s="4"/>
      <c r="MSQ424" s="4"/>
      <c r="MSR424" s="4"/>
      <c r="MSS424" s="4"/>
      <c r="MST424" s="4"/>
      <c r="MSU424" s="4"/>
      <c r="MSV424" s="4"/>
      <c r="MSW424" s="4"/>
      <c r="MSX424" s="4"/>
      <c r="MSY424" s="4"/>
      <c r="MSZ424" s="4"/>
      <c r="MTA424" s="4"/>
      <c r="MTB424" s="4"/>
      <c r="MTC424" s="4"/>
      <c r="MTD424" s="4"/>
      <c r="MTE424" s="4"/>
      <c r="MTF424" s="4"/>
      <c r="MTG424" s="4"/>
      <c r="MTH424" s="4"/>
      <c r="MTI424" s="4"/>
      <c r="MTJ424" s="4"/>
      <c r="MTK424" s="4"/>
      <c r="MTL424" s="4"/>
      <c r="MTM424" s="4"/>
      <c r="MTN424" s="4"/>
      <c r="MTO424" s="4"/>
      <c r="MTP424" s="4"/>
      <c r="MTQ424" s="4"/>
      <c r="MTR424" s="4"/>
      <c r="MTS424" s="4"/>
      <c r="MTT424" s="4"/>
      <c r="MTU424" s="4"/>
      <c r="MTV424" s="4"/>
      <c r="MTW424" s="4"/>
      <c r="MTX424" s="4"/>
      <c r="MTY424" s="4"/>
      <c r="MTZ424" s="4"/>
      <c r="MUA424" s="4"/>
      <c r="MUB424" s="4"/>
      <c r="MUC424" s="4"/>
      <c r="MUD424" s="4"/>
      <c r="MUE424" s="4"/>
      <c r="MUF424" s="4"/>
      <c r="MUG424" s="4"/>
      <c r="MUH424" s="4"/>
      <c r="MUI424" s="4"/>
      <c r="MUJ424" s="4"/>
      <c r="MUK424" s="4"/>
      <c r="MUL424" s="4"/>
      <c r="MUM424" s="4"/>
      <c r="MUN424" s="4"/>
      <c r="MUO424" s="4"/>
      <c r="MUP424" s="4"/>
      <c r="MUQ424" s="4"/>
      <c r="MUR424" s="4"/>
      <c r="MUS424" s="4"/>
      <c r="MUT424" s="4"/>
      <c r="MUU424" s="4"/>
      <c r="MUV424" s="4"/>
      <c r="MUW424" s="4"/>
      <c r="MUX424" s="4"/>
      <c r="MUY424" s="4"/>
      <c r="MUZ424" s="4"/>
      <c r="MVA424" s="4"/>
      <c r="MVB424" s="4"/>
      <c r="MVC424" s="4"/>
      <c r="MVD424" s="4"/>
      <c r="MVE424" s="4"/>
      <c r="MVF424" s="4"/>
      <c r="MVG424" s="4"/>
      <c r="MVH424" s="4"/>
      <c r="MVI424" s="4"/>
      <c r="MVJ424" s="4"/>
      <c r="MVK424" s="4"/>
      <c r="MVL424" s="4"/>
      <c r="MVM424" s="4"/>
      <c r="MVN424" s="4"/>
      <c r="MVO424" s="4"/>
      <c r="MVP424" s="4"/>
      <c r="MVQ424" s="4"/>
      <c r="MVR424" s="4"/>
      <c r="MVS424" s="4"/>
      <c r="MVT424" s="4"/>
      <c r="MVU424" s="4"/>
      <c r="MVV424" s="4"/>
      <c r="MVW424" s="4"/>
      <c r="MVX424" s="4"/>
      <c r="MVY424" s="4"/>
      <c r="MVZ424" s="4"/>
      <c r="MWA424" s="4"/>
      <c r="MWB424" s="4"/>
      <c r="MWC424" s="4"/>
      <c r="MWD424" s="4"/>
      <c r="MWE424" s="4"/>
      <c r="MWF424" s="4"/>
      <c r="MWG424" s="4"/>
      <c r="MWH424" s="4"/>
      <c r="MWI424" s="4"/>
      <c r="MWJ424" s="4"/>
      <c r="MWK424" s="4"/>
      <c r="MWL424" s="4"/>
      <c r="MWM424" s="4"/>
      <c r="MWN424" s="4"/>
      <c r="MWO424" s="4"/>
      <c r="MWP424" s="4"/>
      <c r="MWQ424" s="4"/>
      <c r="MWR424" s="4"/>
      <c r="MWS424" s="4"/>
      <c r="MWT424" s="4"/>
      <c r="MWU424" s="4"/>
      <c r="MWV424" s="4"/>
      <c r="MWW424" s="4"/>
      <c r="MWX424" s="4"/>
      <c r="MWY424" s="4"/>
      <c r="MWZ424" s="4"/>
      <c r="MXA424" s="4"/>
      <c r="MXB424" s="4"/>
      <c r="MXC424" s="4"/>
      <c r="MXD424" s="4"/>
      <c r="MXE424" s="4"/>
      <c r="MXF424" s="4"/>
      <c r="MXG424" s="4"/>
      <c r="MXH424" s="4"/>
      <c r="MXI424" s="4"/>
      <c r="MXJ424" s="4"/>
      <c r="MXK424" s="4"/>
      <c r="MXL424" s="4"/>
      <c r="MXM424" s="4"/>
      <c r="MXN424" s="4"/>
      <c r="MXO424" s="4"/>
      <c r="MXP424" s="4"/>
      <c r="MXQ424" s="4"/>
      <c r="MXR424" s="4"/>
      <c r="MXS424" s="4"/>
      <c r="MXT424" s="4"/>
      <c r="MXU424" s="4"/>
      <c r="MXV424" s="4"/>
      <c r="MXW424" s="4"/>
      <c r="MXX424" s="4"/>
      <c r="MXY424" s="4"/>
      <c r="MXZ424" s="4"/>
      <c r="MYA424" s="4"/>
      <c r="MYB424" s="4"/>
      <c r="MYC424" s="4"/>
      <c r="MYD424" s="4"/>
      <c r="MYE424" s="4"/>
      <c r="MYF424" s="4"/>
      <c r="MYG424" s="4"/>
      <c r="MYH424" s="4"/>
      <c r="MYI424" s="4"/>
      <c r="MYJ424" s="4"/>
      <c r="MYK424" s="4"/>
      <c r="MYL424" s="4"/>
      <c r="MYM424" s="4"/>
      <c r="MYN424" s="4"/>
      <c r="MYO424" s="4"/>
      <c r="MYP424" s="4"/>
      <c r="MYQ424" s="4"/>
      <c r="MYR424" s="4"/>
      <c r="MYS424" s="4"/>
      <c r="MYT424" s="4"/>
      <c r="MYU424" s="4"/>
      <c r="MYV424" s="4"/>
      <c r="MYW424" s="4"/>
      <c r="MYX424" s="4"/>
      <c r="MYY424" s="4"/>
      <c r="MYZ424" s="4"/>
      <c r="MZA424" s="4"/>
      <c r="MZB424" s="4"/>
      <c r="MZC424" s="4"/>
      <c r="MZD424" s="4"/>
      <c r="MZE424" s="4"/>
      <c r="MZF424" s="4"/>
      <c r="MZG424" s="4"/>
      <c r="MZH424" s="4"/>
      <c r="MZI424" s="4"/>
      <c r="MZJ424" s="4"/>
      <c r="MZK424" s="4"/>
      <c r="MZL424" s="4"/>
      <c r="MZM424" s="4"/>
      <c r="MZN424" s="4"/>
      <c r="MZO424" s="4"/>
      <c r="MZP424" s="4"/>
      <c r="MZQ424" s="4"/>
      <c r="MZR424" s="4"/>
      <c r="MZS424" s="4"/>
      <c r="MZT424" s="4"/>
      <c r="MZU424" s="4"/>
      <c r="MZV424" s="4"/>
      <c r="MZW424" s="4"/>
      <c r="MZX424" s="4"/>
      <c r="MZY424" s="4"/>
      <c r="MZZ424" s="4"/>
      <c r="NAA424" s="4"/>
      <c r="NAB424" s="4"/>
      <c r="NAC424" s="4"/>
      <c r="NAD424" s="4"/>
      <c r="NAE424" s="4"/>
      <c r="NAF424" s="4"/>
      <c r="NAG424" s="4"/>
      <c r="NAH424" s="4"/>
      <c r="NAI424" s="4"/>
      <c r="NAJ424" s="4"/>
      <c r="NAK424" s="4"/>
      <c r="NAL424" s="4"/>
      <c r="NAM424" s="4"/>
      <c r="NAN424" s="4"/>
      <c r="NAO424" s="4"/>
      <c r="NAP424" s="4"/>
      <c r="NAQ424" s="4"/>
      <c r="NAR424" s="4"/>
      <c r="NAS424" s="4"/>
      <c r="NAT424" s="4"/>
      <c r="NAU424" s="4"/>
      <c r="NAV424" s="4"/>
      <c r="NAW424" s="4"/>
      <c r="NAX424" s="4"/>
      <c r="NAY424" s="4"/>
      <c r="NAZ424" s="4"/>
      <c r="NBA424" s="4"/>
      <c r="NBB424" s="4"/>
      <c r="NBC424" s="4"/>
      <c r="NBD424" s="4"/>
      <c r="NBE424" s="4"/>
      <c r="NBF424" s="4"/>
      <c r="NBG424" s="4"/>
      <c r="NBH424" s="4"/>
      <c r="NBI424" s="4"/>
      <c r="NBJ424" s="4"/>
      <c r="NBK424" s="4"/>
      <c r="NBL424" s="4"/>
      <c r="NBM424" s="4"/>
      <c r="NBN424" s="4"/>
      <c r="NBO424" s="4"/>
      <c r="NBP424" s="4"/>
      <c r="NBQ424" s="4"/>
      <c r="NBR424" s="4"/>
      <c r="NBS424" s="4"/>
      <c r="NBT424" s="4"/>
      <c r="NBU424" s="4"/>
      <c r="NBV424" s="4"/>
      <c r="NBW424" s="4"/>
      <c r="NBX424" s="4"/>
      <c r="NBY424" s="4"/>
      <c r="NBZ424" s="4"/>
      <c r="NCA424" s="4"/>
      <c r="NCB424" s="4"/>
      <c r="NCC424" s="4"/>
      <c r="NCD424" s="4"/>
      <c r="NCE424" s="4"/>
      <c r="NCF424" s="4"/>
      <c r="NCG424" s="4"/>
      <c r="NCH424" s="4"/>
      <c r="NCI424" s="4"/>
      <c r="NCJ424" s="4"/>
      <c r="NCK424" s="4"/>
      <c r="NCL424" s="4"/>
      <c r="NCM424" s="4"/>
      <c r="NCN424" s="4"/>
      <c r="NCO424" s="4"/>
      <c r="NCP424" s="4"/>
      <c r="NCQ424" s="4"/>
      <c r="NCR424" s="4"/>
      <c r="NCS424" s="4"/>
      <c r="NCT424" s="4"/>
      <c r="NCU424" s="4"/>
      <c r="NCV424" s="4"/>
      <c r="NCW424" s="4"/>
      <c r="NCX424" s="4"/>
      <c r="NCY424" s="4"/>
      <c r="NCZ424" s="4"/>
      <c r="NDA424" s="4"/>
      <c r="NDB424" s="4"/>
      <c r="NDC424" s="4"/>
      <c r="NDD424" s="4"/>
      <c r="NDE424" s="4"/>
      <c r="NDF424" s="4"/>
      <c r="NDG424" s="4"/>
      <c r="NDH424" s="4"/>
      <c r="NDI424" s="4"/>
      <c r="NDJ424" s="4"/>
      <c r="NDK424" s="4"/>
      <c r="NDL424" s="4"/>
      <c r="NDM424" s="4"/>
      <c r="NDN424" s="4"/>
      <c r="NDO424" s="4"/>
      <c r="NDP424" s="4"/>
      <c r="NDQ424" s="4"/>
      <c r="NDR424" s="4"/>
      <c r="NDS424" s="4"/>
      <c r="NDT424" s="4"/>
      <c r="NDU424" s="4"/>
      <c r="NDV424" s="4"/>
      <c r="NDW424" s="4"/>
      <c r="NDX424" s="4"/>
      <c r="NDY424" s="4"/>
      <c r="NDZ424" s="4"/>
      <c r="NEA424" s="4"/>
      <c r="NEB424" s="4"/>
      <c r="NEC424" s="4"/>
      <c r="NED424" s="4"/>
      <c r="NEE424" s="4"/>
      <c r="NEF424" s="4"/>
      <c r="NEG424" s="4"/>
      <c r="NEH424" s="4"/>
      <c r="NEI424" s="4"/>
      <c r="NEJ424" s="4"/>
      <c r="NEK424" s="4"/>
      <c r="NEL424" s="4"/>
      <c r="NEM424" s="4"/>
      <c r="NEN424" s="4"/>
      <c r="NEO424" s="4"/>
      <c r="NEP424" s="4"/>
      <c r="NEQ424" s="4"/>
      <c r="NER424" s="4"/>
      <c r="NES424" s="4"/>
      <c r="NET424" s="4"/>
      <c r="NEU424" s="4"/>
      <c r="NEV424" s="4"/>
      <c r="NEW424" s="4"/>
      <c r="NEX424" s="4"/>
      <c r="NEY424" s="4"/>
      <c r="NEZ424" s="4"/>
      <c r="NFA424" s="4"/>
      <c r="NFB424" s="4"/>
      <c r="NFC424" s="4"/>
      <c r="NFD424" s="4"/>
      <c r="NFE424" s="4"/>
      <c r="NFF424" s="4"/>
      <c r="NFG424" s="4"/>
      <c r="NFH424" s="4"/>
      <c r="NFI424" s="4"/>
      <c r="NFJ424" s="4"/>
      <c r="NFK424" s="4"/>
      <c r="NFL424" s="4"/>
      <c r="NFM424" s="4"/>
      <c r="NFN424" s="4"/>
      <c r="NFO424" s="4"/>
      <c r="NFP424" s="4"/>
      <c r="NFQ424" s="4"/>
      <c r="NFR424" s="4"/>
      <c r="NFS424" s="4"/>
      <c r="NFT424" s="4"/>
      <c r="NFU424" s="4"/>
      <c r="NFV424" s="4"/>
      <c r="NFW424" s="4"/>
      <c r="NFX424" s="4"/>
      <c r="NFY424" s="4"/>
      <c r="NFZ424" s="4"/>
      <c r="NGA424" s="4"/>
      <c r="NGB424" s="4"/>
      <c r="NGC424" s="4"/>
      <c r="NGD424" s="4"/>
      <c r="NGE424" s="4"/>
      <c r="NGF424" s="4"/>
      <c r="NGG424" s="4"/>
      <c r="NGH424" s="4"/>
      <c r="NGI424" s="4"/>
      <c r="NGJ424" s="4"/>
      <c r="NGK424" s="4"/>
      <c r="NGL424" s="4"/>
      <c r="NGM424" s="4"/>
      <c r="NGN424" s="4"/>
      <c r="NGO424" s="4"/>
      <c r="NGP424" s="4"/>
      <c r="NGQ424" s="4"/>
      <c r="NGR424" s="4"/>
      <c r="NGS424" s="4"/>
      <c r="NGT424" s="4"/>
      <c r="NGU424" s="4"/>
      <c r="NGV424" s="4"/>
      <c r="NGW424" s="4"/>
      <c r="NGX424" s="4"/>
      <c r="NGY424" s="4"/>
      <c r="NGZ424" s="4"/>
      <c r="NHA424" s="4"/>
      <c r="NHB424" s="4"/>
      <c r="NHC424" s="4"/>
      <c r="NHD424" s="4"/>
      <c r="NHE424" s="4"/>
      <c r="NHF424" s="4"/>
      <c r="NHG424" s="4"/>
      <c r="NHH424" s="4"/>
      <c r="NHI424" s="4"/>
      <c r="NHJ424" s="4"/>
      <c r="NHK424" s="4"/>
      <c r="NHL424" s="4"/>
      <c r="NHM424" s="4"/>
      <c r="NHN424" s="4"/>
      <c r="NHO424" s="4"/>
      <c r="NHP424" s="4"/>
      <c r="NHQ424" s="4"/>
      <c r="NHR424" s="4"/>
      <c r="NHS424" s="4"/>
      <c r="NHT424" s="4"/>
      <c r="NHU424" s="4"/>
      <c r="NHV424" s="4"/>
      <c r="NHW424" s="4"/>
      <c r="NHX424" s="4"/>
      <c r="NHY424" s="4"/>
      <c r="NHZ424" s="4"/>
      <c r="NIA424" s="4"/>
      <c r="NIB424" s="4"/>
      <c r="NIC424" s="4"/>
      <c r="NID424" s="4"/>
      <c r="NIE424" s="4"/>
      <c r="NIF424" s="4"/>
      <c r="NIG424" s="4"/>
      <c r="NIH424" s="4"/>
      <c r="NII424" s="4"/>
      <c r="NIJ424" s="4"/>
      <c r="NIK424" s="4"/>
      <c r="NIL424" s="4"/>
      <c r="NIM424" s="4"/>
      <c r="NIN424" s="4"/>
      <c r="NIO424" s="4"/>
      <c r="NIP424" s="4"/>
      <c r="NIQ424" s="4"/>
      <c r="NIR424" s="4"/>
      <c r="NIS424" s="4"/>
      <c r="NIT424" s="4"/>
      <c r="NIU424" s="4"/>
      <c r="NIV424" s="4"/>
      <c r="NIW424" s="4"/>
      <c r="NIX424" s="4"/>
      <c r="NIY424" s="4"/>
      <c r="NIZ424" s="4"/>
      <c r="NJA424" s="4"/>
      <c r="NJB424" s="4"/>
      <c r="NJC424" s="4"/>
      <c r="NJD424" s="4"/>
      <c r="NJE424" s="4"/>
      <c r="NJF424" s="4"/>
      <c r="NJG424" s="4"/>
      <c r="NJH424" s="4"/>
      <c r="NJI424" s="4"/>
      <c r="NJJ424" s="4"/>
      <c r="NJK424" s="4"/>
      <c r="NJL424" s="4"/>
      <c r="NJM424" s="4"/>
      <c r="NJN424" s="4"/>
      <c r="NJO424" s="4"/>
      <c r="NJP424" s="4"/>
      <c r="NJQ424" s="4"/>
      <c r="NJR424" s="4"/>
      <c r="NJS424" s="4"/>
      <c r="NJT424" s="4"/>
      <c r="NJU424" s="4"/>
      <c r="NJV424" s="4"/>
      <c r="NJW424" s="4"/>
      <c r="NJX424" s="4"/>
      <c r="NJY424" s="4"/>
      <c r="NJZ424" s="4"/>
      <c r="NKA424" s="4"/>
      <c r="NKB424" s="4"/>
      <c r="NKC424" s="4"/>
      <c r="NKD424" s="4"/>
      <c r="NKE424" s="4"/>
      <c r="NKF424" s="4"/>
      <c r="NKG424" s="4"/>
      <c r="NKH424" s="4"/>
      <c r="NKI424" s="4"/>
      <c r="NKJ424" s="4"/>
      <c r="NKK424" s="4"/>
      <c r="NKL424" s="4"/>
      <c r="NKM424" s="4"/>
      <c r="NKN424" s="4"/>
      <c r="NKO424" s="4"/>
      <c r="NKP424" s="4"/>
      <c r="NKQ424" s="4"/>
      <c r="NKR424" s="4"/>
      <c r="NKS424" s="4"/>
      <c r="NKT424" s="4"/>
      <c r="NKU424" s="4"/>
      <c r="NKV424" s="4"/>
      <c r="NKW424" s="4"/>
      <c r="NKX424" s="4"/>
      <c r="NKY424" s="4"/>
      <c r="NKZ424" s="4"/>
      <c r="NLA424" s="4"/>
      <c r="NLB424" s="4"/>
      <c r="NLC424" s="4"/>
      <c r="NLD424" s="4"/>
      <c r="NLE424" s="4"/>
      <c r="NLF424" s="4"/>
      <c r="NLG424" s="4"/>
      <c r="NLH424" s="4"/>
      <c r="NLI424" s="4"/>
      <c r="NLJ424" s="4"/>
      <c r="NLK424" s="4"/>
      <c r="NLL424" s="4"/>
      <c r="NLM424" s="4"/>
      <c r="NLN424" s="4"/>
      <c r="NLO424" s="4"/>
      <c r="NLP424" s="4"/>
      <c r="NLQ424" s="4"/>
      <c r="NLR424" s="4"/>
      <c r="NLS424" s="4"/>
      <c r="NLT424" s="4"/>
      <c r="NLU424" s="4"/>
      <c r="NLV424" s="4"/>
      <c r="NLW424" s="4"/>
      <c r="NLX424" s="4"/>
      <c r="NLY424" s="4"/>
      <c r="NLZ424" s="4"/>
      <c r="NMA424" s="4"/>
      <c r="NMB424" s="4"/>
      <c r="NMC424" s="4"/>
      <c r="NMD424" s="4"/>
      <c r="NME424" s="4"/>
      <c r="NMF424" s="4"/>
      <c r="NMG424" s="4"/>
      <c r="NMH424" s="4"/>
      <c r="NMI424" s="4"/>
      <c r="NMJ424" s="4"/>
      <c r="NMK424" s="4"/>
      <c r="NML424" s="4"/>
      <c r="NMM424" s="4"/>
      <c r="NMN424" s="4"/>
      <c r="NMO424" s="4"/>
      <c r="NMP424" s="4"/>
      <c r="NMQ424" s="4"/>
      <c r="NMR424" s="4"/>
      <c r="NMS424" s="4"/>
      <c r="NMT424" s="4"/>
      <c r="NMU424" s="4"/>
      <c r="NMV424" s="4"/>
      <c r="NMW424" s="4"/>
      <c r="NMX424" s="4"/>
      <c r="NMY424" s="4"/>
      <c r="NMZ424" s="4"/>
      <c r="NNA424" s="4"/>
      <c r="NNB424" s="4"/>
      <c r="NNC424" s="4"/>
      <c r="NND424" s="4"/>
      <c r="NNE424" s="4"/>
      <c r="NNF424" s="4"/>
      <c r="NNG424" s="4"/>
      <c r="NNH424" s="4"/>
      <c r="NNI424" s="4"/>
      <c r="NNJ424" s="4"/>
      <c r="NNK424" s="4"/>
      <c r="NNL424" s="4"/>
      <c r="NNM424" s="4"/>
      <c r="NNN424" s="4"/>
      <c r="NNO424" s="4"/>
      <c r="NNP424" s="4"/>
      <c r="NNQ424" s="4"/>
      <c r="NNR424" s="4"/>
      <c r="NNS424" s="4"/>
      <c r="NNT424" s="4"/>
      <c r="NNU424" s="4"/>
      <c r="NNV424" s="4"/>
      <c r="NNW424" s="4"/>
      <c r="NNX424" s="4"/>
      <c r="NNY424" s="4"/>
      <c r="NNZ424" s="4"/>
      <c r="NOA424" s="4"/>
      <c r="NOB424" s="4"/>
      <c r="NOC424" s="4"/>
      <c r="NOD424" s="4"/>
      <c r="NOE424" s="4"/>
      <c r="NOF424" s="4"/>
      <c r="NOG424" s="4"/>
      <c r="NOH424" s="4"/>
      <c r="NOI424" s="4"/>
      <c r="NOJ424" s="4"/>
      <c r="NOK424" s="4"/>
      <c r="NOL424" s="4"/>
      <c r="NOM424" s="4"/>
      <c r="NON424" s="4"/>
      <c r="NOO424" s="4"/>
      <c r="NOP424" s="4"/>
      <c r="NOQ424" s="4"/>
      <c r="NOR424" s="4"/>
      <c r="NOS424" s="4"/>
      <c r="NOT424" s="4"/>
      <c r="NOU424" s="4"/>
      <c r="NOV424" s="4"/>
      <c r="NOW424" s="4"/>
      <c r="NOX424" s="4"/>
      <c r="NOY424" s="4"/>
      <c r="NOZ424" s="4"/>
      <c r="NPA424" s="4"/>
      <c r="NPB424" s="4"/>
      <c r="NPC424" s="4"/>
      <c r="NPD424" s="4"/>
      <c r="NPE424" s="4"/>
      <c r="NPF424" s="4"/>
      <c r="NPG424" s="4"/>
      <c r="NPH424" s="4"/>
      <c r="NPI424" s="4"/>
      <c r="NPJ424" s="4"/>
      <c r="NPK424" s="4"/>
      <c r="NPL424" s="4"/>
      <c r="NPM424" s="4"/>
      <c r="NPN424" s="4"/>
      <c r="NPO424" s="4"/>
      <c r="NPP424" s="4"/>
      <c r="NPQ424" s="4"/>
      <c r="NPR424" s="4"/>
      <c r="NPS424" s="4"/>
      <c r="NPT424" s="4"/>
      <c r="NPU424" s="4"/>
      <c r="NPV424" s="4"/>
      <c r="NPW424" s="4"/>
      <c r="NPX424" s="4"/>
      <c r="NPY424" s="4"/>
      <c r="NPZ424" s="4"/>
      <c r="NQA424" s="4"/>
      <c r="NQB424" s="4"/>
      <c r="NQC424" s="4"/>
      <c r="NQD424" s="4"/>
      <c r="NQE424" s="4"/>
      <c r="NQF424" s="4"/>
      <c r="NQG424" s="4"/>
      <c r="NQH424" s="4"/>
      <c r="NQI424" s="4"/>
      <c r="NQJ424" s="4"/>
      <c r="NQK424" s="4"/>
      <c r="NQL424" s="4"/>
      <c r="NQM424" s="4"/>
      <c r="NQN424" s="4"/>
      <c r="NQO424" s="4"/>
      <c r="NQP424" s="4"/>
      <c r="NQQ424" s="4"/>
      <c r="NQR424" s="4"/>
      <c r="NQS424" s="4"/>
      <c r="NQT424" s="4"/>
      <c r="NQU424" s="4"/>
      <c r="NQV424" s="4"/>
      <c r="NQW424" s="4"/>
      <c r="NQX424" s="4"/>
      <c r="NQY424" s="4"/>
      <c r="NQZ424" s="4"/>
      <c r="NRA424" s="4"/>
      <c r="NRB424" s="4"/>
      <c r="NRC424" s="4"/>
      <c r="NRD424" s="4"/>
      <c r="NRE424" s="4"/>
      <c r="NRF424" s="4"/>
      <c r="NRG424" s="4"/>
      <c r="NRH424" s="4"/>
      <c r="NRI424" s="4"/>
      <c r="NRJ424" s="4"/>
      <c r="NRK424" s="4"/>
      <c r="NRL424" s="4"/>
      <c r="NRM424" s="4"/>
      <c r="NRN424" s="4"/>
      <c r="NRO424" s="4"/>
      <c r="NRP424" s="4"/>
      <c r="NRQ424" s="4"/>
      <c r="NRR424" s="4"/>
      <c r="NRS424" s="4"/>
      <c r="NRT424" s="4"/>
      <c r="NRU424" s="4"/>
      <c r="NRV424" s="4"/>
      <c r="NRW424" s="4"/>
      <c r="NRX424" s="4"/>
      <c r="NRY424" s="4"/>
      <c r="NRZ424" s="4"/>
      <c r="NSA424" s="4"/>
      <c r="NSB424" s="4"/>
      <c r="NSC424" s="4"/>
      <c r="NSD424" s="4"/>
      <c r="NSE424" s="4"/>
      <c r="NSF424" s="4"/>
      <c r="NSG424" s="4"/>
      <c r="NSH424" s="4"/>
      <c r="NSI424" s="4"/>
      <c r="NSJ424" s="4"/>
      <c r="NSK424" s="4"/>
      <c r="NSL424" s="4"/>
      <c r="NSM424" s="4"/>
      <c r="NSN424" s="4"/>
      <c r="NSO424" s="4"/>
      <c r="NSP424" s="4"/>
      <c r="NSQ424" s="4"/>
      <c r="NSR424" s="4"/>
      <c r="NSS424" s="4"/>
      <c r="NST424" s="4"/>
      <c r="NSU424" s="4"/>
      <c r="NSV424" s="4"/>
      <c r="NSW424" s="4"/>
      <c r="NSX424" s="4"/>
      <c r="NSY424" s="4"/>
      <c r="NSZ424" s="4"/>
      <c r="NTA424" s="4"/>
      <c r="NTB424" s="4"/>
      <c r="NTC424" s="4"/>
      <c r="NTD424" s="4"/>
      <c r="NTE424" s="4"/>
      <c r="NTF424" s="4"/>
      <c r="NTG424" s="4"/>
      <c r="NTH424" s="4"/>
      <c r="NTI424" s="4"/>
      <c r="NTJ424" s="4"/>
      <c r="NTK424" s="4"/>
      <c r="NTL424" s="4"/>
      <c r="NTM424" s="4"/>
      <c r="NTN424" s="4"/>
      <c r="NTO424" s="4"/>
      <c r="NTP424" s="4"/>
      <c r="NTQ424" s="4"/>
      <c r="NTR424" s="4"/>
      <c r="NTS424" s="4"/>
      <c r="NTT424" s="4"/>
      <c r="NTU424" s="4"/>
      <c r="NTV424" s="4"/>
      <c r="NTW424" s="4"/>
      <c r="NTX424" s="4"/>
      <c r="NTY424" s="4"/>
      <c r="NTZ424" s="4"/>
      <c r="NUA424" s="4"/>
      <c r="NUB424" s="4"/>
      <c r="NUC424" s="4"/>
      <c r="NUD424" s="4"/>
      <c r="NUE424" s="4"/>
      <c r="NUF424" s="4"/>
      <c r="NUG424" s="4"/>
      <c r="NUH424" s="4"/>
      <c r="NUI424" s="4"/>
      <c r="NUJ424" s="4"/>
      <c r="NUK424" s="4"/>
      <c r="NUL424" s="4"/>
      <c r="NUM424" s="4"/>
      <c r="NUN424" s="4"/>
      <c r="NUO424" s="4"/>
      <c r="NUP424" s="4"/>
      <c r="NUQ424" s="4"/>
      <c r="NUR424" s="4"/>
      <c r="NUS424" s="4"/>
      <c r="NUT424" s="4"/>
      <c r="NUU424" s="4"/>
      <c r="NUV424" s="4"/>
      <c r="NUW424" s="4"/>
      <c r="NUX424" s="4"/>
      <c r="NUY424" s="4"/>
      <c r="NUZ424" s="4"/>
      <c r="NVA424" s="4"/>
      <c r="NVB424" s="4"/>
      <c r="NVC424" s="4"/>
      <c r="NVD424" s="4"/>
      <c r="NVE424" s="4"/>
      <c r="NVF424" s="4"/>
      <c r="NVG424" s="4"/>
      <c r="NVH424" s="4"/>
      <c r="NVI424" s="4"/>
      <c r="NVJ424" s="4"/>
      <c r="NVK424" s="4"/>
      <c r="NVL424" s="4"/>
      <c r="NVM424" s="4"/>
      <c r="NVN424" s="4"/>
      <c r="NVO424" s="4"/>
      <c r="NVP424" s="4"/>
      <c r="NVQ424" s="4"/>
      <c r="NVR424" s="4"/>
      <c r="NVS424" s="4"/>
      <c r="NVT424" s="4"/>
      <c r="NVU424" s="4"/>
      <c r="NVV424" s="4"/>
      <c r="NVW424" s="4"/>
      <c r="NVX424" s="4"/>
      <c r="NVY424" s="4"/>
      <c r="NVZ424" s="4"/>
      <c r="NWA424" s="4"/>
      <c r="NWB424" s="4"/>
      <c r="NWC424" s="4"/>
      <c r="NWD424" s="4"/>
      <c r="NWE424" s="4"/>
      <c r="NWF424" s="4"/>
      <c r="NWG424" s="4"/>
      <c r="NWH424" s="4"/>
      <c r="NWI424" s="4"/>
      <c r="NWJ424" s="4"/>
      <c r="NWK424" s="4"/>
      <c r="NWL424" s="4"/>
      <c r="NWM424" s="4"/>
      <c r="NWN424" s="4"/>
      <c r="NWO424" s="4"/>
      <c r="NWP424" s="4"/>
      <c r="NWQ424" s="4"/>
      <c r="NWR424" s="4"/>
      <c r="NWS424" s="4"/>
      <c r="NWT424" s="4"/>
      <c r="NWU424" s="4"/>
      <c r="NWV424" s="4"/>
      <c r="NWW424" s="4"/>
      <c r="NWX424" s="4"/>
      <c r="NWY424" s="4"/>
      <c r="NWZ424" s="4"/>
      <c r="NXA424" s="4"/>
      <c r="NXB424" s="4"/>
      <c r="NXC424" s="4"/>
      <c r="NXD424" s="4"/>
      <c r="NXE424" s="4"/>
      <c r="NXF424" s="4"/>
      <c r="NXG424" s="4"/>
      <c r="NXH424" s="4"/>
      <c r="NXI424" s="4"/>
      <c r="NXJ424" s="4"/>
      <c r="NXK424" s="4"/>
      <c r="NXL424" s="4"/>
      <c r="NXM424" s="4"/>
      <c r="NXN424" s="4"/>
      <c r="NXO424" s="4"/>
      <c r="NXP424" s="4"/>
      <c r="NXQ424" s="4"/>
      <c r="NXR424" s="4"/>
      <c r="NXS424" s="4"/>
      <c r="NXT424" s="4"/>
      <c r="NXU424" s="4"/>
      <c r="NXV424" s="4"/>
      <c r="NXW424" s="4"/>
      <c r="NXX424" s="4"/>
      <c r="NXY424" s="4"/>
      <c r="NXZ424" s="4"/>
      <c r="NYA424" s="4"/>
      <c r="NYB424" s="4"/>
      <c r="NYC424" s="4"/>
      <c r="NYD424" s="4"/>
      <c r="NYE424" s="4"/>
      <c r="NYF424" s="4"/>
      <c r="NYG424" s="4"/>
      <c r="NYH424" s="4"/>
      <c r="NYI424" s="4"/>
      <c r="NYJ424" s="4"/>
      <c r="NYK424" s="4"/>
      <c r="NYL424" s="4"/>
      <c r="NYM424" s="4"/>
      <c r="NYN424" s="4"/>
      <c r="NYO424" s="4"/>
      <c r="NYP424" s="4"/>
      <c r="NYQ424" s="4"/>
      <c r="NYR424" s="4"/>
      <c r="NYS424" s="4"/>
      <c r="NYT424" s="4"/>
      <c r="NYU424" s="4"/>
      <c r="NYV424" s="4"/>
      <c r="NYW424" s="4"/>
      <c r="NYX424" s="4"/>
      <c r="NYY424" s="4"/>
      <c r="NYZ424" s="4"/>
      <c r="NZA424" s="4"/>
      <c r="NZB424" s="4"/>
      <c r="NZC424" s="4"/>
      <c r="NZD424" s="4"/>
      <c r="NZE424" s="4"/>
      <c r="NZF424" s="4"/>
      <c r="NZG424" s="4"/>
      <c r="NZH424" s="4"/>
      <c r="NZI424" s="4"/>
      <c r="NZJ424" s="4"/>
      <c r="NZK424" s="4"/>
      <c r="NZL424" s="4"/>
      <c r="NZM424" s="4"/>
      <c r="NZN424" s="4"/>
      <c r="NZO424" s="4"/>
      <c r="NZP424" s="4"/>
      <c r="NZQ424" s="4"/>
      <c r="NZR424" s="4"/>
      <c r="NZS424" s="4"/>
      <c r="NZT424" s="4"/>
      <c r="NZU424" s="4"/>
      <c r="NZV424" s="4"/>
      <c r="NZW424" s="4"/>
      <c r="NZX424" s="4"/>
      <c r="NZY424" s="4"/>
      <c r="NZZ424" s="4"/>
      <c r="OAA424" s="4"/>
      <c r="OAB424" s="4"/>
      <c r="OAC424" s="4"/>
      <c r="OAD424" s="4"/>
      <c r="OAE424" s="4"/>
      <c r="OAF424" s="4"/>
      <c r="OAG424" s="4"/>
      <c r="OAH424" s="4"/>
      <c r="OAI424" s="4"/>
      <c r="OAJ424" s="4"/>
      <c r="OAK424" s="4"/>
      <c r="OAL424" s="4"/>
      <c r="OAM424" s="4"/>
      <c r="OAN424" s="4"/>
      <c r="OAO424" s="4"/>
      <c r="OAP424" s="4"/>
      <c r="OAQ424" s="4"/>
      <c r="OAR424" s="4"/>
      <c r="OAS424" s="4"/>
      <c r="OAT424" s="4"/>
      <c r="OAU424" s="4"/>
      <c r="OAV424" s="4"/>
      <c r="OAW424" s="4"/>
      <c r="OAX424" s="4"/>
      <c r="OAY424" s="4"/>
      <c r="OAZ424" s="4"/>
      <c r="OBA424" s="4"/>
      <c r="OBB424" s="4"/>
      <c r="OBC424" s="4"/>
      <c r="OBD424" s="4"/>
      <c r="OBE424" s="4"/>
      <c r="OBF424" s="4"/>
      <c r="OBG424" s="4"/>
      <c r="OBH424" s="4"/>
      <c r="OBI424" s="4"/>
      <c r="OBJ424" s="4"/>
      <c r="OBK424" s="4"/>
      <c r="OBL424" s="4"/>
      <c r="OBM424" s="4"/>
      <c r="OBN424" s="4"/>
      <c r="OBO424" s="4"/>
      <c r="OBP424" s="4"/>
      <c r="OBQ424" s="4"/>
      <c r="OBR424" s="4"/>
      <c r="OBS424" s="4"/>
      <c r="OBT424" s="4"/>
      <c r="OBU424" s="4"/>
      <c r="OBV424" s="4"/>
      <c r="OBW424" s="4"/>
      <c r="OBX424" s="4"/>
      <c r="OBY424" s="4"/>
      <c r="OBZ424" s="4"/>
      <c r="OCA424" s="4"/>
      <c r="OCB424" s="4"/>
      <c r="OCC424" s="4"/>
      <c r="OCD424" s="4"/>
      <c r="OCE424" s="4"/>
      <c r="OCF424" s="4"/>
      <c r="OCG424" s="4"/>
      <c r="OCH424" s="4"/>
      <c r="OCI424" s="4"/>
      <c r="OCJ424" s="4"/>
      <c r="OCK424" s="4"/>
      <c r="OCL424" s="4"/>
      <c r="OCM424" s="4"/>
      <c r="OCN424" s="4"/>
      <c r="OCO424" s="4"/>
      <c r="OCP424" s="4"/>
      <c r="OCQ424" s="4"/>
      <c r="OCR424" s="4"/>
      <c r="OCS424" s="4"/>
      <c r="OCT424" s="4"/>
      <c r="OCU424" s="4"/>
      <c r="OCV424" s="4"/>
      <c r="OCW424" s="4"/>
      <c r="OCX424" s="4"/>
      <c r="OCY424" s="4"/>
      <c r="OCZ424" s="4"/>
      <c r="ODA424" s="4"/>
      <c r="ODB424" s="4"/>
      <c r="ODC424" s="4"/>
      <c r="ODD424" s="4"/>
      <c r="ODE424" s="4"/>
      <c r="ODF424" s="4"/>
      <c r="ODG424" s="4"/>
      <c r="ODH424" s="4"/>
      <c r="ODI424" s="4"/>
      <c r="ODJ424" s="4"/>
      <c r="ODK424" s="4"/>
      <c r="ODL424" s="4"/>
      <c r="ODM424" s="4"/>
      <c r="ODN424" s="4"/>
      <c r="ODO424" s="4"/>
      <c r="ODP424" s="4"/>
      <c r="ODQ424" s="4"/>
      <c r="ODR424" s="4"/>
      <c r="ODS424" s="4"/>
      <c r="ODT424" s="4"/>
      <c r="ODU424" s="4"/>
      <c r="ODV424" s="4"/>
      <c r="ODW424" s="4"/>
      <c r="ODX424" s="4"/>
      <c r="ODY424" s="4"/>
      <c r="ODZ424" s="4"/>
      <c r="OEA424" s="4"/>
      <c r="OEB424" s="4"/>
      <c r="OEC424" s="4"/>
      <c r="OED424" s="4"/>
      <c r="OEE424" s="4"/>
      <c r="OEF424" s="4"/>
      <c r="OEG424" s="4"/>
      <c r="OEH424" s="4"/>
      <c r="OEI424" s="4"/>
      <c r="OEJ424" s="4"/>
      <c r="OEK424" s="4"/>
      <c r="OEL424" s="4"/>
      <c r="OEM424" s="4"/>
      <c r="OEN424" s="4"/>
      <c r="OEO424" s="4"/>
      <c r="OEP424" s="4"/>
      <c r="OEQ424" s="4"/>
      <c r="OER424" s="4"/>
      <c r="OES424" s="4"/>
      <c r="OET424" s="4"/>
      <c r="OEU424" s="4"/>
      <c r="OEV424" s="4"/>
      <c r="OEW424" s="4"/>
      <c r="OEX424" s="4"/>
      <c r="OEY424" s="4"/>
      <c r="OEZ424" s="4"/>
      <c r="OFA424" s="4"/>
      <c r="OFB424" s="4"/>
      <c r="OFC424" s="4"/>
      <c r="OFD424" s="4"/>
      <c r="OFE424" s="4"/>
      <c r="OFF424" s="4"/>
      <c r="OFG424" s="4"/>
      <c r="OFH424" s="4"/>
      <c r="OFI424" s="4"/>
      <c r="OFJ424" s="4"/>
      <c r="OFK424" s="4"/>
      <c r="OFL424" s="4"/>
      <c r="OFM424" s="4"/>
      <c r="OFN424" s="4"/>
      <c r="OFO424" s="4"/>
      <c r="OFP424" s="4"/>
      <c r="OFQ424" s="4"/>
      <c r="OFR424" s="4"/>
      <c r="OFS424" s="4"/>
      <c r="OFT424" s="4"/>
      <c r="OFU424" s="4"/>
      <c r="OFV424" s="4"/>
      <c r="OFW424" s="4"/>
      <c r="OFX424" s="4"/>
      <c r="OFY424" s="4"/>
      <c r="OFZ424" s="4"/>
      <c r="OGA424" s="4"/>
      <c r="OGB424" s="4"/>
      <c r="OGC424" s="4"/>
      <c r="OGD424" s="4"/>
      <c r="OGE424" s="4"/>
      <c r="OGF424" s="4"/>
      <c r="OGG424" s="4"/>
      <c r="OGH424" s="4"/>
      <c r="OGI424" s="4"/>
      <c r="OGJ424" s="4"/>
      <c r="OGK424" s="4"/>
      <c r="OGL424" s="4"/>
      <c r="OGM424" s="4"/>
      <c r="OGN424" s="4"/>
      <c r="OGO424" s="4"/>
      <c r="OGP424" s="4"/>
      <c r="OGQ424" s="4"/>
      <c r="OGR424" s="4"/>
      <c r="OGS424" s="4"/>
      <c r="OGT424" s="4"/>
      <c r="OGU424" s="4"/>
      <c r="OGV424" s="4"/>
      <c r="OGW424" s="4"/>
      <c r="OGX424" s="4"/>
      <c r="OGY424" s="4"/>
      <c r="OGZ424" s="4"/>
      <c r="OHA424" s="4"/>
      <c r="OHB424" s="4"/>
      <c r="OHC424" s="4"/>
      <c r="OHD424" s="4"/>
      <c r="OHE424" s="4"/>
      <c r="OHF424" s="4"/>
      <c r="OHG424" s="4"/>
      <c r="OHH424" s="4"/>
      <c r="OHI424" s="4"/>
      <c r="OHJ424" s="4"/>
      <c r="OHK424" s="4"/>
      <c r="OHL424" s="4"/>
      <c r="OHM424" s="4"/>
      <c r="OHN424" s="4"/>
      <c r="OHO424" s="4"/>
      <c r="OHP424" s="4"/>
      <c r="OHQ424" s="4"/>
      <c r="OHR424" s="4"/>
      <c r="OHS424" s="4"/>
      <c r="OHT424" s="4"/>
      <c r="OHU424" s="4"/>
      <c r="OHV424" s="4"/>
      <c r="OHW424" s="4"/>
      <c r="OHX424" s="4"/>
      <c r="OHY424" s="4"/>
      <c r="OHZ424" s="4"/>
      <c r="OIA424" s="4"/>
      <c r="OIB424" s="4"/>
      <c r="OIC424" s="4"/>
      <c r="OID424" s="4"/>
      <c r="OIE424" s="4"/>
      <c r="OIF424" s="4"/>
      <c r="OIG424" s="4"/>
      <c r="OIH424" s="4"/>
      <c r="OII424" s="4"/>
      <c r="OIJ424" s="4"/>
      <c r="OIK424" s="4"/>
      <c r="OIL424" s="4"/>
      <c r="OIM424" s="4"/>
      <c r="OIN424" s="4"/>
      <c r="OIO424" s="4"/>
      <c r="OIP424" s="4"/>
      <c r="OIQ424" s="4"/>
      <c r="OIR424" s="4"/>
      <c r="OIS424" s="4"/>
      <c r="OIT424" s="4"/>
      <c r="OIU424" s="4"/>
      <c r="OIV424" s="4"/>
      <c r="OIW424" s="4"/>
      <c r="OIX424" s="4"/>
      <c r="OIY424" s="4"/>
      <c r="OIZ424" s="4"/>
      <c r="OJA424" s="4"/>
      <c r="OJB424" s="4"/>
      <c r="OJC424" s="4"/>
      <c r="OJD424" s="4"/>
      <c r="OJE424" s="4"/>
      <c r="OJF424" s="4"/>
      <c r="OJG424" s="4"/>
      <c r="OJH424" s="4"/>
      <c r="OJI424" s="4"/>
      <c r="OJJ424" s="4"/>
      <c r="OJK424" s="4"/>
      <c r="OJL424" s="4"/>
      <c r="OJM424" s="4"/>
      <c r="OJN424" s="4"/>
      <c r="OJO424" s="4"/>
      <c r="OJP424" s="4"/>
      <c r="OJQ424" s="4"/>
      <c r="OJR424" s="4"/>
      <c r="OJS424" s="4"/>
      <c r="OJT424" s="4"/>
      <c r="OJU424" s="4"/>
      <c r="OJV424" s="4"/>
      <c r="OJW424" s="4"/>
      <c r="OJX424" s="4"/>
      <c r="OJY424" s="4"/>
      <c r="OJZ424" s="4"/>
      <c r="OKA424" s="4"/>
      <c r="OKB424" s="4"/>
      <c r="OKC424" s="4"/>
      <c r="OKD424" s="4"/>
      <c r="OKE424" s="4"/>
      <c r="OKF424" s="4"/>
      <c r="OKG424" s="4"/>
      <c r="OKH424" s="4"/>
      <c r="OKI424" s="4"/>
      <c r="OKJ424" s="4"/>
      <c r="OKK424" s="4"/>
      <c r="OKL424" s="4"/>
      <c r="OKM424" s="4"/>
      <c r="OKN424" s="4"/>
      <c r="OKO424" s="4"/>
      <c r="OKP424" s="4"/>
      <c r="OKQ424" s="4"/>
      <c r="OKR424" s="4"/>
      <c r="OKS424" s="4"/>
      <c r="OKT424" s="4"/>
      <c r="OKU424" s="4"/>
      <c r="OKV424" s="4"/>
      <c r="OKW424" s="4"/>
      <c r="OKX424" s="4"/>
      <c r="OKY424" s="4"/>
      <c r="OKZ424" s="4"/>
      <c r="OLA424" s="4"/>
      <c r="OLB424" s="4"/>
      <c r="OLC424" s="4"/>
      <c r="OLD424" s="4"/>
      <c r="OLE424" s="4"/>
      <c r="OLF424" s="4"/>
      <c r="OLG424" s="4"/>
      <c r="OLH424" s="4"/>
      <c r="OLI424" s="4"/>
      <c r="OLJ424" s="4"/>
      <c r="OLK424" s="4"/>
      <c r="OLL424" s="4"/>
      <c r="OLM424" s="4"/>
      <c r="OLN424" s="4"/>
      <c r="OLO424" s="4"/>
      <c r="OLP424" s="4"/>
      <c r="OLQ424" s="4"/>
      <c r="OLR424" s="4"/>
      <c r="OLS424" s="4"/>
      <c r="OLT424" s="4"/>
      <c r="OLU424" s="4"/>
      <c r="OLV424" s="4"/>
      <c r="OLW424" s="4"/>
      <c r="OLX424" s="4"/>
      <c r="OLY424" s="4"/>
      <c r="OLZ424" s="4"/>
      <c r="OMA424" s="4"/>
      <c r="OMB424" s="4"/>
      <c r="OMC424" s="4"/>
      <c r="OMD424" s="4"/>
      <c r="OME424" s="4"/>
      <c r="OMF424" s="4"/>
      <c r="OMG424" s="4"/>
      <c r="OMH424" s="4"/>
      <c r="OMI424" s="4"/>
      <c r="OMJ424" s="4"/>
      <c r="OMK424" s="4"/>
      <c r="OML424" s="4"/>
      <c r="OMM424" s="4"/>
      <c r="OMN424" s="4"/>
      <c r="OMO424" s="4"/>
      <c r="OMP424" s="4"/>
      <c r="OMQ424" s="4"/>
      <c r="OMR424" s="4"/>
      <c r="OMS424" s="4"/>
      <c r="OMT424" s="4"/>
      <c r="OMU424" s="4"/>
      <c r="OMV424" s="4"/>
      <c r="OMW424" s="4"/>
      <c r="OMX424" s="4"/>
      <c r="OMY424" s="4"/>
      <c r="OMZ424" s="4"/>
      <c r="ONA424" s="4"/>
      <c r="ONB424" s="4"/>
      <c r="ONC424" s="4"/>
      <c r="OND424" s="4"/>
      <c r="ONE424" s="4"/>
      <c r="ONF424" s="4"/>
      <c r="ONG424" s="4"/>
      <c r="ONH424" s="4"/>
      <c r="ONI424" s="4"/>
      <c r="ONJ424" s="4"/>
      <c r="ONK424" s="4"/>
      <c r="ONL424" s="4"/>
      <c r="ONM424" s="4"/>
      <c r="ONN424" s="4"/>
      <c r="ONO424" s="4"/>
      <c r="ONP424" s="4"/>
      <c r="ONQ424" s="4"/>
      <c r="ONR424" s="4"/>
      <c r="ONS424" s="4"/>
      <c r="ONT424" s="4"/>
      <c r="ONU424" s="4"/>
      <c r="ONV424" s="4"/>
      <c r="ONW424" s="4"/>
      <c r="ONX424" s="4"/>
      <c r="ONY424" s="4"/>
      <c r="ONZ424" s="4"/>
      <c r="OOA424" s="4"/>
      <c r="OOB424" s="4"/>
      <c r="OOC424" s="4"/>
      <c r="OOD424" s="4"/>
      <c r="OOE424" s="4"/>
      <c r="OOF424" s="4"/>
      <c r="OOG424" s="4"/>
      <c r="OOH424" s="4"/>
      <c r="OOI424" s="4"/>
      <c r="OOJ424" s="4"/>
      <c r="OOK424" s="4"/>
      <c r="OOL424" s="4"/>
      <c r="OOM424" s="4"/>
      <c r="OON424" s="4"/>
      <c r="OOO424" s="4"/>
      <c r="OOP424" s="4"/>
      <c r="OOQ424" s="4"/>
      <c r="OOR424" s="4"/>
      <c r="OOS424" s="4"/>
      <c r="OOT424" s="4"/>
      <c r="OOU424" s="4"/>
      <c r="OOV424" s="4"/>
      <c r="OOW424" s="4"/>
      <c r="OOX424" s="4"/>
      <c r="OOY424" s="4"/>
      <c r="OOZ424" s="4"/>
      <c r="OPA424" s="4"/>
      <c r="OPB424" s="4"/>
      <c r="OPC424" s="4"/>
      <c r="OPD424" s="4"/>
      <c r="OPE424" s="4"/>
      <c r="OPF424" s="4"/>
      <c r="OPG424" s="4"/>
      <c r="OPH424" s="4"/>
      <c r="OPI424" s="4"/>
      <c r="OPJ424" s="4"/>
      <c r="OPK424" s="4"/>
      <c r="OPL424" s="4"/>
      <c r="OPM424" s="4"/>
      <c r="OPN424" s="4"/>
      <c r="OPO424" s="4"/>
      <c r="OPP424" s="4"/>
      <c r="OPQ424" s="4"/>
      <c r="OPR424" s="4"/>
      <c r="OPS424" s="4"/>
      <c r="OPT424" s="4"/>
      <c r="OPU424" s="4"/>
      <c r="OPV424" s="4"/>
      <c r="OPW424" s="4"/>
      <c r="OPX424" s="4"/>
      <c r="OPY424" s="4"/>
      <c r="OPZ424" s="4"/>
      <c r="OQA424" s="4"/>
      <c r="OQB424" s="4"/>
      <c r="OQC424" s="4"/>
      <c r="OQD424" s="4"/>
      <c r="OQE424" s="4"/>
      <c r="OQF424" s="4"/>
      <c r="OQG424" s="4"/>
      <c r="OQH424" s="4"/>
      <c r="OQI424" s="4"/>
      <c r="OQJ424" s="4"/>
      <c r="OQK424" s="4"/>
      <c r="OQL424" s="4"/>
      <c r="OQM424" s="4"/>
      <c r="OQN424" s="4"/>
      <c r="OQO424" s="4"/>
      <c r="OQP424" s="4"/>
      <c r="OQQ424" s="4"/>
      <c r="OQR424" s="4"/>
      <c r="OQS424" s="4"/>
      <c r="OQT424" s="4"/>
      <c r="OQU424" s="4"/>
      <c r="OQV424" s="4"/>
      <c r="OQW424" s="4"/>
      <c r="OQX424" s="4"/>
      <c r="OQY424" s="4"/>
      <c r="OQZ424" s="4"/>
      <c r="ORA424" s="4"/>
      <c r="ORB424" s="4"/>
      <c r="ORC424" s="4"/>
      <c r="ORD424" s="4"/>
      <c r="ORE424" s="4"/>
      <c r="ORF424" s="4"/>
      <c r="ORG424" s="4"/>
      <c r="ORH424" s="4"/>
      <c r="ORI424" s="4"/>
      <c r="ORJ424" s="4"/>
      <c r="ORK424" s="4"/>
      <c r="ORL424" s="4"/>
      <c r="ORM424" s="4"/>
      <c r="ORN424" s="4"/>
      <c r="ORO424" s="4"/>
      <c r="ORP424" s="4"/>
      <c r="ORQ424" s="4"/>
      <c r="ORR424" s="4"/>
      <c r="ORS424" s="4"/>
      <c r="ORT424" s="4"/>
      <c r="ORU424" s="4"/>
      <c r="ORV424" s="4"/>
      <c r="ORW424" s="4"/>
      <c r="ORX424" s="4"/>
      <c r="ORY424" s="4"/>
      <c r="ORZ424" s="4"/>
      <c r="OSA424" s="4"/>
      <c r="OSB424" s="4"/>
      <c r="OSC424" s="4"/>
      <c r="OSD424" s="4"/>
      <c r="OSE424" s="4"/>
      <c r="OSF424" s="4"/>
      <c r="OSG424" s="4"/>
      <c r="OSH424" s="4"/>
      <c r="OSI424" s="4"/>
      <c r="OSJ424" s="4"/>
      <c r="OSK424" s="4"/>
      <c r="OSL424" s="4"/>
      <c r="OSM424" s="4"/>
      <c r="OSN424" s="4"/>
      <c r="OSO424" s="4"/>
      <c r="OSP424" s="4"/>
      <c r="OSQ424" s="4"/>
      <c r="OSR424" s="4"/>
      <c r="OSS424" s="4"/>
      <c r="OST424" s="4"/>
      <c r="OSU424" s="4"/>
      <c r="OSV424" s="4"/>
      <c r="OSW424" s="4"/>
      <c r="OSX424" s="4"/>
      <c r="OSY424" s="4"/>
      <c r="OSZ424" s="4"/>
      <c r="OTA424" s="4"/>
      <c r="OTB424" s="4"/>
      <c r="OTC424" s="4"/>
      <c r="OTD424" s="4"/>
      <c r="OTE424" s="4"/>
      <c r="OTF424" s="4"/>
      <c r="OTG424" s="4"/>
      <c r="OTH424" s="4"/>
      <c r="OTI424" s="4"/>
      <c r="OTJ424" s="4"/>
      <c r="OTK424" s="4"/>
      <c r="OTL424" s="4"/>
      <c r="OTM424" s="4"/>
      <c r="OTN424" s="4"/>
      <c r="OTO424" s="4"/>
      <c r="OTP424" s="4"/>
      <c r="OTQ424" s="4"/>
      <c r="OTR424" s="4"/>
      <c r="OTS424" s="4"/>
      <c r="OTT424" s="4"/>
      <c r="OTU424" s="4"/>
      <c r="OTV424" s="4"/>
      <c r="OTW424" s="4"/>
      <c r="OTX424" s="4"/>
      <c r="OTY424" s="4"/>
      <c r="OTZ424" s="4"/>
      <c r="OUA424" s="4"/>
      <c r="OUB424" s="4"/>
      <c r="OUC424" s="4"/>
      <c r="OUD424" s="4"/>
      <c r="OUE424" s="4"/>
      <c r="OUF424" s="4"/>
      <c r="OUG424" s="4"/>
      <c r="OUH424" s="4"/>
      <c r="OUI424" s="4"/>
      <c r="OUJ424" s="4"/>
      <c r="OUK424" s="4"/>
      <c r="OUL424" s="4"/>
      <c r="OUM424" s="4"/>
      <c r="OUN424" s="4"/>
      <c r="OUO424" s="4"/>
      <c r="OUP424" s="4"/>
      <c r="OUQ424" s="4"/>
      <c r="OUR424" s="4"/>
      <c r="OUS424" s="4"/>
      <c r="OUT424" s="4"/>
      <c r="OUU424" s="4"/>
      <c r="OUV424" s="4"/>
      <c r="OUW424" s="4"/>
      <c r="OUX424" s="4"/>
      <c r="OUY424" s="4"/>
      <c r="OUZ424" s="4"/>
      <c r="OVA424" s="4"/>
      <c r="OVB424" s="4"/>
      <c r="OVC424" s="4"/>
      <c r="OVD424" s="4"/>
      <c r="OVE424" s="4"/>
      <c r="OVF424" s="4"/>
      <c r="OVG424" s="4"/>
      <c r="OVH424" s="4"/>
      <c r="OVI424" s="4"/>
      <c r="OVJ424" s="4"/>
      <c r="OVK424" s="4"/>
      <c r="OVL424" s="4"/>
      <c r="OVM424" s="4"/>
      <c r="OVN424" s="4"/>
      <c r="OVO424" s="4"/>
      <c r="OVP424" s="4"/>
      <c r="OVQ424" s="4"/>
      <c r="OVR424" s="4"/>
      <c r="OVS424" s="4"/>
      <c r="OVT424" s="4"/>
      <c r="OVU424" s="4"/>
      <c r="OVV424" s="4"/>
      <c r="OVW424" s="4"/>
      <c r="OVX424" s="4"/>
      <c r="OVY424" s="4"/>
      <c r="OVZ424" s="4"/>
      <c r="OWA424" s="4"/>
      <c r="OWB424" s="4"/>
      <c r="OWC424" s="4"/>
      <c r="OWD424" s="4"/>
      <c r="OWE424" s="4"/>
      <c r="OWF424" s="4"/>
      <c r="OWG424" s="4"/>
      <c r="OWH424" s="4"/>
      <c r="OWI424" s="4"/>
      <c r="OWJ424" s="4"/>
      <c r="OWK424" s="4"/>
      <c r="OWL424" s="4"/>
      <c r="OWM424" s="4"/>
      <c r="OWN424" s="4"/>
      <c r="OWO424" s="4"/>
      <c r="OWP424" s="4"/>
      <c r="OWQ424" s="4"/>
      <c r="OWR424" s="4"/>
      <c r="OWS424" s="4"/>
      <c r="OWT424" s="4"/>
      <c r="OWU424" s="4"/>
      <c r="OWV424" s="4"/>
      <c r="OWW424" s="4"/>
      <c r="OWX424" s="4"/>
      <c r="OWY424" s="4"/>
      <c r="OWZ424" s="4"/>
      <c r="OXA424" s="4"/>
      <c r="OXB424" s="4"/>
      <c r="OXC424" s="4"/>
      <c r="OXD424" s="4"/>
      <c r="OXE424" s="4"/>
      <c r="OXF424" s="4"/>
      <c r="OXG424" s="4"/>
      <c r="OXH424" s="4"/>
      <c r="OXI424" s="4"/>
      <c r="OXJ424" s="4"/>
      <c r="OXK424" s="4"/>
      <c r="OXL424" s="4"/>
      <c r="OXM424" s="4"/>
      <c r="OXN424" s="4"/>
      <c r="OXO424" s="4"/>
      <c r="OXP424" s="4"/>
      <c r="OXQ424" s="4"/>
      <c r="OXR424" s="4"/>
      <c r="OXS424" s="4"/>
      <c r="OXT424" s="4"/>
      <c r="OXU424" s="4"/>
      <c r="OXV424" s="4"/>
      <c r="OXW424" s="4"/>
      <c r="OXX424" s="4"/>
      <c r="OXY424" s="4"/>
      <c r="OXZ424" s="4"/>
      <c r="OYA424" s="4"/>
      <c r="OYB424" s="4"/>
      <c r="OYC424" s="4"/>
      <c r="OYD424" s="4"/>
      <c r="OYE424" s="4"/>
      <c r="OYF424" s="4"/>
      <c r="OYG424" s="4"/>
      <c r="OYH424" s="4"/>
      <c r="OYI424" s="4"/>
      <c r="OYJ424" s="4"/>
      <c r="OYK424" s="4"/>
      <c r="OYL424" s="4"/>
      <c r="OYM424" s="4"/>
      <c r="OYN424" s="4"/>
      <c r="OYO424" s="4"/>
      <c r="OYP424" s="4"/>
      <c r="OYQ424" s="4"/>
      <c r="OYR424" s="4"/>
      <c r="OYS424" s="4"/>
      <c r="OYT424" s="4"/>
      <c r="OYU424" s="4"/>
      <c r="OYV424" s="4"/>
      <c r="OYW424" s="4"/>
      <c r="OYX424" s="4"/>
      <c r="OYY424" s="4"/>
      <c r="OYZ424" s="4"/>
      <c r="OZA424" s="4"/>
      <c r="OZB424" s="4"/>
      <c r="OZC424" s="4"/>
      <c r="OZD424" s="4"/>
      <c r="OZE424" s="4"/>
      <c r="OZF424" s="4"/>
      <c r="OZG424" s="4"/>
      <c r="OZH424" s="4"/>
      <c r="OZI424" s="4"/>
      <c r="OZJ424" s="4"/>
      <c r="OZK424" s="4"/>
      <c r="OZL424" s="4"/>
      <c r="OZM424" s="4"/>
      <c r="OZN424" s="4"/>
      <c r="OZO424" s="4"/>
      <c r="OZP424" s="4"/>
      <c r="OZQ424" s="4"/>
      <c r="OZR424" s="4"/>
      <c r="OZS424" s="4"/>
      <c r="OZT424" s="4"/>
      <c r="OZU424" s="4"/>
      <c r="OZV424" s="4"/>
      <c r="OZW424" s="4"/>
      <c r="OZX424" s="4"/>
      <c r="OZY424" s="4"/>
      <c r="OZZ424" s="4"/>
      <c r="PAA424" s="4"/>
      <c r="PAB424" s="4"/>
      <c r="PAC424" s="4"/>
      <c r="PAD424" s="4"/>
      <c r="PAE424" s="4"/>
      <c r="PAF424" s="4"/>
      <c r="PAG424" s="4"/>
      <c r="PAH424" s="4"/>
      <c r="PAI424" s="4"/>
      <c r="PAJ424" s="4"/>
      <c r="PAK424" s="4"/>
      <c r="PAL424" s="4"/>
      <c r="PAM424" s="4"/>
      <c r="PAN424" s="4"/>
      <c r="PAO424" s="4"/>
      <c r="PAP424" s="4"/>
      <c r="PAQ424" s="4"/>
      <c r="PAR424" s="4"/>
      <c r="PAS424" s="4"/>
      <c r="PAT424" s="4"/>
      <c r="PAU424" s="4"/>
      <c r="PAV424" s="4"/>
      <c r="PAW424" s="4"/>
      <c r="PAX424" s="4"/>
      <c r="PAY424" s="4"/>
      <c r="PAZ424" s="4"/>
      <c r="PBA424" s="4"/>
      <c r="PBB424" s="4"/>
      <c r="PBC424" s="4"/>
      <c r="PBD424" s="4"/>
      <c r="PBE424" s="4"/>
      <c r="PBF424" s="4"/>
      <c r="PBG424" s="4"/>
      <c r="PBH424" s="4"/>
      <c r="PBI424" s="4"/>
      <c r="PBJ424" s="4"/>
      <c r="PBK424" s="4"/>
      <c r="PBL424" s="4"/>
      <c r="PBM424" s="4"/>
      <c r="PBN424" s="4"/>
      <c r="PBO424" s="4"/>
      <c r="PBP424" s="4"/>
      <c r="PBQ424" s="4"/>
      <c r="PBR424" s="4"/>
      <c r="PBS424" s="4"/>
      <c r="PBT424" s="4"/>
      <c r="PBU424" s="4"/>
      <c r="PBV424" s="4"/>
      <c r="PBW424" s="4"/>
      <c r="PBX424" s="4"/>
      <c r="PBY424" s="4"/>
      <c r="PBZ424" s="4"/>
      <c r="PCA424" s="4"/>
      <c r="PCB424" s="4"/>
      <c r="PCC424" s="4"/>
      <c r="PCD424" s="4"/>
      <c r="PCE424" s="4"/>
      <c r="PCF424" s="4"/>
      <c r="PCG424" s="4"/>
      <c r="PCH424" s="4"/>
      <c r="PCI424" s="4"/>
      <c r="PCJ424" s="4"/>
      <c r="PCK424" s="4"/>
      <c r="PCL424" s="4"/>
      <c r="PCM424" s="4"/>
      <c r="PCN424" s="4"/>
      <c r="PCO424" s="4"/>
      <c r="PCP424" s="4"/>
      <c r="PCQ424" s="4"/>
      <c r="PCR424" s="4"/>
      <c r="PCS424" s="4"/>
      <c r="PCT424" s="4"/>
      <c r="PCU424" s="4"/>
      <c r="PCV424" s="4"/>
      <c r="PCW424" s="4"/>
      <c r="PCX424" s="4"/>
      <c r="PCY424" s="4"/>
      <c r="PCZ424" s="4"/>
      <c r="PDA424" s="4"/>
      <c r="PDB424" s="4"/>
      <c r="PDC424" s="4"/>
      <c r="PDD424" s="4"/>
      <c r="PDE424" s="4"/>
      <c r="PDF424" s="4"/>
      <c r="PDG424" s="4"/>
      <c r="PDH424" s="4"/>
      <c r="PDI424" s="4"/>
      <c r="PDJ424" s="4"/>
      <c r="PDK424" s="4"/>
      <c r="PDL424" s="4"/>
      <c r="PDM424" s="4"/>
      <c r="PDN424" s="4"/>
      <c r="PDO424" s="4"/>
      <c r="PDP424" s="4"/>
      <c r="PDQ424" s="4"/>
      <c r="PDR424" s="4"/>
      <c r="PDS424" s="4"/>
      <c r="PDT424" s="4"/>
      <c r="PDU424" s="4"/>
      <c r="PDV424" s="4"/>
      <c r="PDW424" s="4"/>
      <c r="PDX424" s="4"/>
      <c r="PDY424" s="4"/>
      <c r="PDZ424" s="4"/>
      <c r="PEA424" s="4"/>
      <c r="PEB424" s="4"/>
      <c r="PEC424" s="4"/>
      <c r="PED424" s="4"/>
      <c r="PEE424" s="4"/>
      <c r="PEF424" s="4"/>
      <c r="PEG424" s="4"/>
      <c r="PEH424" s="4"/>
      <c r="PEI424" s="4"/>
      <c r="PEJ424" s="4"/>
      <c r="PEK424" s="4"/>
      <c r="PEL424" s="4"/>
      <c r="PEM424" s="4"/>
      <c r="PEN424" s="4"/>
      <c r="PEO424" s="4"/>
      <c r="PEP424" s="4"/>
      <c r="PEQ424" s="4"/>
      <c r="PER424" s="4"/>
      <c r="PES424" s="4"/>
      <c r="PET424" s="4"/>
      <c r="PEU424" s="4"/>
      <c r="PEV424" s="4"/>
      <c r="PEW424" s="4"/>
      <c r="PEX424" s="4"/>
      <c r="PEY424" s="4"/>
      <c r="PEZ424" s="4"/>
      <c r="PFA424" s="4"/>
      <c r="PFB424" s="4"/>
      <c r="PFC424" s="4"/>
      <c r="PFD424" s="4"/>
      <c r="PFE424" s="4"/>
      <c r="PFF424" s="4"/>
      <c r="PFG424" s="4"/>
      <c r="PFH424" s="4"/>
      <c r="PFI424" s="4"/>
      <c r="PFJ424" s="4"/>
      <c r="PFK424" s="4"/>
      <c r="PFL424" s="4"/>
      <c r="PFM424" s="4"/>
      <c r="PFN424" s="4"/>
      <c r="PFO424" s="4"/>
      <c r="PFP424" s="4"/>
      <c r="PFQ424" s="4"/>
      <c r="PFR424" s="4"/>
      <c r="PFS424" s="4"/>
      <c r="PFT424" s="4"/>
      <c r="PFU424" s="4"/>
      <c r="PFV424" s="4"/>
      <c r="PFW424" s="4"/>
      <c r="PFX424" s="4"/>
      <c r="PFY424" s="4"/>
      <c r="PFZ424" s="4"/>
      <c r="PGA424" s="4"/>
      <c r="PGB424" s="4"/>
      <c r="PGC424" s="4"/>
      <c r="PGD424" s="4"/>
      <c r="PGE424" s="4"/>
      <c r="PGF424" s="4"/>
      <c r="PGG424" s="4"/>
      <c r="PGH424" s="4"/>
      <c r="PGI424" s="4"/>
      <c r="PGJ424" s="4"/>
      <c r="PGK424" s="4"/>
      <c r="PGL424" s="4"/>
      <c r="PGM424" s="4"/>
      <c r="PGN424" s="4"/>
      <c r="PGO424" s="4"/>
      <c r="PGP424" s="4"/>
      <c r="PGQ424" s="4"/>
      <c r="PGR424" s="4"/>
      <c r="PGS424" s="4"/>
      <c r="PGT424" s="4"/>
      <c r="PGU424" s="4"/>
      <c r="PGV424" s="4"/>
      <c r="PGW424" s="4"/>
      <c r="PGX424" s="4"/>
      <c r="PGY424" s="4"/>
      <c r="PGZ424" s="4"/>
      <c r="PHA424" s="4"/>
      <c r="PHB424" s="4"/>
      <c r="PHC424" s="4"/>
      <c r="PHD424" s="4"/>
      <c r="PHE424" s="4"/>
      <c r="PHF424" s="4"/>
      <c r="PHG424" s="4"/>
      <c r="PHH424" s="4"/>
      <c r="PHI424" s="4"/>
      <c r="PHJ424" s="4"/>
      <c r="PHK424" s="4"/>
      <c r="PHL424" s="4"/>
      <c r="PHM424" s="4"/>
      <c r="PHN424" s="4"/>
      <c r="PHO424" s="4"/>
      <c r="PHP424" s="4"/>
      <c r="PHQ424" s="4"/>
      <c r="PHR424" s="4"/>
      <c r="PHS424" s="4"/>
      <c r="PHT424" s="4"/>
      <c r="PHU424" s="4"/>
      <c r="PHV424" s="4"/>
      <c r="PHW424" s="4"/>
      <c r="PHX424" s="4"/>
      <c r="PHY424" s="4"/>
      <c r="PHZ424" s="4"/>
      <c r="PIA424" s="4"/>
      <c r="PIB424" s="4"/>
      <c r="PIC424" s="4"/>
      <c r="PID424" s="4"/>
      <c r="PIE424" s="4"/>
      <c r="PIF424" s="4"/>
      <c r="PIG424" s="4"/>
      <c r="PIH424" s="4"/>
      <c r="PII424" s="4"/>
      <c r="PIJ424" s="4"/>
      <c r="PIK424" s="4"/>
      <c r="PIL424" s="4"/>
      <c r="PIM424" s="4"/>
      <c r="PIN424" s="4"/>
      <c r="PIO424" s="4"/>
      <c r="PIP424" s="4"/>
      <c r="PIQ424" s="4"/>
      <c r="PIR424" s="4"/>
      <c r="PIS424" s="4"/>
      <c r="PIT424" s="4"/>
      <c r="PIU424" s="4"/>
      <c r="PIV424" s="4"/>
      <c r="PIW424" s="4"/>
      <c r="PIX424" s="4"/>
      <c r="PIY424" s="4"/>
      <c r="PIZ424" s="4"/>
      <c r="PJA424" s="4"/>
      <c r="PJB424" s="4"/>
      <c r="PJC424" s="4"/>
      <c r="PJD424" s="4"/>
      <c r="PJE424" s="4"/>
      <c r="PJF424" s="4"/>
      <c r="PJG424" s="4"/>
      <c r="PJH424" s="4"/>
      <c r="PJI424" s="4"/>
      <c r="PJJ424" s="4"/>
      <c r="PJK424" s="4"/>
      <c r="PJL424" s="4"/>
      <c r="PJM424" s="4"/>
      <c r="PJN424" s="4"/>
      <c r="PJO424" s="4"/>
      <c r="PJP424" s="4"/>
      <c r="PJQ424" s="4"/>
      <c r="PJR424" s="4"/>
      <c r="PJS424" s="4"/>
      <c r="PJT424" s="4"/>
      <c r="PJU424" s="4"/>
      <c r="PJV424" s="4"/>
      <c r="PJW424" s="4"/>
      <c r="PJX424" s="4"/>
      <c r="PJY424" s="4"/>
      <c r="PJZ424" s="4"/>
      <c r="PKA424" s="4"/>
      <c r="PKB424" s="4"/>
      <c r="PKC424" s="4"/>
      <c r="PKD424" s="4"/>
      <c r="PKE424" s="4"/>
      <c r="PKF424" s="4"/>
      <c r="PKG424" s="4"/>
      <c r="PKH424" s="4"/>
      <c r="PKI424" s="4"/>
      <c r="PKJ424" s="4"/>
      <c r="PKK424" s="4"/>
      <c r="PKL424" s="4"/>
      <c r="PKM424" s="4"/>
      <c r="PKN424" s="4"/>
      <c r="PKO424" s="4"/>
      <c r="PKP424" s="4"/>
      <c r="PKQ424" s="4"/>
      <c r="PKR424" s="4"/>
      <c r="PKS424" s="4"/>
      <c r="PKT424" s="4"/>
      <c r="PKU424" s="4"/>
      <c r="PKV424" s="4"/>
      <c r="PKW424" s="4"/>
      <c r="PKX424" s="4"/>
      <c r="PKY424" s="4"/>
      <c r="PKZ424" s="4"/>
      <c r="PLA424" s="4"/>
      <c r="PLB424" s="4"/>
      <c r="PLC424" s="4"/>
      <c r="PLD424" s="4"/>
      <c r="PLE424" s="4"/>
      <c r="PLF424" s="4"/>
      <c r="PLG424" s="4"/>
      <c r="PLH424" s="4"/>
      <c r="PLI424" s="4"/>
      <c r="PLJ424" s="4"/>
      <c r="PLK424" s="4"/>
      <c r="PLL424" s="4"/>
      <c r="PLM424" s="4"/>
      <c r="PLN424" s="4"/>
      <c r="PLO424" s="4"/>
      <c r="PLP424" s="4"/>
      <c r="PLQ424" s="4"/>
      <c r="PLR424" s="4"/>
      <c r="PLS424" s="4"/>
      <c r="PLT424" s="4"/>
      <c r="PLU424" s="4"/>
      <c r="PLV424" s="4"/>
      <c r="PLW424" s="4"/>
      <c r="PLX424" s="4"/>
      <c r="PLY424" s="4"/>
      <c r="PLZ424" s="4"/>
      <c r="PMA424" s="4"/>
      <c r="PMB424" s="4"/>
      <c r="PMC424" s="4"/>
      <c r="PMD424" s="4"/>
      <c r="PME424" s="4"/>
      <c r="PMF424" s="4"/>
      <c r="PMG424" s="4"/>
      <c r="PMH424" s="4"/>
      <c r="PMI424" s="4"/>
      <c r="PMJ424" s="4"/>
      <c r="PMK424" s="4"/>
      <c r="PML424" s="4"/>
      <c r="PMM424" s="4"/>
      <c r="PMN424" s="4"/>
      <c r="PMO424" s="4"/>
      <c r="PMP424" s="4"/>
      <c r="PMQ424" s="4"/>
      <c r="PMR424" s="4"/>
      <c r="PMS424" s="4"/>
      <c r="PMT424" s="4"/>
      <c r="PMU424" s="4"/>
      <c r="PMV424" s="4"/>
      <c r="PMW424" s="4"/>
      <c r="PMX424" s="4"/>
      <c r="PMY424" s="4"/>
      <c r="PMZ424" s="4"/>
      <c r="PNA424" s="4"/>
      <c r="PNB424" s="4"/>
      <c r="PNC424" s="4"/>
      <c r="PND424" s="4"/>
      <c r="PNE424" s="4"/>
      <c r="PNF424" s="4"/>
      <c r="PNG424" s="4"/>
      <c r="PNH424" s="4"/>
      <c r="PNI424" s="4"/>
      <c r="PNJ424" s="4"/>
      <c r="PNK424" s="4"/>
      <c r="PNL424" s="4"/>
      <c r="PNM424" s="4"/>
      <c r="PNN424" s="4"/>
      <c r="PNO424" s="4"/>
      <c r="PNP424" s="4"/>
      <c r="PNQ424" s="4"/>
      <c r="PNR424" s="4"/>
      <c r="PNS424" s="4"/>
      <c r="PNT424" s="4"/>
      <c r="PNU424" s="4"/>
      <c r="PNV424" s="4"/>
      <c r="PNW424" s="4"/>
      <c r="PNX424" s="4"/>
      <c r="PNY424" s="4"/>
      <c r="PNZ424" s="4"/>
      <c r="POA424" s="4"/>
      <c r="POB424" s="4"/>
      <c r="POC424" s="4"/>
      <c r="POD424" s="4"/>
      <c r="POE424" s="4"/>
      <c r="POF424" s="4"/>
      <c r="POG424" s="4"/>
      <c r="POH424" s="4"/>
      <c r="POI424" s="4"/>
      <c r="POJ424" s="4"/>
      <c r="POK424" s="4"/>
      <c r="POL424" s="4"/>
      <c r="POM424" s="4"/>
      <c r="PON424" s="4"/>
      <c r="POO424" s="4"/>
      <c r="POP424" s="4"/>
      <c r="POQ424" s="4"/>
      <c r="POR424" s="4"/>
      <c r="POS424" s="4"/>
      <c r="POT424" s="4"/>
      <c r="POU424" s="4"/>
      <c r="POV424" s="4"/>
      <c r="POW424" s="4"/>
      <c r="POX424" s="4"/>
      <c r="POY424" s="4"/>
      <c r="POZ424" s="4"/>
      <c r="PPA424" s="4"/>
      <c r="PPB424" s="4"/>
      <c r="PPC424" s="4"/>
      <c r="PPD424" s="4"/>
      <c r="PPE424" s="4"/>
      <c r="PPF424" s="4"/>
      <c r="PPG424" s="4"/>
      <c r="PPH424" s="4"/>
      <c r="PPI424" s="4"/>
      <c r="PPJ424" s="4"/>
      <c r="PPK424" s="4"/>
      <c r="PPL424" s="4"/>
      <c r="PPM424" s="4"/>
      <c r="PPN424" s="4"/>
      <c r="PPO424" s="4"/>
      <c r="PPP424" s="4"/>
      <c r="PPQ424" s="4"/>
      <c r="PPR424" s="4"/>
      <c r="PPS424" s="4"/>
      <c r="PPT424" s="4"/>
      <c r="PPU424" s="4"/>
      <c r="PPV424" s="4"/>
      <c r="PPW424" s="4"/>
      <c r="PPX424" s="4"/>
      <c r="PPY424" s="4"/>
      <c r="PPZ424" s="4"/>
      <c r="PQA424" s="4"/>
      <c r="PQB424" s="4"/>
      <c r="PQC424" s="4"/>
      <c r="PQD424" s="4"/>
      <c r="PQE424" s="4"/>
      <c r="PQF424" s="4"/>
      <c r="PQG424" s="4"/>
      <c r="PQH424" s="4"/>
      <c r="PQI424" s="4"/>
      <c r="PQJ424" s="4"/>
      <c r="PQK424" s="4"/>
      <c r="PQL424" s="4"/>
      <c r="PQM424" s="4"/>
      <c r="PQN424" s="4"/>
      <c r="PQO424" s="4"/>
      <c r="PQP424" s="4"/>
      <c r="PQQ424" s="4"/>
      <c r="PQR424" s="4"/>
      <c r="PQS424" s="4"/>
      <c r="PQT424" s="4"/>
      <c r="PQU424" s="4"/>
      <c r="PQV424" s="4"/>
      <c r="PQW424" s="4"/>
      <c r="PQX424" s="4"/>
      <c r="PQY424" s="4"/>
      <c r="PQZ424" s="4"/>
      <c r="PRA424" s="4"/>
      <c r="PRB424" s="4"/>
      <c r="PRC424" s="4"/>
      <c r="PRD424" s="4"/>
      <c r="PRE424" s="4"/>
      <c r="PRF424" s="4"/>
      <c r="PRG424" s="4"/>
      <c r="PRH424" s="4"/>
      <c r="PRI424" s="4"/>
      <c r="PRJ424" s="4"/>
      <c r="PRK424" s="4"/>
      <c r="PRL424" s="4"/>
      <c r="PRM424" s="4"/>
      <c r="PRN424" s="4"/>
      <c r="PRO424" s="4"/>
      <c r="PRP424" s="4"/>
      <c r="PRQ424" s="4"/>
      <c r="PRR424" s="4"/>
      <c r="PRS424" s="4"/>
      <c r="PRT424" s="4"/>
      <c r="PRU424" s="4"/>
      <c r="PRV424" s="4"/>
      <c r="PRW424" s="4"/>
      <c r="PRX424" s="4"/>
      <c r="PRY424" s="4"/>
      <c r="PRZ424" s="4"/>
      <c r="PSA424" s="4"/>
      <c r="PSB424" s="4"/>
      <c r="PSC424" s="4"/>
      <c r="PSD424" s="4"/>
      <c r="PSE424" s="4"/>
      <c r="PSF424" s="4"/>
      <c r="PSG424" s="4"/>
      <c r="PSH424" s="4"/>
      <c r="PSI424" s="4"/>
      <c r="PSJ424" s="4"/>
      <c r="PSK424" s="4"/>
      <c r="PSL424" s="4"/>
      <c r="PSM424" s="4"/>
      <c r="PSN424" s="4"/>
      <c r="PSO424" s="4"/>
      <c r="PSP424" s="4"/>
      <c r="PSQ424" s="4"/>
      <c r="PSR424" s="4"/>
      <c r="PSS424" s="4"/>
      <c r="PST424" s="4"/>
      <c r="PSU424" s="4"/>
      <c r="PSV424" s="4"/>
      <c r="PSW424" s="4"/>
      <c r="PSX424" s="4"/>
      <c r="PSY424" s="4"/>
      <c r="PSZ424" s="4"/>
      <c r="PTA424" s="4"/>
      <c r="PTB424" s="4"/>
      <c r="PTC424" s="4"/>
      <c r="PTD424" s="4"/>
      <c r="PTE424" s="4"/>
      <c r="PTF424" s="4"/>
      <c r="PTG424" s="4"/>
      <c r="PTH424" s="4"/>
      <c r="PTI424" s="4"/>
      <c r="PTJ424" s="4"/>
      <c r="PTK424" s="4"/>
      <c r="PTL424" s="4"/>
      <c r="PTM424" s="4"/>
      <c r="PTN424" s="4"/>
      <c r="PTO424" s="4"/>
      <c r="PTP424" s="4"/>
      <c r="PTQ424" s="4"/>
      <c r="PTR424" s="4"/>
      <c r="PTS424" s="4"/>
      <c r="PTT424" s="4"/>
      <c r="PTU424" s="4"/>
      <c r="PTV424" s="4"/>
      <c r="PTW424" s="4"/>
      <c r="PTX424" s="4"/>
      <c r="PTY424" s="4"/>
      <c r="PTZ424" s="4"/>
      <c r="PUA424" s="4"/>
      <c r="PUB424" s="4"/>
      <c r="PUC424" s="4"/>
      <c r="PUD424" s="4"/>
      <c r="PUE424" s="4"/>
      <c r="PUF424" s="4"/>
      <c r="PUG424" s="4"/>
      <c r="PUH424" s="4"/>
      <c r="PUI424" s="4"/>
      <c r="PUJ424" s="4"/>
      <c r="PUK424" s="4"/>
      <c r="PUL424" s="4"/>
      <c r="PUM424" s="4"/>
      <c r="PUN424" s="4"/>
      <c r="PUO424" s="4"/>
      <c r="PUP424" s="4"/>
      <c r="PUQ424" s="4"/>
      <c r="PUR424" s="4"/>
      <c r="PUS424" s="4"/>
      <c r="PUT424" s="4"/>
      <c r="PUU424" s="4"/>
      <c r="PUV424" s="4"/>
      <c r="PUW424" s="4"/>
      <c r="PUX424" s="4"/>
      <c r="PUY424" s="4"/>
      <c r="PUZ424" s="4"/>
      <c r="PVA424" s="4"/>
      <c r="PVB424" s="4"/>
      <c r="PVC424" s="4"/>
      <c r="PVD424" s="4"/>
      <c r="PVE424" s="4"/>
      <c r="PVF424" s="4"/>
      <c r="PVG424" s="4"/>
      <c r="PVH424" s="4"/>
      <c r="PVI424" s="4"/>
      <c r="PVJ424" s="4"/>
      <c r="PVK424" s="4"/>
      <c r="PVL424" s="4"/>
      <c r="PVM424" s="4"/>
      <c r="PVN424" s="4"/>
      <c r="PVO424" s="4"/>
      <c r="PVP424" s="4"/>
      <c r="PVQ424" s="4"/>
      <c r="PVR424" s="4"/>
      <c r="PVS424" s="4"/>
      <c r="PVT424" s="4"/>
      <c r="PVU424" s="4"/>
      <c r="PVV424" s="4"/>
      <c r="PVW424" s="4"/>
      <c r="PVX424" s="4"/>
      <c r="PVY424" s="4"/>
      <c r="PVZ424" s="4"/>
      <c r="PWA424" s="4"/>
      <c r="PWB424" s="4"/>
      <c r="PWC424" s="4"/>
      <c r="PWD424" s="4"/>
      <c r="PWE424" s="4"/>
      <c r="PWF424" s="4"/>
      <c r="PWG424" s="4"/>
      <c r="PWH424" s="4"/>
      <c r="PWI424" s="4"/>
      <c r="PWJ424" s="4"/>
      <c r="PWK424" s="4"/>
      <c r="PWL424" s="4"/>
      <c r="PWM424" s="4"/>
      <c r="PWN424" s="4"/>
      <c r="PWO424" s="4"/>
      <c r="PWP424" s="4"/>
      <c r="PWQ424" s="4"/>
      <c r="PWR424" s="4"/>
      <c r="PWS424" s="4"/>
      <c r="PWT424" s="4"/>
      <c r="PWU424" s="4"/>
      <c r="PWV424" s="4"/>
      <c r="PWW424" s="4"/>
      <c r="PWX424" s="4"/>
      <c r="PWY424" s="4"/>
      <c r="PWZ424" s="4"/>
      <c r="PXA424" s="4"/>
      <c r="PXB424" s="4"/>
      <c r="PXC424" s="4"/>
      <c r="PXD424" s="4"/>
      <c r="PXE424" s="4"/>
      <c r="PXF424" s="4"/>
      <c r="PXG424" s="4"/>
      <c r="PXH424" s="4"/>
      <c r="PXI424" s="4"/>
      <c r="PXJ424" s="4"/>
      <c r="PXK424" s="4"/>
      <c r="PXL424" s="4"/>
      <c r="PXM424" s="4"/>
      <c r="PXN424" s="4"/>
      <c r="PXO424" s="4"/>
      <c r="PXP424" s="4"/>
      <c r="PXQ424" s="4"/>
      <c r="PXR424" s="4"/>
      <c r="PXS424" s="4"/>
      <c r="PXT424" s="4"/>
      <c r="PXU424" s="4"/>
      <c r="PXV424" s="4"/>
      <c r="PXW424" s="4"/>
      <c r="PXX424" s="4"/>
      <c r="PXY424" s="4"/>
      <c r="PXZ424" s="4"/>
      <c r="PYA424" s="4"/>
      <c r="PYB424" s="4"/>
      <c r="PYC424" s="4"/>
      <c r="PYD424" s="4"/>
      <c r="PYE424" s="4"/>
      <c r="PYF424" s="4"/>
      <c r="PYG424" s="4"/>
      <c r="PYH424" s="4"/>
      <c r="PYI424" s="4"/>
      <c r="PYJ424" s="4"/>
      <c r="PYK424" s="4"/>
      <c r="PYL424" s="4"/>
      <c r="PYM424" s="4"/>
      <c r="PYN424" s="4"/>
      <c r="PYO424" s="4"/>
      <c r="PYP424" s="4"/>
      <c r="PYQ424" s="4"/>
      <c r="PYR424" s="4"/>
      <c r="PYS424" s="4"/>
      <c r="PYT424" s="4"/>
      <c r="PYU424" s="4"/>
      <c r="PYV424" s="4"/>
      <c r="PYW424" s="4"/>
      <c r="PYX424" s="4"/>
      <c r="PYY424" s="4"/>
      <c r="PYZ424" s="4"/>
      <c r="PZA424" s="4"/>
      <c r="PZB424" s="4"/>
      <c r="PZC424" s="4"/>
      <c r="PZD424" s="4"/>
      <c r="PZE424" s="4"/>
      <c r="PZF424" s="4"/>
      <c r="PZG424" s="4"/>
      <c r="PZH424" s="4"/>
      <c r="PZI424" s="4"/>
      <c r="PZJ424" s="4"/>
      <c r="PZK424" s="4"/>
      <c r="PZL424" s="4"/>
      <c r="PZM424" s="4"/>
      <c r="PZN424" s="4"/>
      <c r="PZO424" s="4"/>
      <c r="PZP424" s="4"/>
      <c r="PZQ424" s="4"/>
      <c r="PZR424" s="4"/>
      <c r="PZS424" s="4"/>
      <c r="PZT424" s="4"/>
      <c r="PZU424" s="4"/>
      <c r="PZV424" s="4"/>
      <c r="PZW424" s="4"/>
      <c r="PZX424" s="4"/>
      <c r="PZY424" s="4"/>
      <c r="PZZ424" s="4"/>
      <c r="QAA424" s="4"/>
      <c r="QAB424" s="4"/>
      <c r="QAC424" s="4"/>
      <c r="QAD424" s="4"/>
      <c r="QAE424" s="4"/>
      <c r="QAF424" s="4"/>
      <c r="QAG424" s="4"/>
      <c r="QAH424" s="4"/>
      <c r="QAI424" s="4"/>
      <c r="QAJ424" s="4"/>
      <c r="QAK424" s="4"/>
      <c r="QAL424" s="4"/>
      <c r="QAM424" s="4"/>
      <c r="QAN424" s="4"/>
      <c r="QAO424" s="4"/>
      <c r="QAP424" s="4"/>
      <c r="QAQ424" s="4"/>
      <c r="QAR424" s="4"/>
      <c r="QAS424" s="4"/>
      <c r="QAT424" s="4"/>
      <c r="QAU424" s="4"/>
      <c r="QAV424" s="4"/>
      <c r="QAW424" s="4"/>
      <c r="QAX424" s="4"/>
      <c r="QAY424" s="4"/>
      <c r="QAZ424" s="4"/>
      <c r="QBA424" s="4"/>
      <c r="QBB424" s="4"/>
      <c r="QBC424" s="4"/>
      <c r="QBD424" s="4"/>
      <c r="QBE424" s="4"/>
      <c r="QBF424" s="4"/>
      <c r="QBG424" s="4"/>
      <c r="QBH424" s="4"/>
      <c r="QBI424" s="4"/>
      <c r="QBJ424" s="4"/>
      <c r="QBK424" s="4"/>
      <c r="QBL424" s="4"/>
      <c r="QBM424" s="4"/>
      <c r="QBN424" s="4"/>
      <c r="QBO424" s="4"/>
      <c r="QBP424" s="4"/>
      <c r="QBQ424" s="4"/>
      <c r="QBR424" s="4"/>
      <c r="QBS424" s="4"/>
      <c r="QBT424" s="4"/>
      <c r="QBU424" s="4"/>
      <c r="QBV424" s="4"/>
      <c r="QBW424" s="4"/>
      <c r="QBX424" s="4"/>
      <c r="QBY424" s="4"/>
      <c r="QBZ424" s="4"/>
      <c r="QCA424" s="4"/>
      <c r="QCB424" s="4"/>
      <c r="QCC424" s="4"/>
      <c r="QCD424" s="4"/>
      <c r="QCE424" s="4"/>
      <c r="QCF424" s="4"/>
      <c r="QCG424" s="4"/>
      <c r="QCH424" s="4"/>
      <c r="QCI424" s="4"/>
      <c r="QCJ424" s="4"/>
      <c r="QCK424" s="4"/>
      <c r="QCL424" s="4"/>
      <c r="QCM424" s="4"/>
      <c r="QCN424" s="4"/>
      <c r="QCO424" s="4"/>
      <c r="QCP424" s="4"/>
      <c r="QCQ424" s="4"/>
      <c r="QCR424" s="4"/>
      <c r="QCS424" s="4"/>
      <c r="QCT424" s="4"/>
      <c r="QCU424" s="4"/>
      <c r="QCV424" s="4"/>
      <c r="QCW424" s="4"/>
      <c r="QCX424" s="4"/>
      <c r="QCY424" s="4"/>
      <c r="QCZ424" s="4"/>
      <c r="QDA424" s="4"/>
      <c r="QDB424" s="4"/>
      <c r="QDC424" s="4"/>
      <c r="QDD424" s="4"/>
      <c r="QDE424" s="4"/>
      <c r="QDF424" s="4"/>
      <c r="QDG424" s="4"/>
      <c r="QDH424" s="4"/>
      <c r="QDI424" s="4"/>
      <c r="QDJ424" s="4"/>
      <c r="QDK424" s="4"/>
      <c r="QDL424" s="4"/>
      <c r="QDM424" s="4"/>
      <c r="QDN424" s="4"/>
      <c r="QDO424" s="4"/>
      <c r="QDP424" s="4"/>
      <c r="QDQ424" s="4"/>
      <c r="QDR424" s="4"/>
      <c r="QDS424" s="4"/>
      <c r="QDT424" s="4"/>
      <c r="QDU424" s="4"/>
      <c r="QDV424" s="4"/>
      <c r="QDW424" s="4"/>
      <c r="QDX424" s="4"/>
      <c r="QDY424" s="4"/>
      <c r="QDZ424" s="4"/>
      <c r="QEA424" s="4"/>
      <c r="QEB424" s="4"/>
      <c r="QEC424" s="4"/>
      <c r="QED424" s="4"/>
      <c r="QEE424" s="4"/>
      <c r="QEF424" s="4"/>
      <c r="QEG424" s="4"/>
      <c r="QEH424" s="4"/>
      <c r="QEI424" s="4"/>
      <c r="QEJ424" s="4"/>
      <c r="QEK424" s="4"/>
      <c r="QEL424" s="4"/>
      <c r="QEM424" s="4"/>
      <c r="QEN424" s="4"/>
      <c r="QEO424" s="4"/>
      <c r="QEP424" s="4"/>
      <c r="QEQ424" s="4"/>
      <c r="QER424" s="4"/>
      <c r="QES424" s="4"/>
      <c r="QET424" s="4"/>
      <c r="QEU424" s="4"/>
      <c r="QEV424" s="4"/>
      <c r="QEW424" s="4"/>
      <c r="QEX424" s="4"/>
      <c r="QEY424" s="4"/>
      <c r="QEZ424" s="4"/>
      <c r="QFA424" s="4"/>
      <c r="QFB424" s="4"/>
      <c r="QFC424" s="4"/>
      <c r="QFD424" s="4"/>
      <c r="QFE424" s="4"/>
      <c r="QFF424" s="4"/>
      <c r="QFG424" s="4"/>
      <c r="QFH424" s="4"/>
      <c r="QFI424" s="4"/>
      <c r="QFJ424" s="4"/>
      <c r="QFK424" s="4"/>
      <c r="QFL424" s="4"/>
      <c r="QFM424" s="4"/>
      <c r="QFN424" s="4"/>
      <c r="QFO424" s="4"/>
      <c r="QFP424" s="4"/>
      <c r="QFQ424" s="4"/>
      <c r="QFR424" s="4"/>
      <c r="QFS424" s="4"/>
      <c r="QFT424" s="4"/>
      <c r="QFU424" s="4"/>
      <c r="QFV424" s="4"/>
      <c r="QFW424" s="4"/>
      <c r="QFX424" s="4"/>
      <c r="QFY424" s="4"/>
      <c r="QFZ424" s="4"/>
      <c r="QGA424" s="4"/>
      <c r="QGB424" s="4"/>
      <c r="QGC424" s="4"/>
      <c r="QGD424" s="4"/>
      <c r="QGE424" s="4"/>
      <c r="QGF424" s="4"/>
      <c r="QGG424" s="4"/>
      <c r="QGH424" s="4"/>
      <c r="QGI424" s="4"/>
      <c r="QGJ424" s="4"/>
      <c r="QGK424" s="4"/>
      <c r="QGL424" s="4"/>
      <c r="QGM424" s="4"/>
      <c r="QGN424" s="4"/>
      <c r="QGO424" s="4"/>
      <c r="QGP424" s="4"/>
      <c r="QGQ424" s="4"/>
      <c r="QGR424" s="4"/>
      <c r="QGS424" s="4"/>
      <c r="QGT424" s="4"/>
      <c r="QGU424" s="4"/>
      <c r="QGV424" s="4"/>
      <c r="QGW424" s="4"/>
      <c r="QGX424" s="4"/>
      <c r="QGY424" s="4"/>
      <c r="QGZ424" s="4"/>
      <c r="QHA424" s="4"/>
      <c r="QHB424" s="4"/>
      <c r="QHC424" s="4"/>
      <c r="QHD424" s="4"/>
      <c r="QHE424" s="4"/>
      <c r="QHF424" s="4"/>
      <c r="QHG424" s="4"/>
      <c r="QHH424" s="4"/>
      <c r="QHI424" s="4"/>
      <c r="QHJ424" s="4"/>
      <c r="QHK424" s="4"/>
      <c r="QHL424" s="4"/>
      <c r="QHM424" s="4"/>
      <c r="QHN424" s="4"/>
      <c r="QHO424" s="4"/>
      <c r="QHP424" s="4"/>
      <c r="QHQ424" s="4"/>
      <c r="QHR424" s="4"/>
      <c r="QHS424" s="4"/>
      <c r="QHT424" s="4"/>
      <c r="QHU424" s="4"/>
      <c r="QHV424" s="4"/>
      <c r="QHW424" s="4"/>
      <c r="QHX424" s="4"/>
      <c r="QHY424" s="4"/>
      <c r="QHZ424" s="4"/>
      <c r="QIA424" s="4"/>
      <c r="QIB424" s="4"/>
      <c r="QIC424" s="4"/>
      <c r="QID424" s="4"/>
      <c r="QIE424" s="4"/>
      <c r="QIF424" s="4"/>
      <c r="QIG424" s="4"/>
      <c r="QIH424" s="4"/>
      <c r="QII424" s="4"/>
      <c r="QIJ424" s="4"/>
      <c r="QIK424" s="4"/>
      <c r="QIL424" s="4"/>
      <c r="QIM424" s="4"/>
      <c r="QIN424" s="4"/>
      <c r="QIO424" s="4"/>
      <c r="QIP424" s="4"/>
      <c r="QIQ424" s="4"/>
      <c r="QIR424" s="4"/>
      <c r="QIS424" s="4"/>
      <c r="QIT424" s="4"/>
      <c r="QIU424" s="4"/>
      <c r="QIV424" s="4"/>
      <c r="QIW424" s="4"/>
      <c r="QIX424" s="4"/>
      <c r="QIY424" s="4"/>
      <c r="QIZ424" s="4"/>
      <c r="QJA424" s="4"/>
      <c r="QJB424" s="4"/>
      <c r="QJC424" s="4"/>
      <c r="QJD424" s="4"/>
      <c r="QJE424" s="4"/>
      <c r="QJF424" s="4"/>
      <c r="QJG424" s="4"/>
      <c r="QJH424" s="4"/>
      <c r="QJI424" s="4"/>
      <c r="QJJ424" s="4"/>
      <c r="QJK424" s="4"/>
      <c r="QJL424" s="4"/>
      <c r="QJM424" s="4"/>
      <c r="QJN424" s="4"/>
      <c r="QJO424" s="4"/>
      <c r="QJP424" s="4"/>
      <c r="QJQ424" s="4"/>
      <c r="QJR424" s="4"/>
      <c r="QJS424" s="4"/>
      <c r="QJT424" s="4"/>
      <c r="QJU424" s="4"/>
      <c r="QJV424" s="4"/>
      <c r="QJW424" s="4"/>
      <c r="QJX424" s="4"/>
      <c r="QJY424" s="4"/>
      <c r="QJZ424" s="4"/>
      <c r="QKA424" s="4"/>
      <c r="QKB424" s="4"/>
      <c r="QKC424" s="4"/>
      <c r="QKD424" s="4"/>
      <c r="QKE424" s="4"/>
      <c r="QKF424" s="4"/>
      <c r="QKG424" s="4"/>
      <c r="QKH424" s="4"/>
      <c r="QKI424" s="4"/>
      <c r="QKJ424" s="4"/>
      <c r="QKK424" s="4"/>
      <c r="QKL424" s="4"/>
      <c r="QKM424" s="4"/>
      <c r="QKN424" s="4"/>
      <c r="QKO424" s="4"/>
      <c r="QKP424" s="4"/>
      <c r="QKQ424" s="4"/>
      <c r="QKR424" s="4"/>
      <c r="QKS424" s="4"/>
      <c r="QKT424" s="4"/>
      <c r="QKU424" s="4"/>
      <c r="QKV424" s="4"/>
      <c r="QKW424" s="4"/>
      <c r="QKX424" s="4"/>
      <c r="QKY424" s="4"/>
      <c r="QKZ424" s="4"/>
      <c r="QLA424" s="4"/>
      <c r="QLB424" s="4"/>
      <c r="QLC424" s="4"/>
      <c r="QLD424" s="4"/>
      <c r="QLE424" s="4"/>
      <c r="QLF424" s="4"/>
      <c r="QLG424" s="4"/>
      <c r="QLH424" s="4"/>
      <c r="QLI424" s="4"/>
      <c r="QLJ424" s="4"/>
      <c r="QLK424" s="4"/>
      <c r="QLL424" s="4"/>
      <c r="QLM424" s="4"/>
      <c r="QLN424" s="4"/>
      <c r="QLO424" s="4"/>
      <c r="QLP424" s="4"/>
      <c r="QLQ424" s="4"/>
      <c r="QLR424" s="4"/>
      <c r="QLS424" s="4"/>
      <c r="QLT424" s="4"/>
      <c r="QLU424" s="4"/>
      <c r="QLV424" s="4"/>
      <c r="QLW424" s="4"/>
      <c r="QLX424" s="4"/>
      <c r="QLY424" s="4"/>
      <c r="QLZ424" s="4"/>
      <c r="QMA424" s="4"/>
      <c r="QMB424" s="4"/>
      <c r="QMC424" s="4"/>
      <c r="QMD424" s="4"/>
      <c r="QME424" s="4"/>
      <c r="QMF424" s="4"/>
      <c r="QMG424" s="4"/>
      <c r="QMH424" s="4"/>
      <c r="QMI424" s="4"/>
      <c r="QMJ424" s="4"/>
      <c r="QMK424" s="4"/>
      <c r="QML424" s="4"/>
      <c r="QMM424" s="4"/>
      <c r="QMN424" s="4"/>
      <c r="QMO424" s="4"/>
      <c r="QMP424" s="4"/>
      <c r="QMQ424" s="4"/>
      <c r="QMR424" s="4"/>
      <c r="QMS424" s="4"/>
      <c r="QMT424" s="4"/>
      <c r="QMU424" s="4"/>
      <c r="QMV424" s="4"/>
      <c r="QMW424" s="4"/>
      <c r="QMX424" s="4"/>
      <c r="QMY424" s="4"/>
      <c r="QMZ424" s="4"/>
      <c r="QNA424" s="4"/>
      <c r="QNB424" s="4"/>
      <c r="QNC424" s="4"/>
      <c r="QND424" s="4"/>
      <c r="QNE424" s="4"/>
      <c r="QNF424" s="4"/>
      <c r="QNG424" s="4"/>
      <c r="QNH424" s="4"/>
      <c r="QNI424" s="4"/>
      <c r="QNJ424" s="4"/>
      <c r="QNK424" s="4"/>
      <c r="QNL424" s="4"/>
      <c r="QNM424" s="4"/>
      <c r="QNN424" s="4"/>
      <c r="QNO424" s="4"/>
      <c r="QNP424" s="4"/>
      <c r="QNQ424" s="4"/>
      <c r="QNR424" s="4"/>
      <c r="QNS424" s="4"/>
      <c r="QNT424" s="4"/>
      <c r="QNU424" s="4"/>
      <c r="QNV424" s="4"/>
      <c r="QNW424" s="4"/>
      <c r="QNX424" s="4"/>
      <c r="QNY424" s="4"/>
      <c r="QNZ424" s="4"/>
      <c r="QOA424" s="4"/>
      <c r="QOB424" s="4"/>
      <c r="QOC424" s="4"/>
      <c r="QOD424" s="4"/>
      <c r="QOE424" s="4"/>
      <c r="QOF424" s="4"/>
      <c r="QOG424" s="4"/>
      <c r="QOH424" s="4"/>
      <c r="QOI424" s="4"/>
      <c r="QOJ424" s="4"/>
      <c r="QOK424" s="4"/>
      <c r="QOL424" s="4"/>
      <c r="QOM424" s="4"/>
      <c r="QON424" s="4"/>
      <c r="QOO424" s="4"/>
      <c r="QOP424" s="4"/>
      <c r="QOQ424" s="4"/>
      <c r="QOR424" s="4"/>
      <c r="QOS424" s="4"/>
      <c r="QOT424" s="4"/>
      <c r="QOU424" s="4"/>
      <c r="QOV424" s="4"/>
      <c r="QOW424" s="4"/>
      <c r="QOX424" s="4"/>
      <c r="QOY424" s="4"/>
      <c r="QOZ424" s="4"/>
      <c r="QPA424" s="4"/>
      <c r="QPB424" s="4"/>
      <c r="QPC424" s="4"/>
      <c r="QPD424" s="4"/>
      <c r="QPE424" s="4"/>
      <c r="QPF424" s="4"/>
      <c r="QPG424" s="4"/>
      <c r="QPH424" s="4"/>
      <c r="QPI424" s="4"/>
      <c r="QPJ424" s="4"/>
      <c r="QPK424" s="4"/>
      <c r="QPL424" s="4"/>
      <c r="QPM424" s="4"/>
      <c r="QPN424" s="4"/>
      <c r="QPO424" s="4"/>
      <c r="QPP424" s="4"/>
      <c r="QPQ424" s="4"/>
      <c r="QPR424" s="4"/>
      <c r="QPS424" s="4"/>
      <c r="QPT424" s="4"/>
      <c r="QPU424" s="4"/>
      <c r="QPV424" s="4"/>
      <c r="QPW424" s="4"/>
      <c r="QPX424" s="4"/>
      <c r="QPY424" s="4"/>
      <c r="QPZ424" s="4"/>
      <c r="QQA424" s="4"/>
      <c r="QQB424" s="4"/>
      <c r="QQC424" s="4"/>
      <c r="QQD424" s="4"/>
      <c r="QQE424" s="4"/>
      <c r="QQF424" s="4"/>
      <c r="QQG424" s="4"/>
      <c r="QQH424" s="4"/>
      <c r="QQI424" s="4"/>
      <c r="QQJ424" s="4"/>
      <c r="QQK424" s="4"/>
      <c r="QQL424" s="4"/>
      <c r="QQM424" s="4"/>
      <c r="QQN424" s="4"/>
      <c r="QQO424" s="4"/>
      <c r="QQP424" s="4"/>
      <c r="QQQ424" s="4"/>
      <c r="QQR424" s="4"/>
      <c r="QQS424" s="4"/>
      <c r="QQT424" s="4"/>
      <c r="QQU424" s="4"/>
      <c r="QQV424" s="4"/>
      <c r="QQW424" s="4"/>
      <c r="QQX424" s="4"/>
      <c r="QQY424" s="4"/>
      <c r="QQZ424" s="4"/>
      <c r="QRA424" s="4"/>
      <c r="QRB424" s="4"/>
      <c r="QRC424" s="4"/>
      <c r="QRD424" s="4"/>
      <c r="QRE424" s="4"/>
      <c r="QRF424" s="4"/>
      <c r="QRG424" s="4"/>
      <c r="QRH424" s="4"/>
      <c r="QRI424" s="4"/>
      <c r="QRJ424" s="4"/>
      <c r="QRK424" s="4"/>
      <c r="QRL424" s="4"/>
      <c r="QRM424" s="4"/>
      <c r="QRN424" s="4"/>
      <c r="QRO424" s="4"/>
      <c r="QRP424" s="4"/>
      <c r="QRQ424" s="4"/>
      <c r="QRR424" s="4"/>
      <c r="QRS424" s="4"/>
      <c r="QRT424" s="4"/>
      <c r="QRU424" s="4"/>
      <c r="QRV424" s="4"/>
      <c r="QRW424" s="4"/>
      <c r="QRX424" s="4"/>
      <c r="QRY424" s="4"/>
      <c r="QRZ424" s="4"/>
      <c r="QSA424" s="4"/>
      <c r="QSB424" s="4"/>
      <c r="QSC424" s="4"/>
      <c r="QSD424" s="4"/>
      <c r="QSE424" s="4"/>
      <c r="QSF424" s="4"/>
      <c r="QSG424" s="4"/>
      <c r="QSH424" s="4"/>
      <c r="QSI424" s="4"/>
      <c r="QSJ424" s="4"/>
      <c r="QSK424" s="4"/>
      <c r="QSL424" s="4"/>
      <c r="QSM424" s="4"/>
      <c r="QSN424" s="4"/>
      <c r="QSO424" s="4"/>
      <c r="QSP424" s="4"/>
      <c r="QSQ424" s="4"/>
      <c r="QSR424" s="4"/>
      <c r="QSS424" s="4"/>
      <c r="QST424" s="4"/>
      <c r="QSU424" s="4"/>
      <c r="QSV424" s="4"/>
      <c r="QSW424" s="4"/>
      <c r="QSX424" s="4"/>
      <c r="QSY424" s="4"/>
      <c r="QSZ424" s="4"/>
      <c r="QTA424" s="4"/>
      <c r="QTB424" s="4"/>
      <c r="QTC424" s="4"/>
      <c r="QTD424" s="4"/>
      <c r="QTE424" s="4"/>
      <c r="QTF424" s="4"/>
      <c r="QTG424" s="4"/>
      <c r="QTH424" s="4"/>
      <c r="QTI424" s="4"/>
      <c r="QTJ424" s="4"/>
      <c r="QTK424" s="4"/>
      <c r="QTL424" s="4"/>
      <c r="QTM424" s="4"/>
      <c r="QTN424" s="4"/>
      <c r="QTO424" s="4"/>
      <c r="QTP424" s="4"/>
      <c r="QTQ424" s="4"/>
      <c r="QTR424" s="4"/>
      <c r="QTS424" s="4"/>
      <c r="QTT424" s="4"/>
      <c r="QTU424" s="4"/>
      <c r="QTV424" s="4"/>
      <c r="QTW424" s="4"/>
      <c r="QTX424" s="4"/>
      <c r="QTY424" s="4"/>
      <c r="QTZ424" s="4"/>
      <c r="QUA424" s="4"/>
      <c r="QUB424" s="4"/>
      <c r="QUC424" s="4"/>
      <c r="QUD424" s="4"/>
      <c r="QUE424" s="4"/>
      <c r="QUF424" s="4"/>
      <c r="QUG424" s="4"/>
      <c r="QUH424" s="4"/>
      <c r="QUI424" s="4"/>
      <c r="QUJ424" s="4"/>
      <c r="QUK424" s="4"/>
      <c r="QUL424" s="4"/>
      <c r="QUM424" s="4"/>
      <c r="QUN424" s="4"/>
      <c r="QUO424" s="4"/>
      <c r="QUP424" s="4"/>
      <c r="QUQ424" s="4"/>
      <c r="QUR424" s="4"/>
      <c r="QUS424" s="4"/>
      <c r="QUT424" s="4"/>
      <c r="QUU424" s="4"/>
      <c r="QUV424" s="4"/>
      <c r="QUW424" s="4"/>
      <c r="QUX424" s="4"/>
      <c r="QUY424" s="4"/>
      <c r="QUZ424" s="4"/>
      <c r="QVA424" s="4"/>
      <c r="QVB424" s="4"/>
      <c r="QVC424" s="4"/>
      <c r="QVD424" s="4"/>
      <c r="QVE424" s="4"/>
      <c r="QVF424" s="4"/>
      <c r="QVG424" s="4"/>
      <c r="QVH424" s="4"/>
      <c r="QVI424" s="4"/>
      <c r="QVJ424" s="4"/>
      <c r="QVK424" s="4"/>
      <c r="QVL424" s="4"/>
      <c r="QVM424" s="4"/>
      <c r="QVN424" s="4"/>
      <c r="QVO424" s="4"/>
      <c r="QVP424" s="4"/>
      <c r="QVQ424" s="4"/>
      <c r="QVR424" s="4"/>
      <c r="QVS424" s="4"/>
      <c r="QVT424" s="4"/>
      <c r="QVU424" s="4"/>
      <c r="QVV424" s="4"/>
      <c r="QVW424" s="4"/>
      <c r="QVX424" s="4"/>
      <c r="QVY424" s="4"/>
      <c r="QVZ424" s="4"/>
      <c r="QWA424" s="4"/>
      <c r="QWB424" s="4"/>
      <c r="QWC424" s="4"/>
      <c r="QWD424" s="4"/>
      <c r="QWE424" s="4"/>
      <c r="QWF424" s="4"/>
      <c r="QWG424" s="4"/>
      <c r="QWH424" s="4"/>
      <c r="QWI424" s="4"/>
      <c r="QWJ424" s="4"/>
      <c r="QWK424" s="4"/>
      <c r="QWL424" s="4"/>
      <c r="QWM424" s="4"/>
      <c r="QWN424" s="4"/>
      <c r="QWO424" s="4"/>
      <c r="QWP424" s="4"/>
      <c r="QWQ424" s="4"/>
      <c r="QWR424" s="4"/>
      <c r="QWS424" s="4"/>
      <c r="QWT424" s="4"/>
      <c r="QWU424" s="4"/>
      <c r="QWV424" s="4"/>
      <c r="QWW424" s="4"/>
      <c r="QWX424" s="4"/>
      <c r="QWY424" s="4"/>
      <c r="QWZ424" s="4"/>
      <c r="QXA424" s="4"/>
      <c r="QXB424" s="4"/>
      <c r="QXC424" s="4"/>
      <c r="QXD424" s="4"/>
      <c r="QXE424" s="4"/>
      <c r="QXF424" s="4"/>
      <c r="QXG424" s="4"/>
      <c r="QXH424" s="4"/>
      <c r="QXI424" s="4"/>
      <c r="QXJ424" s="4"/>
      <c r="QXK424" s="4"/>
      <c r="QXL424" s="4"/>
      <c r="QXM424" s="4"/>
      <c r="QXN424" s="4"/>
      <c r="QXO424" s="4"/>
      <c r="QXP424" s="4"/>
      <c r="QXQ424" s="4"/>
      <c r="QXR424" s="4"/>
      <c r="QXS424" s="4"/>
      <c r="QXT424" s="4"/>
      <c r="QXU424" s="4"/>
      <c r="QXV424" s="4"/>
      <c r="QXW424" s="4"/>
      <c r="QXX424" s="4"/>
      <c r="QXY424" s="4"/>
      <c r="QXZ424" s="4"/>
      <c r="QYA424" s="4"/>
      <c r="QYB424" s="4"/>
      <c r="QYC424" s="4"/>
      <c r="QYD424" s="4"/>
      <c r="QYE424" s="4"/>
      <c r="QYF424" s="4"/>
      <c r="QYG424" s="4"/>
      <c r="QYH424" s="4"/>
      <c r="QYI424" s="4"/>
      <c r="QYJ424" s="4"/>
      <c r="QYK424" s="4"/>
      <c r="QYL424" s="4"/>
      <c r="QYM424" s="4"/>
      <c r="QYN424" s="4"/>
      <c r="QYO424" s="4"/>
      <c r="QYP424" s="4"/>
      <c r="QYQ424" s="4"/>
      <c r="QYR424" s="4"/>
      <c r="QYS424" s="4"/>
      <c r="QYT424" s="4"/>
      <c r="QYU424" s="4"/>
      <c r="QYV424" s="4"/>
      <c r="QYW424" s="4"/>
      <c r="QYX424" s="4"/>
      <c r="QYY424" s="4"/>
      <c r="QYZ424" s="4"/>
      <c r="QZA424" s="4"/>
      <c r="QZB424" s="4"/>
      <c r="QZC424" s="4"/>
      <c r="QZD424" s="4"/>
      <c r="QZE424" s="4"/>
      <c r="QZF424" s="4"/>
      <c r="QZG424" s="4"/>
      <c r="QZH424" s="4"/>
      <c r="QZI424" s="4"/>
      <c r="QZJ424" s="4"/>
      <c r="QZK424" s="4"/>
      <c r="QZL424" s="4"/>
      <c r="QZM424" s="4"/>
      <c r="QZN424" s="4"/>
      <c r="QZO424" s="4"/>
      <c r="QZP424" s="4"/>
      <c r="QZQ424" s="4"/>
      <c r="QZR424" s="4"/>
      <c r="QZS424" s="4"/>
      <c r="QZT424" s="4"/>
      <c r="QZU424" s="4"/>
      <c r="QZV424" s="4"/>
      <c r="QZW424" s="4"/>
      <c r="QZX424" s="4"/>
      <c r="QZY424" s="4"/>
      <c r="QZZ424" s="4"/>
      <c r="RAA424" s="4"/>
      <c r="RAB424" s="4"/>
      <c r="RAC424" s="4"/>
      <c r="RAD424" s="4"/>
      <c r="RAE424" s="4"/>
      <c r="RAF424" s="4"/>
      <c r="RAG424" s="4"/>
      <c r="RAH424" s="4"/>
      <c r="RAI424" s="4"/>
      <c r="RAJ424" s="4"/>
      <c r="RAK424" s="4"/>
      <c r="RAL424" s="4"/>
      <c r="RAM424" s="4"/>
      <c r="RAN424" s="4"/>
      <c r="RAO424" s="4"/>
      <c r="RAP424" s="4"/>
      <c r="RAQ424" s="4"/>
      <c r="RAR424" s="4"/>
      <c r="RAS424" s="4"/>
      <c r="RAT424" s="4"/>
      <c r="RAU424" s="4"/>
      <c r="RAV424" s="4"/>
      <c r="RAW424" s="4"/>
      <c r="RAX424" s="4"/>
      <c r="RAY424" s="4"/>
      <c r="RAZ424" s="4"/>
      <c r="RBA424" s="4"/>
      <c r="RBB424" s="4"/>
      <c r="RBC424" s="4"/>
      <c r="RBD424" s="4"/>
      <c r="RBE424" s="4"/>
      <c r="RBF424" s="4"/>
      <c r="RBG424" s="4"/>
      <c r="RBH424" s="4"/>
      <c r="RBI424" s="4"/>
      <c r="RBJ424" s="4"/>
      <c r="RBK424" s="4"/>
      <c r="RBL424" s="4"/>
      <c r="RBM424" s="4"/>
      <c r="RBN424" s="4"/>
      <c r="RBO424" s="4"/>
      <c r="RBP424" s="4"/>
      <c r="RBQ424" s="4"/>
      <c r="RBR424" s="4"/>
      <c r="RBS424" s="4"/>
      <c r="RBT424" s="4"/>
      <c r="RBU424" s="4"/>
      <c r="RBV424" s="4"/>
      <c r="RBW424" s="4"/>
      <c r="RBX424" s="4"/>
      <c r="RBY424" s="4"/>
      <c r="RBZ424" s="4"/>
      <c r="RCA424" s="4"/>
      <c r="RCB424" s="4"/>
      <c r="RCC424" s="4"/>
      <c r="RCD424" s="4"/>
      <c r="RCE424" s="4"/>
      <c r="RCF424" s="4"/>
      <c r="RCG424" s="4"/>
      <c r="RCH424" s="4"/>
      <c r="RCI424" s="4"/>
      <c r="RCJ424" s="4"/>
      <c r="RCK424" s="4"/>
      <c r="RCL424" s="4"/>
      <c r="RCM424" s="4"/>
      <c r="RCN424" s="4"/>
      <c r="RCO424" s="4"/>
      <c r="RCP424" s="4"/>
      <c r="RCQ424" s="4"/>
      <c r="RCR424" s="4"/>
      <c r="RCS424" s="4"/>
      <c r="RCT424" s="4"/>
      <c r="RCU424" s="4"/>
      <c r="RCV424" s="4"/>
      <c r="RCW424" s="4"/>
      <c r="RCX424" s="4"/>
      <c r="RCY424" s="4"/>
      <c r="RCZ424" s="4"/>
      <c r="RDA424" s="4"/>
      <c r="RDB424" s="4"/>
      <c r="RDC424" s="4"/>
      <c r="RDD424" s="4"/>
      <c r="RDE424" s="4"/>
      <c r="RDF424" s="4"/>
      <c r="RDG424" s="4"/>
      <c r="RDH424" s="4"/>
      <c r="RDI424" s="4"/>
      <c r="RDJ424" s="4"/>
      <c r="RDK424" s="4"/>
      <c r="RDL424" s="4"/>
      <c r="RDM424" s="4"/>
      <c r="RDN424" s="4"/>
      <c r="RDO424" s="4"/>
      <c r="RDP424" s="4"/>
      <c r="RDQ424" s="4"/>
      <c r="RDR424" s="4"/>
      <c r="RDS424" s="4"/>
      <c r="RDT424" s="4"/>
      <c r="RDU424" s="4"/>
      <c r="RDV424" s="4"/>
      <c r="RDW424" s="4"/>
      <c r="RDX424" s="4"/>
      <c r="RDY424" s="4"/>
      <c r="RDZ424" s="4"/>
      <c r="REA424" s="4"/>
      <c r="REB424" s="4"/>
      <c r="REC424" s="4"/>
      <c r="RED424" s="4"/>
      <c r="REE424" s="4"/>
      <c r="REF424" s="4"/>
      <c r="REG424" s="4"/>
      <c r="REH424" s="4"/>
      <c r="REI424" s="4"/>
      <c r="REJ424" s="4"/>
      <c r="REK424" s="4"/>
      <c r="REL424" s="4"/>
      <c r="REM424" s="4"/>
      <c r="REN424" s="4"/>
      <c r="REO424" s="4"/>
      <c r="REP424" s="4"/>
      <c r="REQ424" s="4"/>
      <c r="RER424" s="4"/>
      <c r="RES424" s="4"/>
      <c r="RET424" s="4"/>
      <c r="REU424" s="4"/>
      <c r="REV424" s="4"/>
      <c r="REW424" s="4"/>
      <c r="REX424" s="4"/>
      <c r="REY424" s="4"/>
      <c r="REZ424" s="4"/>
      <c r="RFA424" s="4"/>
      <c r="RFB424" s="4"/>
      <c r="RFC424" s="4"/>
      <c r="RFD424" s="4"/>
      <c r="RFE424" s="4"/>
      <c r="RFF424" s="4"/>
      <c r="RFG424" s="4"/>
      <c r="RFH424" s="4"/>
      <c r="RFI424" s="4"/>
      <c r="RFJ424" s="4"/>
      <c r="RFK424" s="4"/>
      <c r="RFL424" s="4"/>
      <c r="RFM424" s="4"/>
      <c r="RFN424" s="4"/>
      <c r="RFO424" s="4"/>
      <c r="RFP424" s="4"/>
      <c r="RFQ424" s="4"/>
      <c r="RFR424" s="4"/>
      <c r="RFS424" s="4"/>
      <c r="RFT424" s="4"/>
      <c r="RFU424" s="4"/>
      <c r="RFV424" s="4"/>
      <c r="RFW424" s="4"/>
      <c r="RFX424" s="4"/>
      <c r="RFY424" s="4"/>
      <c r="RFZ424" s="4"/>
      <c r="RGA424" s="4"/>
      <c r="RGB424" s="4"/>
      <c r="RGC424" s="4"/>
      <c r="RGD424" s="4"/>
      <c r="RGE424" s="4"/>
      <c r="RGF424" s="4"/>
      <c r="RGG424" s="4"/>
      <c r="RGH424" s="4"/>
      <c r="RGI424" s="4"/>
      <c r="RGJ424" s="4"/>
      <c r="RGK424" s="4"/>
      <c r="RGL424" s="4"/>
      <c r="RGM424" s="4"/>
      <c r="RGN424" s="4"/>
      <c r="RGO424" s="4"/>
      <c r="RGP424" s="4"/>
      <c r="RGQ424" s="4"/>
      <c r="RGR424" s="4"/>
      <c r="RGS424" s="4"/>
      <c r="RGT424" s="4"/>
      <c r="RGU424" s="4"/>
      <c r="RGV424" s="4"/>
      <c r="RGW424" s="4"/>
      <c r="RGX424" s="4"/>
      <c r="RGY424" s="4"/>
      <c r="RGZ424" s="4"/>
      <c r="RHA424" s="4"/>
      <c r="RHB424" s="4"/>
      <c r="RHC424" s="4"/>
      <c r="RHD424" s="4"/>
      <c r="RHE424" s="4"/>
      <c r="RHF424" s="4"/>
      <c r="RHG424" s="4"/>
      <c r="RHH424" s="4"/>
      <c r="RHI424" s="4"/>
      <c r="RHJ424" s="4"/>
      <c r="RHK424" s="4"/>
      <c r="RHL424" s="4"/>
      <c r="RHM424" s="4"/>
      <c r="RHN424" s="4"/>
      <c r="RHO424" s="4"/>
      <c r="RHP424" s="4"/>
      <c r="RHQ424" s="4"/>
      <c r="RHR424" s="4"/>
      <c r="RHS424" s="4"/>
      <c r="RHT424" s="4"/>
      <c r="RHU424" s="4"/>
      <c r="RHV424" s="4"/>
      <c r="RHW424" s="4"/>
      <c r="RHX424" s="4"/>
      <c r="RHY424" s="4"/>
      <c r="RHZ424" s="4"/>
      <c r="RIA424" s="4"/>
      <c r="RIB424" s="4"/>
      <c r="RIC424" s="4"/>
      <c r="RID424" s="4"/>
      <c r="RIE424" s="4"/>
      <c r="RIF424" s="4"/>
      <c r="RIG424" s="4"/>
      <c r="RIH424" s="4"/>
      <c r="RII424" s="4"/>
      <c r="RIJ424" s="4"/>
      <c r="RIK424" s="4"/>
      <c r="RIL424" s="4"/>
      <c r="RIM424" s="4"/>
      <c r="RIN424" s="4"/>
      <c r="RIO424" s="4"/>
      <c r="RIP424" s="4"/>
      <c r="RIQ424" s="4"/>
      <c r="RIR424" s="4"/>
      <c r="RIS424" s="4"/>
      <c r="RIT424" s="4"/>
      <c r="RIU424" s="4"/>
      <c r="RIV424" s="4"/>
      <c r="RIW424" s="4"/>
      <c r="RIX424" s="4"/>
      <c r="RIY424" s="4"/>
      <c r="RIZ424" s="4"/>
      <c r="RJA424" s="4"/>
      <c r="RJB424" s="4"/>
      <c r="RJC424" s="4"/>
      <c r="RJD424" s="4"/>
      <c r="RJE424" s="4"/>
      <c r="RJF424" s="4"/>
      <c r="RJG424" s="4"/>
      <c r="RJH424" s="4"/>
      <c r="RJI424" s="4"/>
      <c r="RJJ424" s="4"/>
      <c r="RJK424" s="4"/>
      <c r="RJL424" s="4"/>
      <c r="RJM424" s="4"/>
      <c r="RJN424" s="4"/>
      <c r="RJO424" s="4"/>
      <c r="RJP424" s="4"/>
      <c r="RJQ424" s="4"/>
      <c r="RJR424" s="4"/>
      <c r="RJS424" s="4"/>
      <c r="RJT424" s="4"/>
      <c r="RJU424" s="4"/>
      <c r="RJV424" s="4"/>
      <c r="RJW424" s="4"/>
      <c r="RJX424" s="4"/>
      <c r="RJY424" s="4"/>
      <c r="RJZ424" s="4"/>
      <c r="RKA424" s="4"/>
      <c r="RKB424" s="4"/>
      <c r="RKC424" s="4"/>
      <c r="RKD424" s="4"/>
      <c r="RKE424" s="4"/>
      <c r="RKF424" s="4"/>
      <c r="RKG424" s="4"/>
      <c r="RKH424" s="4"/>
      <c r="RKI424" s="4"/>
      <c r="RKJ424" s="4"/>
      <c r="RKK424" s="4"/>
      <c r="RKL424" s="4"/>
      <c r="RKM424" s="4"/>
      <c r="RKN424" s="4"/>
      <c r="RKO424" s="4"/>
      <c r="RKP424" s="4"/>
      <c r="RKQ424" s="4"/>
      <c r="RKR424" s="4"/>
      <c r="RKS424" s="4"/>
      <c r="RKT424" s="4"/>
      <c r="RKU424" s="4"/>
      <c r="RKV424" s="4"/>
      <c r="RKW424" s="4"/>
      <c r="RKX424" s="4"/>
      <c r="RKY424" s="4"/>
      <c r="RKZ424" s="4"/>
      <c r="RLA424" s="4"/>
      <c r="RLB424" s="4"/>
      <c r="RLC424" s="4"/>
      <c r="RLD424" s="4"/>
      <c r="RLE424" s="4"/>
      <c r="RLF424" s="4"/>
      <c r="RLG424" s="4"/>
      <c r="RLH424" s="4"/>
      <c r="RLI424" s="4"/>
      <c r="RLJ424" s="4"/>
      <c r="RLK424" s="4"/>
      <c r="RLL424" s="4"/>
      <c r="RLM424" s="4"/>
      <c r="RLN424" s="4"/>
      <c r="RLO424" s="4"/>
      <c r="RLP424" s="4"/>
      <c r="RLQ424" s="4"/>
      <c r="RLR424" s="4"/>
      <c r="RLS424" s="4"/>
      <c r="RLT424" s="4"/>
      <c r="RLU424" s="4"/>
      <c r="RLV424" s="4"/>
      <c r="RLW424" s="4"/>
      <c r="RLX424" s="4"/>
      <c r="RLY424" s="4"/>
      <c r="RLZ424" s="4"/>
      <c r="RMA424" s="4"/>
      <c r="RMB424" s="4"/>
      <c r="RMC424" s="4"/>
      <c r="RMD424" s="4"/>
      <c r="RME424" s="4"/>
      <c r="RMF424" s="4"/>
      <c r="RMG424" s="4"/>
      <c r="RMH424" s="4"/>
      <c r="RMI424" s="4"/>
      <c r="RMJ424" s="4"/>
      <c r="RMK424" s="4"/>
      <c r="RML424" s="4"/>
      <c r="RMM424" s="4"/>
      <c r="RMN424" s="4"/>
      <c r="RMO424" s="4"/>
      <c r="RMP424" s="4"/>
      <c r="RMQ424" s="4"/>
      <c r="RMR424" s="4"/>
      <c r="RMS424" s="4"/>
      <c r="RMT424" s="4"/>
      <c r="RMU424" s="4"/>
      <c r="RMV424" s="4"/>
      <c r="RMW424" s="4"/>
      <c r="RMX424" s="4"/>
      <c r="RMY424" s="4"/>
      <c r="RMZ424" s="4"/>
      <c r="RNA424" s="4"/>
      <c r="RNB424" s="4"/>
      <c r="RNC424" s="4"/>
      <c r="RND424" s="4"/>
      <c r="RNE424" s="4"/>
      <c r="RNF424" s="4"/>
      <c r="RNG424" s="4"/>
      <c r="RNH424" s="4"/>
      <c r="RNI424" s="4"/>
      <c r="RNJ424" s="4"/>
      <c r="RNK424" s="4"/>
      <c r="RNL424" s="4"/>
      <c r="RNM424" s="4"/>
      <c r="RNN424" s="4"/>
      <c r="RNO424" s="4"/>
      <c r="RNP424" s="4"/>
      <c r="RNQ424" s="4"/>
      <c r="RNR424" s="4"/>
      <c r="RNS424" s="4"/>
      <c r="RNT424" s="4"/>
      <c r="RNU424" s="4"/>
      <c r="RNV424" s="4"/>
      <c r="RNW424" s="4"/>
      <c r="RNX424" s="4"/>
      <c r="RNY424" s="4"/>
      <c r="RNZ424" s="4"/>
      <c r="ROA424" s="4"/>
      <c r="ROB424" s="4"/>
      <c r="ROC424" s="4"/>
      <c r="ROD424" s="4"/>
      <c r="ROE424" s="4"/>
      <c r="ROF424" s="4"/>
      <c r="ROG424" s="4"/>
      <c r="ROH424" s="4"/>
      <c r="ROI424" s="4"/>
      <c r="ROJ424" s="4"/>
      <c r="ROK424" s="4"/>
      <c r="ROL424" s="4"/>
      <c r="ROM424" s="4"/>
      <c r="RON424" s="4"/>
      <c r="ROO424" s="4"/>
      <c r="ROP424" s="4"/>
      <c r="ROQ424" s="4"/>
      <c r="ROR424" s="4"/>
      <c r="ROS424" s="4"/>
      <c r="ROT424" s="4"/>
      <c r="ROU424" s="4"/>
      <c r="ROV424" s="4"/>
      <c r="ROW424" s="4"/>
      <c r="ROX424" s="4"/>
      <c r="ROY424" s="4"/>
      <c r="ROZ424" s="4"/>
      <c r="RPA424" s="4"/>
      <c r="RPB424" s="4"/>
      <c r="RPC424" s="4"/>
      <c r="RPD424" s="4"/>
      <c r="RPE424" s="4"/>
      <c r="RPF424" s="4"/>
      <c r="RPG424" s="4"/>
      <c r="RPH424" s="4"/>
      <c r="RPI424" s="4"/>
      <c r="RPJ424" s="4"/>
      <c r="RPK424" s="4"/>
      <c r="RPL424" s="4"/>
      <c r="RPM424" s="4"/>
      <c r="RPN424" s="4"/>
      <c r="RPO424" s="4"/>
      <c r="RPP424" s="4"/>
      <c r="RPQ424" s="4"/>
      <c r="RPR424" s="4"/>
      <c r="RPS424" s="4"/>
      <c r="RPT424" s="4"/>
      <c r="RPU424" s="4"/>
      <c r="RPV424" s="4"/>
      <c r="RPW424" s="4"/>
      <c r="RPX424" s="4"/>
      <c r="RPY424" s="4"/>
      <c r="RPZ424" s="4"/>
      <c r="RQA424" s="4"/>
      <c r="RQB424" s="4"/>
      <c r="RQC424" s="4"/>
      <c r="RQD424" s="4"/>
      <c r="RQE424" s="4"/>
      <c r="RQF424" s="4"/>
      <c r="RQG424" s="4"/>
      <c r="RQH424" s="4"/>
      <c r="RQI424" s="4"/>
      <c r="RQJ424" s="4"/>
      <c r="RQK424" s="4"/>
      <c r="RQL424" s="4"/>
      <c r="RQM424" s="4"/>
      <c r="RQN424" s="4"/>
      <c r="RQO424" s="4"/>
      <c r="RQP424" s="4"/>
      <c r="RQQ424" s="4"/>
      <c r="RQR424" s="4"/>
      <c r="RQS424" s="4"/>
      <c r="RQT424" s="4"/>
      <c r="RQU424" s="4"/>
      <c r="RQV424" s="4"/>
      <c r="RQW424" s="4"/>
      <c r="RQX424" s="4"/>
      <c r="RQY424" s="4"/>
      <c r="RQZ424" s="4"/>
      <c r="RRA424" s="4"/>
      <c r="RRB424" s="4"/>
      <c r="RRC424" s="4"/>
      <c r="RRD424" s="4"/>
      <c r="RRE424" s="4"/>
      <c r="RRF424" s="4"/>
      <c r="RRG424" s="4"/>
      <c r="RRH424" s="4"/>
      <c r="RRI424" s="4"/>
      <c r="RRJ424" s="4"/>
      <c r="RRK424" s="4"/>
      <c r="RRL424" s="4"/>
      <c r="RRM424" s="4"/>
      <c r="RRN424" s="4"/>
      <c r="RRO424" s="4"/>
      <c r="RRP424" s="4"/>
      <c r="RRQ424" s="4"/>
      <c r="RRR424" s="4"/>
      <c r="RRS424" s="4"/>
      <c r="RRT424" s="4"/>
      <c r="RRU424" s="4"/>
      <c r="RRV424" s="4"/>
      <c r="RRW424" s="4"/>
      <c r="RRX424" s="4"/>
      <c r="RRY424" s="4"/>
      <c r="RRZ424" s="4"/>
      <c r="RSA424" s="4"/>
      <c r="RSB424" s="4"/>
      <c r="RSC424" s="4"/>
      <c r="RSD424" s="4"/>
      <c r="RSE424" s="4"/>
      <c r="RSF424" s="4"/>
      <c r="RSG424" s="4"/>
      <c r="RSH424" s="4"/>
      <c r="RSI424" s="4"/>
      <c r="RSJ424" s="4"/>
      <c r="RSK424" s="4"/>
      <c r="RSL424" s="4"/>
      <c r="RSM424" s="4"/>
      <c r="RSN424" s="4"/>
      <c r="RSO424" s="4"/>
      <c r="RSP424" s="4"/>
      <c r="RSQ424" s="4"/>
      <c r="RSR424" s="4"/>
      <c r="RSS424" s="4"/>
      <c r="RST424" s="4"/>
      <c r="RSU424" s="4"/>
      <c r="RSV424" s="4"/>
      <c r="RSW424" s="4"/>
      <c r="RSX424" s="4"/>
      <c r="RSY424" s="4"/>
      <c r="RSZ424" s="4"/>
      <c r="RTA424" s="4"/>
      <c r="RTB424" s="4"/>
      <c r="RTC424" s="4"/>
      <c r="RTD424" s="4"/>
      <c r="RTE424" s="4"/>
      <c r="RTF424" s="4"/>
      <c r="RTG424" s="4"/>
      <c r="RTH424" s="4"/>
      <c r="RTI424" s="4"/>
      <c r="RTJ424" s="4"/>
      <c r="RTK424" s="4"/>
      <c r="RTL424" s="4"/>
      <c r="RTM424" s="4"/>
      <c r="RTN424" s="4"/>
      <c r="RTO424" s="4"/>
      <c r="RTP424" s="4"/>
      <c r="RTQ424" s="4"/>
      <c r="RTR424" s="4"/>
      <c r="RTS424" s="4"/>
      <c r="RTT424" s="4"/>
      <c r="RTU424" s="4"/>
      <c r="RTV424" s="4"/>
      <c r="RTW424" s="4"/>
      <c r="RTX424" s="4"/>
      <c r="RTY424" s="4"/>
      <c r="RTZ424" s="4"/>
      <c r="RUA424" s="4"/>
      <c r="RUB424" s="4"/>
      <c r="RUC424" s="4"/>
      <c r="RUD424" s="4"/>
      <c r="RUE424" s="4"/>
      <c r="RUF424" s="4"/>
      <c r="RUG424" s="4"/>
      <c r="RUH424" s="4"/>
      <c r="RUI424" s="4"/>
      <c r="RUJ424" s="4"/>
      <c r="RUK424" s="4"/>
      <c r="RUL424" s="4"/>
      <c r="RUM424" s="4"/>
      <c r="RUN424" s="4"/>
      <c r="RUO424" s="4"/>
      <c r="RUP424" s="4"/>
      <c r="RUQ424" s="4"/>
      <c r="RUR424" s="4"/>
      <c r="RUS424" s="4"/>
      <c r="RUT424" s="4"/>
      <c r="RUU424" s="4"/>
      <c r="RUV424" s="4"/>
      <c r="RUW424" s="4"/>
      <c r="RUX424" s="4"/>
      <c r="RUY424" s="4"/>
      <c r="RUZ424" s="4"/>
      <c r="RVA424" s="4"/>
      <c r="RVB424" s="4"/>
      <c r="RVC424" s="4"/>
      <c r="RVD424" s="4"/>
      <c r="RVE424" s="4"/>
      <c r="RVF424" s="4"/>
      <c r="RVG424" s="4"/>
      <c r="RVH424" s="4"/>
      <c r="RVI424" s="4"/>
      <c r="RVJ424" s="4"/>
      <c r="RVK424" s="4"/>
      <c r="RVL424" s="4"/>
      <c r="RVM424" s="4"/>
      <c r="RVN424" s="4"/>
      <c r="RVO424" s="4"/>
      <c r="RVP424" s="4"/>
      <c r="RVQ424" s="4"/>
      <c r="RVR424" s="4"/>
      <c r="RVS424" s="4"/>
      <c r="RVT424" s="4"/>
      <c r="RVU424" s="4"/>
      <c r="RVV424" s="4"/>
      <c r="RVW424" s="4"/>
      <c r="RVX424" s="4"/>
      <c r="RVY424" s="4"/>
      <c r="RVZ424" s="4"/>
      <c r="RWA424" s="4"/>
      <c r="RWB424" s="4"/>
      <c r="RWC424" s="4"/>
      <c r="RWD424" s="4"/>
      <c r="RWE424" s="4"/>
      <c r="RWF424" s="4"/>
      <c r="RWG424" s="4"/>
      <c r="RWH424" s="4"/>
      <c r="RWI424" s="4"/>
      <c r="RWJ424" s="4"/>
      <c r="RWK424" s="4"/>
      <c r="RWL424" s="4"/>
      <c r="RWM424" s="4"/>
      <c r="RWN424" s="4"/>
      <c r="RWO424" s="4"/>
      <c r="RWP424" s="4"/>
      <c r="RWQ424" s="4"/>
      <c r="RWR424" s="4"/>
      <c r="RWS424" s="4"/>
      <c r="RWT424" s="4"/>
      <c r="RWU424" s="4"/>
      <c r="RWV424" s="4"/>
      <c r="RWW424" s="4"/>
      <c r="RWX424" s="4"/>
      <c r="RWY424" s="4"/>
      <c r="RWZ424" s="4"/>
      <c r="RXA424" s="4"/>
      <c r="RXB424" s="4"/>
      <c r="RXC424" s="4"/>
      <c r="RXD424" s="4"/>
      <c r="RXE424" s="4"/>
      <c r="RXF424" s="4"/>
      <c r="RXG424" s="4"/>
      <c r="RXH424" s="4"/>
      <c r="RXI424" s="4"/>
      <c r="RXJ424" s="4"/>
      <c r="RXK424" s="4"/>
      <c r="RXL424" s="4"/>
      <c r="RXM424" s="4"/>
      <c r="RXN424" s="4"/>
      <c r="RXO424" s="4"/>
      <c r="RXP424" s="4"/>
      <c r="RXQ424" s="4"/>
      <c r="RXR424" s="4"/>
      <c r="RXS424" s="4"/>
      <c r="RXT424" s="4"/>
      <c r="RXU424" s="4"/>
      <c r="RXV424" s="4"/>
      <c r="RXW424" s="4"/>
      <c r="RXX424" s="4"/>
      <c r="RXY424" s="4"/>
      <c r="RXZ424" s="4"/>
      <c r="RYA424" s="4"/>
      <c r="RYB424" s="4"/>
      <c r="RYC424" s="4"/>
      <c r="RYD424" s="4"/>
      <c r="RYE424" s="4"/>
      <c r="RYF424" s="4"/>
      <c r="RYG424" s="4"/>
      <c r="RYH424" s="4"/>
      <c r="RYI424" s="4"/>
      <c r="RYJ424" s="4"/>
      <c r="RYK424" s="4"/>
      <c r="RYL424" s="4"/>
      <c r="RYM424" s="4"/>
      <c r="RYN424" s="4"/>
      <c r="RYO424" s="4"/>
      <c r="RYP424" s="4"/>
      <c r="RYQ424" s="4"/>
      <c r="RYR424" s="4"/>
      <c r="RYS424" s="4"/>
      <c r="RYT424" s="4"/>
      <c r="RYU424" s="4"/>
      <c r="RYV424" s="4"/>
      <c r="RYW424" s="4"/>
      <c r="RYX424" s="4"/>
      <c r="RYY424" s="4"/>
      <c r="RYZ424" s="4"/>
      <c r="RZA424" s="4"/>
      <c r="RZB424" s="4"/>
      <c r="RZC424" s="4"/>
      <c r="RZD424" s="4"/>
      <c r="RZE424" s="4"/>
      <c r="RZF424" s="4"/>
      <c r="RZG424" s="4"/>
      <c r="RZH424" s="4"/>
      <c r="RZI424" s="4"/>
      <c r="RZJ424" s="4"/>
      <c r="RZK424" s="4"/>
      <c r="RZL424" s="4"/>
      <c r="RZM424" s="4"/>
      <c r="RZN424" s="4"/>
      <c r="RZO424" s="4"/>
      <c r="RZP424" s="4"/>
      <c r="RZQ424" s="4"/>
      <c r="RZR424" s="4"/>
      <c r="RZS424" s="4"/>
      <c r="RZT424" s="4"/>
      <c r="RZU424" s="4"/>
      <c r="RZV424" s="4"/>
      <c r="RZW424" s="4"/>
      <c r="RZX424" s="4"/>
      <c r="RZY424" s="4"/>
      <c r="RZZ424" s="4"/>
      <c r="SAA424" s="4"/>
      <c r="SAB424" s="4"/>
      <c r="SAC424" s="4"/>
      <c r="SAD424" s="4"/>
      <c r="SAE424" s="4"/>
      <c r="SAF424" s="4"/>
      <c r="SAG424" s="4"/>
      <c r="SAH424" s="4"/>
      <c r="SAI424" s="4"/>
      <c r="SAJ424" s="4"/>
      <c r="SAK424" s="4"/>
      <c r="SAL424" s="4"/>
      <c r="SAM424" s="4"/>
      <c r="SAN424" s="4"/>
      <c r="SAO424" s="4"/>
      <c r="SAP424" s="4"/>
      <c r="SAQ424" s="4"/>
      <c r="SAR424" s="4"/>
      <c r="SAS424" s="4"/>
      <c r="SAT424" s="4"/>
      <c r="SAU424" s="4"/>
      <c r="SAV424" s="4"/>
      <c r="SAW424" s="4"/>
      <c r="SAX424" s="4"/>
      <c r="SAY424" s="4"/>
      <c r="SAZ424" s="4"/>
      <c r="SBA424" s="4"/>
      <c r="SBB424" s="4"/>
      <c r="SBC424" s="4"/>
      <c r="SBD424" s="4"/>
      <c r="SBE424" s="4"/>
      <c r="SBF424" s="4"/>
      <c r="SBG424" s="4"/>
      <c r="SBH424" s="4"/>
      <c r="SBI424" s="4"/>
      <c r="SBJ424" s="4"/>
      <c r="SBK424" s="4"/>
      <c r="SBL424" s="4"/>
      <c r="SBM424" s="4"/>
      <c r="SBN424" s="4"/>
      <c r="SBO424" s="4"/>
      <c r="SBP424" s="4"/>
      <c r="SBQ424" s="4"/>
      <c r="SBR424" s="4"/>
      <c r="SBS424" s="4"/>
      <c r="SBT424" s="4"/>
      <c r="SBU424" s="4"/>
      <c r="SBV424" s="4"/>
      <c r="SBW424" s="4"/>
      <c r="SBX424" s="4"/>
      <c r="SBY424" s="4"/>
      <c r="SBZ424" s="4"/>
      <c r="SCA424" s="4"/>
      <c r="SCB424" s="4"/>
      <c r="SCC424" s="4"/>
      <c r="SCD424" s="4"/>
      <c r="SCE424" s="4"/>
      <c r="SCF424" s="4"/>
      <c r="SCG424" s="4"/>
      <c r="SCH424" s="4"/>
      <c r="SCI424" s="4"/>
      <c r="SCJ424" s="4"/>
      <c r="SCK424" s="4"/>
      <c r="SCL424" s="4"/>
      <c r="SCM424" s="4"/>
      <c r="SCN424" s="4"/>
      <c r="SCO424" s="4"/>
      <c r="SCP424" s="4"/>
      <c r="SCQ424" s="4"/>
      <c r="SCR424" s="4"/>
      <c r="SCS424" s="4"/>
      <c r="SCT424" s="4"/>
      <c r="SCU424" s="4"/>
      <c r="SCV424" s="4"/>
      <c r="SCW424" s="4"/>
      <c r="SCX424" s="4"/>
      <c r="SCY424" s="4"/>
      <c r="SCZ424" s="4"/>
      <c r="SDA424" s="4"/>
      <c r="SDB424" s="4"/>
      <c r="SDC424" s="4"/>
      <c r="SDD424" s="4"/>
      <c r="SDE424" s="4"/>
      <c r="SDF424" s="4"/>
      <c r="SDG424" s="4"/>
      <c r="SDH424" s="4"/>
      <c r="SDI424" s="4"/>
      <c r="SDJ424" s="4"/>
      <c r="SDK424" s="4"/>
      <c r="SDL424" s="4"/>
      <c r="SDM424" s="4"/>
      <c r="SDN424" s="4"/>
      <c r="SDO424" s="4"/>
      <c r="SDP424" s="4"/>
      <c r="SDQ424" s="4"/>
      <c r="SDR424" s="4"/>
      <c r="SDS424" s="4"/>
      <c r="SDT424" s="4"/>
      <c r="SDU424" s="4"/>
      <c r="SDV424" s="4"/>
      <c r="SDW424" s="4"/>
      <c r="SDX424" s="4"/>
      <c r="SDY424" s="4"/>
      <c r="SDZ424" s="4"/>
      <c r="SEA424" s="4"/>
      <c r="SEB424" s="4"/>
      <c r="SEC424" s="4"/>
      <c r="SED424" s="4"/>
      <c r="SEE424" s="4"/>
      <c r="SEF424" s="4"/>
      <c r="SEG424" s="4"/>
      <c r="SEH424" s="4"/>
      <c r="SEI424" s="4"/>
      <c r="SEJ424" s="4"/>
      <c r="SEK424" s="4"/>
      <c r="SEL424" s="4"/>
      <c r="SEM424" s="4"/>
      <c r="SEN424" s="4"/>
      <c r="SEO424" s="4"/>
      <c r="SEP424" s="4"/>
      <c r="SEQ424" s="4"/>
      <c r="SER424" s="4"/>
      <c r="SES424" s="4"/>
      <c r="SET424" s="4"/>
      <c r="SEU424" s="4"/>
      <c r="SEV424" s="4"/>
      <c r="SEW424" s="4"/>
      <c r="SEX424" s="4"/>
      <c r="SEY424" s="4"/>
      <c r="SEZ424" s="4"/>
      <c r="SFA424" s="4"/>
      <c r="SFB424" s="4"/>
      <c r="SFC424" s="4"/>
      <c r="SFD424" s="4"/>
      <c r="SFE424" s="4"/>
      <c r="SFF424" s="4"/>
      <c r="SFG424" s="4"/>
      <c r="SFH424" s="4"/>
      <c r="SFI424" s="4"/>
      <c r="SFJ424" s="4"/>
      <c r="SFK424" s="4"/>
      <c r="SFL424" s="4"/>
      <c r="SFM424" s="4"/>
      <c r="SFN424" s="4"/>
      <c r="SFO424" s="4"/>
      <c r="SFP424" s="4"/>
      <c r="SFQ424" s="4"/>
      <c r="SFR424" s="4"/>
      <c r="SFS424" s="4"/>
      <c r="SFT424" s="4"/>
      <c r="SFU424" s="4"/>
      <c r="SFV424" s="4"/>
      <c r="SFW424" s="4"/>
      <c r="SFX424" s="4"/>
      <c r="SFY424" s="4"/>
      <c r="SFZ424" s="4"/>
      <c r="SGA424" s="4"/>
      <c r="SGB424" s="4"/>
      <c r="SGC424" s="4"/>
      <c r="SGD424" s="4"/>
      <c r="SGE424" s="4"/>
      <c r="SGF424" s="4"/>
      <c r="SGG424" s="4"/>
      <c r="SGH424" s="4"/>
      <c r="SGI424" s="4"/>
      <c r="SGJ424" s="4"/>
      <c r="SGK424" s="4"/>
      <c r="SGL424" s="4"/>
      <c r="SGM424" s="4"/>
      <c r="SGN424" s="4"/>
      <c r="SGO424" s="4"/>
      <c r="SGP424" s="4"/>
      <c r="SGQ424" s="4"/>
      <c r="SGR424" s="4"/>
      <c r="SGS424" s="4"/>
      <c r="SGT424" s="4"/>
      <c r="SGU424" s="4"/>
      <c r="SGV424" s="4"/>
      <c r="SGW424" s="4"/>
      <c r="SGX424" s="4"/>
      <c r="SGY424" s="4"/>
      <c r="SGZ424" s="4"/>
      <c r="SHA424" s="4"/>
      <c r="SHB424" s="4"/>
      <c r="SHC424" s="4"/>
      <c r="SHD424" s="4"/>
      <c r="SHE424" s="4"/>
      <c r="SHF424" s="4"/>
      <c r="SHG424" s="4"/>
      <c r="SHH424" s="4"/>
      <c r="SHI424" s="4"/>
      <c r="SHJ424" s="4"/>
      <c r="SHK424" s="4"/>
      <c r="SHL424" s="4"/>
      <c r="SHM424" s="4"/>
      <c r="SHN424" s="4"/>
      <c r="SHO424" s="4"/>
      <c r="SHP424" s="4"/>
      <c r="SHQ424" s="4"/>
      <c r="SHR424" s="4"/>
      <c r="SHS424" s="4"/>
      <c r="SHT424" s="4"/>
      <c r="SHU424" s="4"/>
      <c r="SHV424" s="4"/>
      <c r="SHW424" s="4"/>
      <c r="SHX424" s="4"/>
      <c r="SHY424" s="4"/>
      <c r="SHZ424" s="4"/>
      <c r="SIA424" s="4"/>
      <c r="SIB424" s="4"/>
      <c r="SIC424" s="4"/>
      <c r="SID424" s="4"/>
      <c r="SIE424" s="4"/>
      <c r="SIF424" s="4"/>
      <c r="SIG424" s="4"/>
      <c r="SIH424" s="4"/>
      <c r="SII424" s="4"/>
      <c r="SIJ424" s="4"/>
      <c r="SIK424" s="4"/>
      <c r="SIL424" s="4"/>
      <c r="SIM424" s="4"/>
      <c r="SIN424" s="4"/>
      <c r="SIO424" s="4"/>
      <c r="SIP424" s="4"/>
      <c r="SIQ424" s="4"/>
      <c r="SIR424" s="4"/>
      <c r="SIS424" s="4"/>
      <c r="SIT424" s="4"/>
      <c r="SIU424" s="4"/>
      <c r="SIV424" s="4"/>
      <c r="SIW424" s="4"/>
      <c r="SIX424" s="4"/>
      <c r="SIY424" s="4"/>
      <c r="SIZ424" s="4"/>
      <c r="SJA424" s="4"/>
      <c r="SJB424" s="4"/>
      <c r="SJC424" s="4"/>
      <c r="SJD424" s="4"/>
      <c r="SJE424" s="4"/>
      <c r="SJF424" s="4"/>
      <c r="SJG424" s="4"/>
      <c r="SJH424" s="4"/>
      <c r="SJI424" s="4"/>
      <c r="SJJ424" s="4"/>
      <c r="SJK424" s="4"/>
      <c r="SJL424" s="4"/>
      <c r="SJM424" s="4"/>
      <c r="SJN424" s="4"/>
      <c r="SJO424" s="4"/>
      <c r="SJP424" s="4"/>
      <c r="SJQ424" s="4"/>
      <c r="SJR424" s="4"/>
      <c r="SJS424" s="4"/>
      <c r="SJT424" s="4"/>
      <c r="SJU424" s="4"/>
      <c r="SJV424" s="4"/>
      <c r="SJW424" s="4"/>
      <c r="SJX424" s="4"/>
      <c r="SJY424" s="4"/>
      <c r="SJZ424" s="4"/>
      <c r="SKA424" s="4"/>
      <c r="SKB424" s="4"/>
      <c r="SKC424" s="4"/>
      <c r="SKD424" s="4"/>
      <c r="SKE424" s="4"/>
      <c r="SKF424" s="4"/>
      <c r="SKG424" s="4"/>
      <c r="SKH424" s="4"/>
      <c r="SKI424" s="4"/>
      <c r="SKJ424" s="4"/>
      <c r="SKK424" s="4"/>
      <c r="SKL424" s="4"/>
      <c r="SKM424" s="4"/>
      <c r="SKN424" s="4"/>
      <c r="SKO424" s="4"/>
      <c r="SKP424" s="4"/>
      <c r="SKQ424" s="4"/>
      <c r="SKR424" s="4"/>
      <c r="SKS424" s="4"/>
      <c r="SKT424" s="4"/>
      <c r="SKU424" s="4"/>
      <c r="SKV424" s="4"/>
      <c r="SKW424" s="4"/>
      <c r="SKX424" s="4"/>
      <c r="SKY424" s="4"/>
      <c r="SKZ424" s="4"/>
      <c r="SLA424" s="4"/>
      <c r="SLB424" s="4"/>
      <c r="SLC424" s="4"/>
      <c r="SLD424" s="4"/>
      <c r="SLE424" s="4"/>
      <c r="SLF424" s="4"/>
      <c r="SLG424" s="4"/>
      <c r="SLH424" s="4"/>
      <c r="SLI424" s="4"/>
      <c r="SLJ424" s="4"/>
      <c r="SLK424" s="4"/>
      <c r="SLL424" s="4"/>
      <c r="SLM424" s="4"/>
      <c r="SLN424" s="4"/>
      <c r="SLO424" s="4"/>
      <c r="SLP424" s="4"/>
      <c r="SLQ424" s="4"/>
      <c r="SLR424" s="4"/>
      <c r="SLS424" s="4"/>
      <c r="SLT424" s="4"/>
      <c r="SLU424" s="4"/>
      <c r="SLV424" s="4"/>
      <c r="SLW424" s="4"/>
      <c r="SLX424" s="4"/>
      <c r="SLY424" s="4"/>
      <c r="SLZ424" s="4"/>
      <c r="SMA424" s="4"/>
      <c r="SMB424" s="4"/>
      <c r="SMC424" s="4"/>
      <c r="SMD424" s="4"/>
      <c r="SME424" s="4"/>
      <c r="SMF424" s="4"/>
      <c r="SMG424" s="4"/>
      <c r="SMH424" s="4"/>
      <c r="SMI424" s="4"/>
      <c r="SMJ424" s="4"/>
      <c r="SMK424" s="4"/>
      <c r="SML424" s="4"/>
      <c r="SMM424" s="4"/>
      <c r="SMN424" s="4"/>
      <c r="SMO424" s="4"/>
      <c r="SMP424" s="4"/>
      <c r="SMQ424" s="4"/>
      <c r="SMR424" s="4"/>
      <c r="SMS424" s="4"/>
      <c r="SMT424" s="4"/>
      <c r="SMU424" s="4"/>
      <c r="SMV424" s="4"/>
      <c r="SMW424" s="4"/>
      <c r="SMX424" s="4"/>
      <c r="SMY424" s="4"/>
      <c r="SMZ424" s="4"/>
      <c r="SNA424" s="4"/>
      <c r="SNB424" s="4"/>
      <c r="SNC424" s="4"/>
      <c r="SND424" s="4"/>
      <c r="SNE424" s="4"/>
      <c r="SNF424" s="4"/>
      <c r="SNG424" s="4"/>
      <c r="SNH424" s="4"/>
      <c r="SNI424" s="4"/>
      <c r="SNJ424" s="4"/>
      <c r="SNK424" s="4"/>
      <c r="SNL424" s="4"/>
      <c r="SNM424" s="4"/>
      <c r="SNN424" s="4"/>
      <c r="SNO424" s="4"/>
      <c r="SNP424" s="4"/>
      <c r="SNQ424" s="4"/>
      <c r="SNR424" s="4"/>
      <c r="SNS424" s="4"/>
      <c r="SNT424" s="4"/>
      <c r="SNU424" s="4"/>
      <c r="SNV424" s="4"/>
      <c r="SNW424" s="4"/>
      <c r="SNX424" s="4"/>
      <c r="SNY424" s="4"/>
      <c r="SNZ424" s="4"/>
      <c r="SOA424" s="4"/>
      <c r="SOB424" s="4"/>
      <c r="SOC424" s="4"/>
      <c r="SOD424" s="4"/>
      <c r="SOE424" s="4"/>
      <c r="SOF424" s="4"/>
      <c r="SOG424" s="4"/>
      <c r="SOH424" s="4"/>
      <c r="SOI424" s="4"/>
      <c r="SOJ424" s="4"/>
      <c r="SOK424" s="4"/>
      <c r="SOL424" s="4"/>
      <c r="SOM424" s="4"/>
      <c r="SON424" s="4"/>
      <c r="SOO424" s="4"/>
      <c r="SOP424" s="4"/>
      <c r="SOQ424" s="4"/>
      <c r="SOR424" s="4"/>
      <c r="SOS424" s="4"/>
      <c r="SOT424" s="4"/>
      <c r="SOU424" s="4"/>
      <c r="SOV424" s="4"/>
      <c r="SOW424" s="4"/>
      <c r="SOX424" s="4"/>
      <c r="SOY424" s="4"/>
      <c r="SOZ424" s="4"/>
      <c r="SPA424" s="4"/>
      <c r="SPB424" s="4"/>
      <c r="SPC424" s="4"/>
      <c r="SPD424" s="4"/>
      <c r="SPE424" s="4"/>
      <c r="SPF424" s="4"/>
      <c r="SPG424" s="4"/>
      <c r="SPH424" s="4"/>
      <c r="SPI424" s="4"/>
      <c r="SPJ424" s="4"/>
      <c r="SPK424" s="4"/>
      <c r="SPL424" s="4"/>
      <c r="SPM424" s="4"/>
      <c r="SPN424" s="4"/>
      <c r="SPO424" s="4"/>
      <c r="SPP424" s="4"/>
      <c r="SPQ424" s="4"/>
      <c r="SPR424" s="4"/>
      <c r="SPS424" s="4"/>
      <c r="SPT424" s="4"/>
      <c r="SPU424" s="4"/>
      <c r="SPV424" s="4"/>
      <c r="SPW424" s="4"/>
      <c r="SPX424" s="4"/>
      <c r="SPY424" s="4"/>
      <c r="SPZ424" s="4"/>
      <c r="SQA424" s="4"/>
      <c r="SQB424" s="4"/>
      <c r="SQC424" s="4"/>
      <c r="SQD424" s="4"/>
      <c r="SQE424" s="4"/>
      <c r="SQF424" s="4"/>
      <c r="SQG424" s="4"/>
      <c r="SQH424" s="4"/>
      <c r="SQI424" s="4"/>
      <c r="SQJ424" s="4"/>
      <c r="SQK424" s="4"/>
      <c r="SQL424" s="4"/>
      <c r="SQM424" s="4"/>
      <c r="SQN424" s="4"/>
      <c r="SQO424" s="4"/>
      <c r="SQP424" s="4"/>
      <c r="SQQ424" s="4"/>
      <c r="SQR424" s="4"/>
      <c r="SQS424" s="4"/>
      <c r="SQT424" s="4"/>
      <c r="SQU424" s="4"/>
      <c r="SQV424" s="4"/>
      <c r="SQW424" s="4"/>
      <c r="SQX424" s="4"/>
      <c r="SQY424" s="4"/>
      <c r="SQZ424" s="4"/>
      <c r="SRA424" s="4"/>
      <c r="SRB424" s="4"/>
      <c r="SRC424" s="4"/>
      <c r="SRD424" s="4"/>
      <c r="SRE424" s="4"/>
      <c r="SRF424" s="4"/>
      <c r="SRG424" s="4"/>
      <c r="SRH424" s="4"/>
      <c r="SRI424" s="4"/>
      <c r="SRJ424" s="4"/>
      <c r="SRK424" s="4"/>
      <c r="SRL424" s="4"/>
      <c r="SRM424" s="4"/>
      <c r="SRN424" s="4"/>
      <c r="SRO424" s="4"/>
      <c r="SRP424" s="4"/>
      <c r="SRQ424" s="4"/>
      <c r="SRR424" s="4"/>
      <c r="SRS424" s="4"/>
      <c r="SRT424" s="4"/>
      <c r="SRU424" s="4"/>
      <c r="SRV424" s="4"/>
      <c r="SRW424" s="4"/>
      <c r="SRX424" s="4"/>
      <c r="SRY424" s="4"/>
      <c r="SRZ424" s="4"/>
      <c r="SSA424" s="4"/>
      <c r="SSB424" s="4"/>
      <c r="SSC424" s="4"/>
      <c r="SSD424" s="4"/>
      <c r="SSE424" s="4"/>
      <c r="SSF424" s="4"/>
      <c r="SSG424" s="4"/>
      <c r="SSH424" s="4"/>
      <c r="SSI424" s="4"/>
      <c r="SSJ424" s="4"/>
      <c r="SSK424" s="4"/>
      <c r="SSL424" s="4"/>
      <c r="SSM424" s="4"/>
      <c r="SSN424" s="4"/>
      <c r="SSO424" s="4"/>
      <c r="SSP424" s="4"/>
      <c r="SSQ424" s="4"/>
      <c r="SSR424" s="4"/>
      <c r="SSS424" s="4"/>
      <c r="SST424" s="4"/>
      <c r="SSU424" s="4"/>
      <c r="SSV424" s="4"/>
      <c r="SSW424" s="4"/>
      <c r="SSX424" s="4"/>
      <c r="SSY424" s="4"/>
      <c r="SSZ424" s="4"/>
      <c r="STA424" s="4"/>
      <c r="STB424" s="4"/>
      <c r="STC424" s="4"/>
      <c r="STD424" s="4"/>
      <c r="STE424" s="4"/>
      <c r="STF424" s="4"/>
      <c r="STG424" s="4"/>
      <c r="STH424" s="4"/>
      <c r="STI424" s="4"/>
      <c r="STJ424" s="4"/>
      <c r="STK424" s="4"/>
      <c r="STL424" s="4"/>
      <c r="STM424" s="4"/>
      <c r="STN424" s="4"/>
      <c r="STO424" s="4"/>
      <c r="STP424" s="4"/>
      <c r="STQ424" s="4"/>
      <c r="STR424" s="4"/>
      <c r="STS424" s="4"/>
      <c r="STT424" s="4"/>
      <c r="STU424" s="4"/>
      <c r="STV424" s="4"/>
      <c r="STW424" s="4"/>
      <c r="STX424" s="4"/>
      <c r="STY424" s="4"/>
      <c r="STZ424" s="4"/>
      <c r="SUA424" s="4"/>
      <c r="SUB424" s="4"/>
      <c r="SUC424" s="4"/>
      <c r="SUD424" s="4"/>
      <c r="SUE424" s="4"/>
      <c r="SUF424" s="4"/>
      <c r="SUG424" s="4"/>
      <c r="SUH424" s="4"/>
      <c r="SUI424" s="4"/>
      <c r="SUJ424" s="4"/>
      <c r="SUK424" s="4"/>
      <c r="SUL424" s="4"/>
      <c r="SUM424" s="4"/>
      <c r="SUN424" s="4"/>
      <c r="SUO424" s="4"/>
      <c r="SUP424" s="4"/>
      <c r="SUQ424" s="4"/>
      <c r="SUR424" s="4"/>
      <c r="SUS424" s="4"/>
      <c r="SUT424" s="4"/>
      <c r="SUU424" s="4"/>
      <c r="SUV424" s="4"/>
      <c r="SUW424" s="4"/>
      <c r="SUX424" s="4"/>
      <c r="SUY424" s="4"/>
      <c r="SUZ424" s="4"/>
      <c r="SVA424" s="4"/>
      <c r="SVB424" s="4"/>
      <c r="SVC424" s="4"/>
      <c r="SVD424" s="4"/>
      <c r="SVE424" s="4"/>
      <c r="SVF424" s="4"/>
      <c r="SVG424" s="4"/>
      <c r="SVH424" s="4"/>
      <c r="SVI424" s="4"/>
      <c r="SVJ424" s="4"/>
      <c r="SVK424" s="4"/>
      <c r="SVL424" s="4"/>
      <c r="SVM424" s="4"/>
      <c r="SVN424" s="4"/>
      <c r="SVO424" s="4"/>
      <c r="SVP424" s="4"/>
      <c r="SVQ424" s="4"/>
      <c r="SVR424" s="4"/>
      <c r="SVS424" s="4"/>
      <c r="SVT424" s="4"/>
      <c r="SVU424" s="4"/>
      <c r="SVV424" s="4"/>
      <c r="SVW424" s="4"/>
      <c r="SVX424" s="4"/>
      <c r="SVY424" s="4"/>
      <c r="SVZ424" s="4"/>
      <c r="SWA424" s="4"/>
      <c r="SWB424" s="4"/>
      <c r="SWC424" s="4"/>
      <c r="SWD424" s="4"/>
      <c r="SWE424" s="4"/>
      <c r="SWF424" s="4"/>
      <c r="SWG424" s="4"/>
      <c r="SWH424" s="4"/>
      <c r="SWI424" s="4"/>
      <c r="SWJ424" s="4"/>
      <c r="SWK424" s="4"/>
      <c r="SWL424" s="4"/>
      <c r="SWM424" s="4"/>
      <c r="SWN424" s="4"/>
      <c r="SWO424" s="4"/>
      <c r="SWP424" s="4"/>
      <c r="SWQ424" s="4"/>
      <c r="SWR424" s="4"/>
      <c r="SWS424" s="4"/>
      <c r="SWT424" s="4"/>
      <c r="SWU424" s="4"/>
      <c r="SWV424" s="4"/>
      <c r="SWW424" s="4"/>
      <c r="SWX424" s="4"/>
      <c r="SWY424" s="4"/>
      <c r="SWZ424" s="4"/>
      <c r="SXA424" s="4"/>
      <c r="SXB424" s="4"/>
      <c r="SXC424" s="4"/>
      <c r="SXD424" s="4"/>
      <c r="SXE424" s="4"/>
      <c r="SXF424" s="4"/>
      <c r="SXG424" s="4"/>
      <c r="SXH424" s="4"/>
      <c r="SXI424" s="4"/>
      <c r="SXJ424" s="4"/>
      <c r="SXK424" s="4"/>
      <c r="SXL424" s="4"/>
      <c r="SXM424" s="4"/>
      <c r="SXN424" s="4"/>
      <c r="SXO424" s="4"/>
      <c r="SXP424" s="4"/>
      <c r="SXQ424" s="4"/>
      <c r="SXR424" s="4"/>
      <c r="SXS424" s="4"/>
      <c r="SXT424" s="4"/>
      <c r="SXU424" s="4"/>
      <c r="SXV424" s="4"/>
      <c r="SXW424" s="4"/>
      <c r="SXX424" s="4"/>
      <c r="SXY424" s="4"/>
      <c r="SXZ424" s="4"/>
      <c r="SYA424" s="4"/>
      <c r="SYB424" s="4"/>
      <c r="SYC424" s="4"/>
      <c r="SYD424" s="4"/>
      <c r="SYE424" s="4"/>
      <c r="SYF424" s="4"/>
      <c r="SYG424" s="4"/>
      <c r="SYH424" s="4"/>
      <c r="SYI424" s="4"/>
      <c r="SYJ424" s="4"/>
      <c r="SYK424" s="4"/>
      <c r="SYL424" s="4"/>
      <c r="SYM424" s="4"/>
      <c r="SYN424" s="4"/>
      <c r="SYO424" s="4"/>
      <c r="SYP424" s="4"/>
      <c r="SYQ424" s="4"/>
      <c r="SYR424" s="4"/>
      <c r="SYS424" s="4"/>
      <c r="SYT424" s="4"/>
      <c r="SYU424" s="4"/>
      <c r="SYV424" s="4"/>
      <c r="SYW424" s="4"/>
      <c r="SYX424" s="4"/>
      <c r="SYY424" s="4"/>
      <c r="SYZ424" s="4"/>
      <c r="SZA424" s="4"/>
      <c r="SZB424" s="4"/>
      <c r="SZC424" s="4"/>
      <c r="SZD424" s="4"/>
      <c r="SZE424" s="4"/>
      <c r="SZF424" s="4"/>
      <c r="SZG424" s="4"/>
      <c r="SZH424" s="4"/>
      <c r="SZI424" s="4"/>
      <c r="SZJ424" s="4"/>
      <c r="SZK424" s="4"/>
      <c r="SZL424" s="4"/>
      <c r="SZM424" s="4"/>
      <c r="SZN424" s="4"/>
      <c r="SZO424" s="4"/>
      <c r="SZP424" s="4"/>
      <c r="SZQ424" s="4"/>
      <c r="SZR424" s="4"/>
      <c r="SZS424" s="4"/>
      <c r="SZT424" s="4"/>
      <c r="SZU424" s="4"/>
      <c r="SZV424" s="4"/>
      <c r="SZW424" s="4"/>
      <c r="SZX424" s="4"/>
      <c r="SZY424" s="4"/>
      <c r="SZZ424" s="4"/>
      <c r="TAA424" s="4"/>
      <c r="TAB424" s="4"/>
      <c r="TAC424" s="4"/>
      <c r="TAD424" s="4"/>
      <c r="TAE424" s="4"/>
      <c r="TAF424" s="4"/>
      <c r="TAG424" s="4"/>
      <c r="TAH424" s="4"/>
      <c r="TAI424" s="4"/>
      <c r="TAJ424" s="4"/>
      <c r="TAK424" s="4"/>
      <c r="TAL424" s="4"/>
      <c r="TAM424" s="4"/>
      <c r="TAN424" s="4"/>
      <c r="TAO424" s="4"/>
      <c r="TAP424" s="4"/>
      <c r="TAQ424" s="4"/>
      <c r="TAR424" s="4"/>
      <c r="TAS424" s="4"/>
      <c r="TAT424" s="4"/>
      <c r="TAU424" s="4"/>
      <c r="TAV424" s="4"/>
      <c r="TAW424" s="4"/>
      <c r="TAX424" s="4"/>
      <c r="TAY424" s="4"/>
      <c r="TAZ424" s="4"/>
      <c r="TBA424" s="4"/>
      <c r="TBB424" s="4"/>
      <c r="TBC424" s="4"/>
      <c r="TBD424" s="4"/>
      <c r="TBE424" s="4"/>
      <c r="TBF424" s="4"/>
      <c r="TBG424" s="4"/>
      <c r="TBH424" s="4"/>
      <c r="TBI424" s="4"/>
      <c r="TBJ424" s="4"/>
      <c r="TBK424" s="4"/>
      <c r="TBL424" s="4"/>
      <c r="TBM424" s="4"/>
      <c r="TBN424" s="4"/>
      <c r="TBO424" s="4"/>
      <c r="TBP424" s="4"/>
      <c r="TBQ424" s="4"/>
      <c r="TBR424" s="4"/>
      <c r="TBS424" s="4"/>
      <c r="TBT424" s="4"/>
      <c r="TBU424" s="4"/>
      <c r="TBV424" s="4"/>
      <c r="TBW424" s="4"/>
      <c r="TBX424" s="4"/>
      <c r="TBY424" s="4"/>
      <c r="TBZ424" s="4"/>
      <c r="TCA424" s="4"/>
      <c r="TCB424" s="4"/>
      <c r="TCC424" s="4"/>
      <c r="TCD424" s="4"/>
      <c r="TCE424" s="4"/>
      <c r="TCF424" s="4"/>
      <c r="TCG424" s="4"/>
      <c r="TCH424" s="4"/>
      <c r="TCI424" s="4"/>
      <c r="TCJ424" s="4"/>
      <c r="TCK424" s="4"/>
      <c r="TCL424" s="4"/>
      <c r="TCM424" s="4"/>
      <c r="TCN424" s="4"/>
      <c r="TCO424" s="4"/>
      <c r="TCP424" s="4"/>
      <c r="TCQ424" s="4"/>
      <c r="TCR424" s="4"/>
      <c r="TCS424" s="4"/>
      <c r="TCT424" s="4"/>
      <c r="TCU424" s="4"/>
      <c r="TCV424" s="4"/>
      <c r="TCW424" s="4"/>
      <c r="TCX424" s="4"/>
      <c r="TCY424" s="4"/>
      <c r="TCZ424" s="4"/>
      <c r="TDA424" s="4"/>
      <c r="TDB424" s="4"/>
      <c r="TDC424" s="4"/>
      <c r="TDD424" s="4"/>
      <c r="TDE424" s="4"/>
      <c r="TDF424" s="4"/>
      <c r="TDG424" s="4"/>
      <c r="TDH424" s="4"/>
      <c r="TDI424" s="4"/>
      <c r="TDJ424" s="4"/>
      <c r="TDK424" s="4"/>
      <c r="TDL424" s="4"/>
      <c r="TDM424" s="4"/>
      <c r="TDN424" s="4"/>
      <c r="TDO424" s="4"/>
      <c r="TDP424" s="4"/>
      <c r="TDQ424" s="4"/>
      <c r="TDR424" s="4"/>
      <c r="TDS424" s="4"/>
      <c r="TDT424" s="4"/>
      <c r="TDU424" s="4"/>
      <c r="TDV424" s="4"/>
      <c r="TDW424" s="4"/>
      <c r="TDX424" s="4"/>
      <c r="TDY424" s="4"/>
      <c r="TDZ424" s="4"/>
      <c r="TEA424" s="4"/>
      <c r="TEB424" s="4"/>
      <c r="TEC424" s="4"/>
      <c r="TED424" s="4"/>
      <c r="TEE424" s="4"/>
      <c r="TEF424" s="4"/>
      <c r="TEG424" s="4"/>
      <c r="TEH424" s="4"/>
      <c r="TEI424" s="4"/>
      <c r="TEJ424" s="4"/>
      <c r="TEK424" s="4"/>
      <c r="TEL424" s="4"/>
      <c r="TEM424" s="4"/>
      <c r="TEN424" s="4"/>
      <c r="TEO424" s="4"/>
      <c r="TEP424" s="4"/>
      <c r="TEQ424" s="4"/>
      <c r="TER424" s="4"/>
      <c r="TES424" s="4"/>
      <c r="TET424" s="4"/>
      <c r="TEU424" s="4"/>
      <c r="TEV424" s="4"/>
      <c r="TEW424" s="4"/>
      <c r="TEX424" s="4"/>
      <c r="TEY424" s="4"/>
      <c r="TEZ424" s="4"/>
      <c r="TFA424" s="4"/>
      <c r="TFB424" s="4"/>
      <c r="TFC424" s="4"/>
      <c r="TFD424" s="4"/>
      <c r="TFE424" s="4"/>
      <c r="TFF424" s="4"/>
      <c r="TFG424" s="4"/>
      <c r="TFH424" s="4"/>
      <c r="TFI424" s="4"/>
      <c r="TFJ424" s="4"/>
      <c r="TFK424" s="4"/>
      <c r="TFL424" s="4"/>
      <c r="TFM424" s="4"/>
      <c r="TFN424" s="4"/>
      <c r="TFO424" s="4"/>
      <c r="TFP424" s="4"/>
      <c r="TFQ424" s="4"/>
      <c r="TFR424" s="4"/>
      <c r="TFS424" s="4"/>
      <c r="TFT424" s="4"/>
      <c r="TFU424" s="4"/>
      <c r="TFV424" s="4"/>
      <c r="TFW424" s="4"/>
      <c r="TFX424" s="4"/>
      <c r="TFY424" s="4"/>
      <c r="TFZ424" s="4"/>
      <c r="TGA424" s="4"/>
      <c r="TGB424" s="4"/>
      <c r="TGC424" s="4"/>
      <c r="TGD424" s="4"/>
      <c r="TGE424" s="4"/>
      <c r="TGF424" s="4"/>
      <c r="TGG424" s="4"/>
      <c r="TGH424" s="4"/>
      <c r="TGI424" s="4"/>
      <c r="TGJ424" s="4"/>
      <c r="TGK424" s="4"/>
      <c r="TGL424" s="4"/>
      <c r="TGM424" s="4"/>
      <c r="TGN424" s="4"/>
      <c r="TGO424" s="4"/>
      <c r="TGP424" s="4"/>
      <c r="TGQ424" s="4"/>
      <c r="TGR424" s="4"/>
      <c r="TGS424" s="4"/>
      <c r="TGT424" s="4"/>
      <c r="TGU424" s="4"/>
      <c r="TGV424" s="4"/>
      <c r="TGW424" s="4"/>
      <c r="TGX424" s="4"/>
      <c r="TGY424" s="4"/>
      <c r="TGZ424" s="4"/>
      <c r="THA424" s="4"/>
      <c r="THB424" s="4"/>
      <c r="THC424" s="4"/>
      <c r="THD424" s="4"/>
      <c r="THE424" s="4"/>
      <c r="THF424" s="4"/>
      <c r="THG424" s="4"/>
      <c r="THH424" s="4"/>
      <c r="THI424" s="4"/>
      <c r="THJ424" s="4"/>
      <c r="THK424" s="4"/>
      <c r="THL424" s="4"/>
      <c r="THM424" s="4"/>
      <c r="THN424" s="4"/>
      <c r="THO424" s="4"/>
      <c r="THP424" s="4"/>
      <c r="THQ424" s="4"/>
      <c r="THR424" s="4"/>
      <c r="THS424" s="4"/>
      <c r="THT424" s="4"/>
      <c r="THU424" s="4"/>
      <c r="THV424" s="4"/>
      <c r="THW424" s="4"/>
      <c r="THX424" s="4"/>
      <c r="THY424" s="4"/>
      <c r="THZ424" s="4"/>
      <c r="TIA424" s="4"/>
      <c r="TIB424" s="4"/>
      <c r="TIC424" s="4"/>
      <c r="TID424" s="4"/>
      <c r="TIE424" s="4"/>
      <c r="TIF424" s="4"/>
      <c r="TIG424" s="4"/>
      <c r="TIH424" s="4"/>
      <c r="TII424" s="4"/>
      <c r="TIJ424" s="4"/>
      <c r="TIK424" s="4"/>
      <c r="TIL424" s="4"/>
      <c r="TIM424" s="4"/>
      <c r="TIN424" s="4"/>
      <c r="TIO424" s="4"/>
      <c r="TIP424" s="4"/>
      <c r="TIQ424" s="4"/>
      <c r="TIR424" s="4"/>
      <c r="TIS424" s="4"/>
      <c r="TIT424" s="4"/>
      <c r="TIU424" s="4"/>
      <c r="TIV424" s="4"/>
      <c r="TIW424" s="4"/>
      <c r="TIX424" s="4"/>
      <c r="TIY424" s="4"/>
      <c r="TIZ424" s="4"/>
      <c r="TJA424" s="4"/>
      <c r="TJB424" s="4"/>
      <c r="TJC424" s="4"/>
      <c r="TJD424" s="4"/>
      <c r="TJE424" s="4"/>
      <c r="TJF424" s="4"/>
      <c r="TJG424" s="4"/>
      <c r="TJH424" s="4"/>
      <c r="TJI424" s="4"/>
      <c r="TJJ424" s="4"/>
      <c r="TJK424" s="4"/>
      <c r="TJL424" s="4"/>
      <c r="TJM424" s="4"/>
      <c r="TJN424" s="4"/>
      <c r="TJO424" s="4"/>
      <c r="TJP424" s="4"/>
      <c r="TJQ424" s="4"/>
      <c r="TJR424" s="4"/>
      <c r="TJS424" s="4"/>
      <c r="TJT424" s="4"/>
      <c r="TJU424" s="4"/>
      <c r="TJV424" s="4"/>
      <c r="TJW424" s="4"/>
      <c r="TJX424" s="4"/>
      <c r="TJY424" s="4"/>
      <c r="TJZ424" s="4"/>
      <c r="TKA424" s="4"/>
      <c r="TKB424" s="4"/>
      <c r="TKC424" s="4"/>
      <c r="TKD424" s="4"/>
      <c r="TKE424" s="4"/>
      <c r="TKF424" s="4"/>
      <c r="TKG424" s="4"/>
      <c r="TKH424" s="4"/>
      <c r="TKI424" s="4"/>
      <c r="TKJ424" s="4"/>
      <c r="TKK424" s="4"/>
      <c r="TKL424" s="4"/>
      <c r="TKM424" s="4"/>
      <c r="TKN424" s="4"/>
      <c r="TKO424" s="4"/>
      <c r="TKP424" s="4"/>
      <c r="TKQ424" s="4"/>
      <c r="TKR424" s="4"/>
      <c r="TKS424" s="4"/>
      <c r="TKT424" s="4"/>
      <c r="TKU424" s="4"/>
      <c r="TKV424" s="4"/>
      <c r="TKW424" s="4"/>
      <c r="TKX424" s="4"/>
      <c r="TKY424" s="4"/>
      <c r="TKZ424" s="4"/>
      <c r="TLA424" s="4"/>
      <c r="TLB424" s="4"/>
      <c r="TLC424" s="4"/>
      <c r="TLD424" s="4"/>
      <c r="TLE424" s="4"/>
      <c r="TLF424" s="4"/>
      <c r="TLG424" s="4"/>
      <c r="TLH424" s="4"/>
      <c r="TLI424" s="4"/>
      <c r="TLJ424" s="4"/>
      <c r="TLK424" s="4"/>
      <c r="TLL424" s="4"/>
      <c r="TLM424" s="4"/>
      <c r="TLN424" s="4"/>
      <c r="TLO424" s="4"/>
      <c r="TLP424" s="4"/>
      <c r="TLQ424" s="4"/>
      <c r="TLR424" s="4"/>
      <c r="TLS424" s="4"/>
      <c r="TLT424" s="4"/>
      <c r="TLU424" s="4"/>
      <c r="TLV424" s="4"/>
      <c r="TLW424" s="4"/>
      <c r="TLX424" s="4"/>
      <c r="TLY424" s="4"/>
      <c r="TLZ424" s="4"/>
      <c r="TMA424" s="4"/>
      <c r="TMB424" s="4"/>
      <c r="TMC424" s="4"/>
      <c r="TMD424" s="4"/>
      <c r="TME424" s="4"/>
      <c r="TMF424" s="4"/>
      <c r="TMG424" s="4"/>
      <c r="TMH424" s="4"/>
      <c r="TMI424" s="4"/>
      <c r="TMJ424" s="4"/>
      <c r="TMK424" s="4"/>
      <c r="TML424" s="4"/>
      <c r="TMM424" s="4"/>
      <c r="TMN424" s="4"/>
      <c r="TMO424" s="4"/>
      <c r="TMP424" s="4"/>
      <c r="TMQ424" s="4"/>
      <c r="TMR424" s="4"/>
      <c r="TMS424" s="4"/>
      <c r="TMT424" s="4"/>
      <c r="TMU424" s="4"/>
      <c r="TMV424" s="4"/>
      <c r="TMW424" s="4"/>
      <c r="TMX424" s="4"/>
      <c r="TMY424" s="4"/>
      <c r="TMZ424" s="4"/>
      <c r="TNA424" s="4"/>
      <c r="TNB424" s="4"/>
      <c r="TNC424" s="4"/>
      <c r="TND424" s="4"/>
      <c r="TNE424" s="4"/>
      <c r="TNF424" s="4"/>
      <c r="TNG424" s="4"/>
      <c r="TNH424" s="4"/>
      <c r="TNI424" s="4"/>
      <c r="TNJ424" s="4"/>
      <c r="TNK424" s="4"/>
      <c r="TNL424" s="4"/>
      <c r="TNM424" s="4"/>
      <c r="TNN424" s="4"/>
      <c r="TNO424" s="4"/>
      <c r="TNP424" s="4"/>
      <c r="TNQ424" s="4"/>
      <c r="TNR424" s="4"/>
      <c r="TNS424" s="4"/>
      <c r="TNT424" s="4"/>
      <c r="TNU424" s="4"/>
      <c r="TNV424" s="4"/>
      <c r="TNW424" s="4"/>
      <c r="TNX424" s="4"/>
      <c r="TNY424" s="4"/>
      <c r="TNZ424" s="4"/>
      <c r="TOA424" s="4"/>
      <c r="TOB424" s="4"/>
      <c r="TOC424" s="4"/>
      <c r="TOD424" s="4"/>
      <c r="TOE424" s="4"/>
      <c r="TOF424" s="4"/>
      <c r="TOG424" s="4"/>
      <c r="TOH424" s="4"/>
      <c r="TOI424" s="4"/>
      <c r="TOJ424" s="4"/>
      <c r="TOK424" s="4"/>
      <c r="TOL424" s="4"/>
      <c r="TOM424" s="4"/>
      <c r="TON424" s="4"/>
      <c r="TOO424" s="4"/>
      <c r="TOP424" s="4"/>
      <c r="TOQ424" s="4"/>
      <c r="TOR424" s="4"/>
      <c r="TOS424" s="4"/>
      <c r="TOT424" s="4"/>
      <c r="TOU424" s="4"/>
      <c r="TOV424" s="4"/>
      <c r="TOW424" s="4"/>
      <c r="TOX424" s="4"/>
      <c r="TOY424" s="4"/>
      <c r="TOZ424" s="4"/>
      <c r="TPA424" s="4"/>
      <c r="TPB424" s="4"/>
      <c r="TPC424" s="4"/>
      <c r="TPD424" s="4"/>
      <c r="TPE424" s="4"/>
      <c r="TPF424" s="4"/>
      <c r="TPG424" s="4"/>
      <c r="TPH424" s="4"/>
      <c r="TPI424" s="4"/>
      <c r="TPJ424" s="4"/>
      <c r="TPK424" s="4"/>
      <c r="TPL424" s="4"/>
      <c r="TPM424" s="4"/>
      <c r="TPN424" s="4"/>
      <c r="TPO424" s="4"/>
      <c r="TPP424" s="4"/>
      <c r="TPQ424" s="4"/>
      <c r="TPR424" s="4"/>
      <c r="TPS424" s="4"/>
      <c r="TPT424" s="4"/>
      <c r="TPU424" s="4"/>
      <c r="TPV424" s="4"/>
      <c r="TPW424" s="4"/>
      <c r="TPX424" s="4"/>
      <c r="TPY424" s="4"/>
      <c r="TPZ424" s="4"/>
      <c r="TQA424" s="4"/>
      <c r="TQB424" s="4"/>
      <c r="TQC424" s="4"/>
      <c r="TQD424" s="4"/>
      <c r="TQE424" s="4"/>
      <c r="TQF424" s="4"/>
      <c r="TQG424" s="4"/>
      <c r="TQH424" s="4"/>
      <c r="TQI424" s="4"/>
      <c r="TQJ424" s="4"/>
      <c r="TQK424" s="4"/>
      <c r="TQL424" s="4"/>
      <c r="TQM424" s="4"/>
      <c r="TQN424" s="4"/>
      <c r="TQO424" s="4"/>
      <c r="TQP424" s="4"/>
      <c r="TQQ424" s="4"/>
      <c r="TQR424" s="4"/>
      <c r="TQS424" s="4"/>
      <c r="TQT424" s="4"/>
      <c r="TQU424" s="4"/>
      <c r="TQV424" s="4"/>
      <c r="TQW424" s="4"/>
      <c r="TQX424" s="4"/>
      <c r="TQY424" s="4"/>
      <c r="TQZ424" s="4"/>
      <c r="TRA424" s="4"/>
      <c r="TRB424" s="4"/>
      <c r="TRC424" s="4"/>
      <c r="TRD424" s="4"/>
      <c r="TRE424" s="4"/>
      <c r="TRF424" s="4"/>
      <c r="TRG424" s="4"/>
      <c r="TRH424" s="4"/>
      <c r="TRI424" s="4"/>
      <c r="TRJ424" s="4"/>
      <c r="TRK424" s="4"/>
      <c r="TRL424" s="4"/>
      <c r="TRM424" s="4"/>
      <c r="TRN424" s="4"/>
      <c r="TRO424" s="4"/>
      <c r="TRP424" s="4"/>
      <c r="TRQ424" s="4"/>
      <c r="TRR424" s="4"/>
      <c r="TRS424" s="4"/>
      <c r="TRT424" s="4"/>
      <c r="TRU424" s="4"/>
      <c r="TRV424" s="4"/>
      <c r="TRW424" s="4"/>
      <c r="TRX424" s="4"/>
      <c r="TRY424" s="4"/>
      <c r="TRZ424" s="4"/>
      <c r="TSA424" s="4"/>
      <c r="TSB424" s="4"/>
      <c r="TSC424" s="4"/>
      <c r="TSD424" s="4"/>
      <c r="TSE424" s="4"/>
      <c r="TSF424" s="4"/>
      <c r="TSG424" s="4"/>
      <c r="TSH424" s="4"/>
      <c r="TSI424" s="4"/>
      <c r="TSJ424" s="4"/>
      <c r="TSK424" s="4"/>
      <c r="TSL424" s="4"/>
      <c r="TSM424" s="4"/>
      <c r="TSN424" s="4"/>
      <c r="TSO424" s="4"/>
      <c r="TSP424" s="4"/>
      <c r="TSQ424" s="4"/>
      <c r="TSR424" s="4"/>
      <c r="TSS424" s="4"/>
      <c r="TST424" s="4"/>
      <c r="TSU424" s="4"/>
      <c r="TSV424" s="4"/>
      <c r="TSW424" s="4"/>
      <c r="TSX424" s="4"/>
      <c r="TSY424" s="4"/>
      <c r="TSZ424" s="4"/>
      <c r="TTA424" s="4"/>
      <c r="TTB424" s="4"/>
      <c r="TTC424" s="4"/>
      <c r="TTD424" s="4"/>
      <c r="TTE424" s="4"/>
      <c r="TTF424" s="4"/>
      <c r="TTG424" s="4"/>
      <c r="TTH424" s="4"/>
      <c r="TTI424" s="4"/>
      <c r="TTJ424" s="4"/>
      <c r="TTK424" s="4"/>
      <c r="TTL424" s="4"/>
      <c r="TTM424" s="4"/>
      <c r="TTN424" s="4"/>
      <c r="TTO424" s="4"/>
      <c r="TTP424" s="4"/>
      <c r="TTQ424" s="4"/>
      <c r="TTR424" s="4"/>
      <c r="TTS424" s="4"/>
      <c r="TTT424" s="4"/>
      <c r="TTU424" s="4"/>
      <c r="TTV424" s="4"/>
      <c r="TTW424" s="4"/>
      <c r="TTX424" s="4"/>
      <c r="TTY424" s="4"/>
      <c r="TTZ424" s="4"/>
      <c r="TUA424" s="4"/>
      <c r="TUB424" s="4"/>
      <c r="TUC424" s="4"/>
      <c r="TUD424" s="4"/>
      <c r="TUE424" s="4"/>
      <c r="TUF424" s="4"/>
      <c r="TUG424" s="4"/>
      <c r="TUH424" s="4"/>
      <c r="TUI424" s="4"/>
      <c r="TUJ424" s="4"/>
      <c r="TUK424" s="4"/>
      <c r="TUL424" s="4"/>
      <c r="TUM424" s="4"/>
      <c r="TUN424" s="4"/>
      <c r="TUO424" s="4"/>
      <c r="TUP424" s="4"/>
      <c r="TUQ424" s="4"/>
      <c r="TUR424" s="4"/>
      <c r="TUS424" s="4"/>
      <c r="TUT424" s="4"/>
      <c r="TUU424" s="4"/>
      <c r="TUV424" s="4"/>
      <c r="TUW424" s="4"/>
      <c r="TUX424" s="4"/>
      <c r="TUY424" s="4"/>
      <c r="TUZ424" s="4"/>
      <c r="TVA424" s="4"/>
      <c r="TVB424" s="4"/>
      <c r="TVC424" s="4"/>
      <c r="TVD424" s="4"/>
      <c r="TVE424" s="4"/>
      <c r="TVF424" s="4"/>
      <c r="TVG424" s="4"/>
      <c r="TVH424" s="4"/>
      <c r="TVI424" s="4"/>
      <c r="TVJ424" s="4"/>
      <c r="TVK424" s="4"/>
      <c r="TVL424" s="4"/>
      <c r="TVM424" s="4"/>
      <c r="TVN424" s="4"/>
      <c r="TVO424" s="4"/>
      <c r="TVP424" s="4"/>
      <c r="TVQ424" s="4"/>
      <c r="TVR424" s="4"/>
      <c r="TVS424" s="4"/>
      <c r="TVT424" s="4"/>
      <c r="TVU424" s="4"/>
      <c r="TVV424" s="4"/>
      <c r="TVW424" s="4"/>
      <c r="TVX424" s="4"/>
      <c r="TVY424" s="4"/>
      <c r="TVZ424" s="4"/>
      <c r="TWA424" s="4"/>
      <c r="TWB424" s="4"/>
      <c r="TWC424" s="4"/>
      <c r="TWD424" s="4"/>
      <c r="TWE424" s="4"/>
      <c r="TWF424" s="4"/>
      <c r="TWG424" s="4"/>
      <c r="TWH424" s="4"/>
      <c r="TWI424" s="4"/>
      <c r="TWJ424" s="4"/>
      <c r="TWK424" s="4"/>
      <c r="TWL424" s="4"/>
      <c r="TWM424" s="4"/>
      <c r="TWN424" s="4"/>
      <c r="TWO424" s="4"/>
      <c r="TWP424" s="4"/>
      <c r="TWQ424" s="4"/>
      <c r="TWR424" s="4"/>
      <c r="TWS424" s="4"/>
      <c r="TWT424" s="4"/>
      <c r="TWU424" s="4"/>
      <c r="TWV424" s="4"/>
      <c r="TWW424" s="4"/>
      <c r="TWX424" s="4"/>
      <c r="TWY424" s="4"/>
      <c r="TWZ424" s="4"/>
      <c r="TXA424" s="4"/>
      <c r="TXB424" s="4"/>
      <c r="TXC424" s="4"/>
      <c r="TXD424" s="4"/>
      <c r="TXE424" s="4"/>
      <c r="TXF424" s="4"/>
      <c r="TXG424" s="4"/>
      <c r="TXH424" s="4"/>
      <c r="TXI424" s="4"/>
      <c r="TXJ424" s="4"/>
      <c r="TXK424" s="4"/>
      <c r="TXL424" s="4"/>
      <c r="TXM424" s="4"/>
      <c r="TXN424" s="4"/>
      <c r="TXO424" s="4"/>
      <c r="TXP424" s="4"/>
      <c r="TXQ424" s="4"/>
      <c r="TXR424" s="4"/>
      <c r="TXS424" s="4"/>
      <c r="TXT424" s="4"/>
      <c r="TXU424" s="4"/>
      <c r="TXV424" s="4"/>
      <c r="TXW424" s="4"/>
      <c r="TXX424" s="4"/>
      <c r="TXY424" s="4"/>
      <c r="TXZ424" s="4"/>
      <c r="TYA424" s="4"/>
      <c r="TYB424" s="4"/>
      <c r="TYC424" s="4"/>
      <c r="TYD424" s="4"/>
      <c r="TYE424" s="4"/>
      <c r="TYF424" s="4"/>
      <c r="TYG424" s="4"/>
      <c r="TYH424" s="4"/>
      <c r="TYI424" s="4"/>
      <c r="TYJ424" s="4"/>
      <c r="TYK424" s="4"/>
      <c r="TYL424" s="4"/>
      <c r="TYM424" s="4"/>
      <c r="TYN424" s="4"/>
      <c r="TYO424" s="4"/>
      <c r="TYP424" s="4"/>
      <c r="TYQ424" s="4"/>
      <c r="TYR424" s="4"/>
      <c r="TYS424" s="4"/>
      <c r="TYT424" s="4"/>
      <c r="TYU424" s="4"/>
      <c r="TYV424" s="4"/>
      <c r="TYW424" s="4"/>
      <c r="TYX424" s="4"/>
      <c r="TYY424" s="4"/>
      <c r="TYZ424" s="4"/>
      <c r="TZA424" s="4"/>
      <c r="TZB424" s="4"/>
      <c r="TZC424" s="4"/>
      <c r="TZD424" s="4"/>
      <c r="TZE424" s="4"/>
      <c r="TZF424" s="4"/>
      <c r="TZG424" s="4"/>
      <c r="TZH424" s="4"/>
      <c r="TZI424" s="4"/>
      <c r="TZJ424" s="4"/>
      <c r="TZK424" s="4"/>
      <c r="TZL424" s="4"/>
      <c r="TZM424" s="4"/>
      <c r="TZN424" s="4"/>
      <c r="TZO424" s="4"/>
      <c r="TZP424" s="4"/>
      <c r="TZQ424" s="4"/>
      <c r="TZR424" s="4"/>
      <c r="TZS424" s="4"/>
      <c r="TZT424" s="4"/>
      <c r="TZU424" s="4"/>
      <c r="TZV424" s="4"/>
      <c r="TZW424" s="4"/>
      <c r="TZX424" s="4"/>
      <c r="TZY424" s="4"/>
      <c r="TZZ424" s="4"/>
      <c r="UAA424" s="4"/>
      <c r="UAB424" s="4"/>
      <c r="UAC424" s="4"/>
      <c r="UAD424" s="4"/>
      <c r="UAE424" s="4"/>
      <c r="UAF424" s="4"/>
      <c r="UAG424" s="4"/>
      <c r="UAH424" s="4"/>
      <c r="UAI424" s="4"/>
      <c r="UAJ424" s="4"/>
      <c r="UAK424" s="4"/>
      <c r="UAL424" s="4"/>
      <c r="UAM424" s="4"/>
      <c r="UAN424" s="4"/>
      <c r="UAO424" s="4"/>
      <c r="UAP424" s="4"/>
      <c r="UAQ424" s="4"/>
      <c r="UAR424" s="4"/>
      <c r="UAS424" s="4"/>
      <c r="UAT424" s="4"/>
      <c r="UAU424" s="4"/>
      <c r="UAV424" s="4"/>
      <c r="UAW424" s="4"/>
      <c r="UAX424" s="4"/>
      <c r="UAY424" s="4"/>
      <c r="UAZ424" s="4"/>
      <c r="UBA424" s="4"/>
      <c r="UBB424" s="4"/>
      <c r="UBC424" s="4"/>
      <c r="UBD424" s="4"/>
      <c r="UBE424" s="4"/>
      <c r="UBF424" s="4"/>
      <c r="UBG424" s="4"/>
      <c r="UBH424" s="4"/>
      <c r="UBI424" s="4"/>
      <c r="UBJ424" s="4"/>
      <c r="UBK424" s="4"/>
      <c r="UBL424" s="4"/>
      <c r="UBM424" s="4"/>
      <c r="UBN424" s="4"/>
      <c r="UBO424" s="4"/>
      <c r="UBP424" s="4"/>
      <c r="UBQ424" s="4"/>
      <c r="UBR424" s="4"/>
      <c r="UBS424" s="4"/>
      <c r="UBT424" s="4"/>
      <c r="UBU424" s="4"/>
      <c r="UBV424" s="4"/>
      <c r="UBW424" s="4"/>
      <c r="UBX424" s="4"/>
      <c r="UBY424" s="4"/>
      <c r="UBZ424" s="4"/>
      <c r="UCA424" s="4"/>
      <c r="UCB424" s="4"/>
      <c r="UCC424" s="4"/>
      <c r="UCD424" s="4"/>
      <c r="UCE424" s="4"/>
      <c r="UCF424" s="4"/>
      <c r="UCG424" s="4"/>
      <c r="UCH424" s="4"/>
      <c r="UCI424" s="4"/>
      <c r="UCJ424" s="4"/>
      <c r="UCK424" s="4"/>
      <c r="UCL424" s="4"/>
      <c r="UCM424" s="4"/>
      <c r="UCN424" s="4"/>
      <c r="UCO424" s="4"/>
      <c r="UCP424" s="4"/>
      <c r="UCQ424" s="4"/>
      <c r="UCR424" s="4"/>
      <c r="UCS424" s="4"/>
      <c r="UCT424" s="4"/>
      <c r="UCU424" s="4"/>
      <c r="UCV424" s="4"/>
      <c r="UCW424" s="4"/>
      <c r="UCX424" s="4"/>
      <c r="UCY424" s="4"/>
      <c r="UCZ424" s="4"/>
      <c r="UDA424" s="4"/>
      <c r="UDB424" s="4"/>
      <c r="UDC424" s="4"/>
      <c r="UDD424" s="4"/>
      <c r="UDE424" s="4"/>
      <c r="UDF424" s="4"/>
      <c r="UDG424" s="4"/>
      <c r="UDH424" s="4"/>
      <c r="UDI424" s="4"/>
      <c r="UDJ424" s="4"/>
      <c r="UDK424" s="4"/>
      <c r="UDL424" s="4"/>
      <c r="UDM424" s="4"/>
      <c r="UDN424" s="4"/>
      <c r="UDO424" s="4"/>
      <c r="UDP424" s="4"/>
      <c r="UDQ424" s="4"/>
      <c r="UDR424" s="4"/>
      <c r="UDS424" s="4"/>
      <c r="UDT424" s="4"/>
      <c r="UDU424" s="4"/>
      <c r="UDV424" s="4"/>
      <c r="UDW424" s="4"/>
      <c r="UDX424" s="4"/>
      <c r="UDY424" s="4"/>
      <c r="UDZ424" s="4"/>
      <c r="UEA424" s="4"/>
      <c r="UEB424" s="4"/>
      <c r="UEC424" s="4"/>
      <c r="UED424" s="4"/>
      <c r="UEE424" s="4"/>
      <c r="UEF424" s="4"/>
      <c r="UEG424" s="4"/>
      <c r="UEH424" s="4"/>
      <c r="UEI424" s="4"/>
      <c r="UEJ424" s="4"/>
      <c r="UEK424" s="4"/>
      <c r="UEL424" s="4"/>
      <c r="UEM424" s="4"/>
      <c r="UEN424" s="4"/>
      <c r="UEO424" s="4"/>
      <c r="UEP424" s="4"/>
      <c r="UEQ424" s="4"/>
      <c r="UER424" s="4"/>
      <c r="UES424" s="4"/>
      <c r="UET424" s="4"/>
      <c r="UEU424" s="4"/>
      <c r="UEV424" s="4"/>
      <c r="UEW424" s="4"/>
      <c r="UEX424" s="4"/>
      <c r="UEY424" s="4"/>
      <c r="UEZ424" s="4"/>
      <c r="UFA424" s="4"/>
      <c r="UFB424" s="4"/>
      <c r="UFC424" s="4"/>
      <c r="UFD424" s="4"/>
      <c r="UFE424" s="4"/>
      <c r="UFF424" s="4"/>
      <c r="UFG424" s="4"/>
      <c r="UFH424" s="4"/>
      <c r="UFI424" s="4"/>
      <c r="UFJ424" s="4"/>
      <c r="UFK424" s="4"/>
      <c r="UFL424" s="4"/>
      <c r="UFM424" s="4"/>
      <c r="UFN424" s="4"/>
      <c r="UFO424" s="4"/>
      <c r="UFP424" s="4"/>
      <c r="UFQ424" s="4"/>
      <c r="UFR424" s="4"/>
      <c r="UFS424" s="4"/>
      <c r="UFT424" s="4"/>
      <c r="UFU424" s="4"/>
      <c r="UFV424" s="4"/>
      <c r="UFW424" s="4"/>
      <c r="UFX424" s="4"/>
      <c r="UFY424" s="4"/>
      <c r="UFZ424" s="4"/>
      <c r="UGA424" s="4"/>
      <c r="UGB424" s="4"/>
      <c r="UGC424" s="4"/>
      <c r="UGD424" s="4"/>
      <c r="UGE424" s="4"/>
      <c r="UGF424" s="4"/>
      <c r="UGG424" s="4"/>
      <c r="UGH424" s="4"/>
      <c r="UGI424" s="4"/>
      <c r="UGJ424" s="4"/>
      <c r="UGK424" s="4"/>
      <c r="UGL424" s="4"/>
      <c r="UGM424" s="4"/>
      <c r="UGN424" s="4"/>
      <c r="UGO424" s="4"/>
      <c r="UGP424" s="4"/>
      <c r="UGQ424" s="4"/>
      <c r="UGR424" s="4"/>
      <c r="UGS424" s="4"/>
      <c r="UGT424" s="4"/>
      <c r="UGU424" s="4"/>
      <c r="UGV424" s="4"/>
      <c r="UGW424" s="4"/>
      <c r="UGX424" s="4"/>
      <c r="UGY424" s="4"/>
      <c r="UGZ424" s="4"/>
      <c r="UHA424" s="4"/>
      <c r="UHB424" s="4"/>
      <c r="UHC424" s="4"/>
      <c r="UHD424" s="4"/>
      <c r="UHE424" s="4"/>
      <c r="UHF424" s="4"/>
      <c r="UHG424" s="4"/>
      <c r="UHH424" s="4"/>
      <c r="UHI424" s="4"/>
      <c r="UHJ424" s="4"/>
      <c r="UHK424" s="4"/>
      <c r="UHL424" s="4"/>
      <c r="UHM424" s="4"/>
      <c r="UHN424" s="4"/>
      <c r="UHO424" s="4"/>
      <c r="UHP424" s="4"/>
      <c r="UHQ424" s="4"/>
      <c r="UHR424" s="4"/>
      <c r="UHS424" s="4"/>
      <c r="UHT424" s="4"/>
      <c r="UHU424" s="4"/>
      <c r="UHV424" s="4"/>
      <c r="UHW424" s="4"/>
      <c r="UHX424" s="4"/>
      <c r="UHY424" s="4"/>
      <c r="UHZ424" s="4"/>
      <c r="UIA424" s="4"/>
      <c r="UIB424" s="4"/>
      <c r="UIC424" s="4"/>
      <c r="UID424" s="4"/>
      <c r="UIE424" s="4"/>
      <c r="UIF424" s="4"/>
      <c r="UIG424" s="4"/>
      <c r="UIH424" s="4"/>
      <c r="UII424" s="4"/>
      <c r="UIJ424" s="4"/>
      <c r="UIK424" s="4"/>
      <c r="UIL424" s="4"/>
      <c r="UIM424" s="4"/>
      <c r="UIN424" s="4"/>
      <c r="UIO424" s="4"/>
      <c r="UIP424" s="4"/>
      <c r="UIQ424" s="4"/>
      <c r="UIR424" s="4"/>
      <c r="UIS424" s="4"/>
      <c r="UIT424" s="4"/>
      <c r="UIU424" s="4"/>
      <c r="UIV424" s="4"/>
      <c r="UIW424" s="4"/>
      <c r="UIX424" s="4"/>
      <c r="UIY424" s="4"/>
      <c r="UIZ424" s="4"/>
      <c r="UJA424" s="4"/>
      <c r="UJB424" s="4"/>
      <c r="UJC424" s="4"/>
      <c r="UJD424" s="4"/>
      <c r="UJE424" s="4"/>
      <c r="UJF424" s="4"/>
      <c r="UJG424" s="4"/>
      <c r="UJH424" s="4"/>
      <c r="UJI424" s="4"/>
      <c r="UJJ424" s="4"/>
      <c r="UJK424" s="4"/>
      <c r="UJL424" s="4"/>
      <c r="UJM424" s="4"/>
      <c r="UJN424" s="4"/>
      <c r="UJO424" s="4"/>
      <c r="UJP424" s="4"/>
      <c r="UJQ424" s="4"/>
      <c r="UJR424" s="4"/>
      <c r="UJS424" s="4"/>
      <c r="UJT424" s="4"/>
      <c r="UJU424" s="4"/>
      <c r="UJV424" s="4"/>
      <c r="UJW424" s="4"/>
      <c r="UJX424" s="4"/>
      <c r="UJY424" s="4"/>
      <c r="UJZ424" s="4"/>
      <c r="UKA424" s="4"/>
      <c r="UKB424" s="4"/>
      <c r="UKC424" s="4"/>
      <c r="UKD424" s="4"/>
      <c r="UKE424" s="4"/>
      <c r="UKF424" s="4"/>
      <c r="UKG424" s="4"/>
      <c r="UKH424" s="4"/>
      <c r="UKI424" s="4"/>
      <c r="UKJ424" s="4"/>
      <c r="UKK424" s="4"/>
      <c r="UKL424" s="4"/>
      <c r="UKM424" s="4"/>
      <c r="UKN424" s="4"/>
      <c r="UKO424" s="4"/>
      <c r="UKP424" s="4"/>
      <c r="UKQ424" s="4"/>
      <c r="UKR424" s="4"/>
      <c r="UKS424" s="4"/>
      <c r="UKT424" s="4"/>
      <c r="UKU424" s="4"/>
      <c r="UKV424" s="4"/>
      <c r="UKW424" s="4"/>
      <c r="UKX424" s="4"/>
      <c r="UKY424" s="4"/>
      <c r="UKZ424" s="4"/>
      <c r="ULA424" s="4"/>
      <c r="ULB424" s="4"/>
      <c r="ULC424" s="4"/>
      <c r="ULD424" s="4"/>
      <c r="ULE424" s="4"/>
      <c r="ULF424" s="4"/>
      <c r="ULG424" s="4"/>
      <c r="ULH424" s="4"/>
      <c r="ULI424" s="4"/>
      <c r="ULJ424" s="4"/>
      <c r="ULK424" s="4"/>
      <c r="ULL424" s="4"/>
      <c r="ULM424" s="4"/>
      <c r="ULN424" s="4"/>
      <c r="ULO424" s="4"/>
      <c r="ULP424" s="4"/>
      <c r="ULQ424" s="4"/>
      <c r="ULR424" s="4"/>
      <c r="ULS424" s="4"/>
      <c r="ULT424" s="4"/>
      <c r="ULU424" s="4"/>
      <c r="ULV424" s="4"/>
      <c r="ULW424" s="4"/>
      <c r="ULX424" s="4"/>
      <c r="ULY424" s="4"/>
      <c r="ULZ424" s="4"/>
      <c r="UMA424" s="4"/>
      <c r="UMB424" s="4"/>
      <c r="UMC424" s="4"/>
      <c r="UMD424" s="4"/>
      <c r="UME424" s="4"/>
      <c r="UMF424" s="4"/>
      <c r="UMG424" s="4"/>
      <c r="UMH424" s="4"/>
      <c r="UMI424" s="4"/>
      <c r="UMJ424" s="4"/>
      <c r="UMK424" s="4"/>
      <c r="UML424" s="4"/>
      <c r="UMM424" s="4"/>
      <c r="UMN424" s="4"/>
      <c r="UMO424" s="4"/>
      <c r="UMP424" s="4"/>
      <c r="UMQ424" s="4"/>
      <c r="UMR424" s="4"/>
      <c r="UMS424" s="4"/>
      <c r="UMT424" s="4"/>
      <c r="UMU424" s="4"/>
      <c r="UMV424" s="4"/>
      <c r="UMW424" s="4"/>
      <c r="UMX424" s="4"/>
      <c r="UMY424" s="4"/>
      <c r="UMZ424" s="4"/>
      <c r="UNA424" s="4"/>
      <c r="UNB424" s="4"/>
      <c r="UNC424" s="4"/>
      <c r="UND424" s="4"/>
      <c r="UNE424" s="4"/>
      <c r="UNF424" s="4"/>
      <c r="UNG424" s="4"/>
      <c r="UNH424" s="4"/>
      <c r="UNI424" s="4"/>
      <c r="UNJ424" s="4"/>
      <c r="UNK424" s="4"/>
      <c r="UNL424" s="4"/>
      <c r="UNM424" s="4"/>
      <c r="UNN424" s="4"/>
      <c r="UNO424" s="4"/>
      <c r="UNP424" s="4"/>
      <c r="UNQ424" s="4"/>
      <c r="UNR424" s="4"/>
      <c r="UNS424" s="4"/>
      <c r="UNT424" s="4"/>
      <c r="UNU424" s="4"/>
      <c r="UNV424" s="4"/>
      <c r="UNW424" s="4"/>
      <c r="UNX424" s="4"/>
      <c r="UNY424" s="4"/>
      <c r="UNZ424" s="4"/>
      <c r="UOA424" s="4"/>
      <c r="UOB424" s="4"/>
      <c r="UOC424" s="4"/>
      <c r="UOD424" s="4"/>
      <c r="UOE424" s="4"/>
      <c r="UOF424" s="4"/>
      <c r="UOG424" s="4"/>
      <c r="UOH424" s="4"/>
      <c r="UOI424" s="4"/>
      <c r="UOJ424" s="4"/>
      <c r="UOK424" s="4"/>
      <c r="UOL424" s="4"/>
      <c r="UOM424" s="4"/>
      <c r="UON424" s="4"/>
      <c r="UOO424" s="4"/>
      <c r="UOP424" s="4"/>
      <c r="UOQ424" s="4"/>
      <c r="UOR424" s="4"/>
      <c r="UOS424" s="4"/>
      <c r="UOT424" s="4"/>
      <c r="UOU424" s="4"/>
      <c r="UOV424" s="4"/>
      <c r="UOW424" s="4"/>
      <c r="UOX424" s="4"/>
      <c r="UOY424" s="4"/>
      <c r="UOZ424" s="4"/>
      <c r="UPA424" s="4"/>
      <c r="UPB424" s="4"/>
      <c r="UPC424" s="4"/>
      <c r="UPD424" s="4"/>
      <c r="UPE424" s="4"/>
      <c r="UPF424" s="4"/>
      <c r="UPG424" s="4"/>
      <c r="UPH424" s="4"/>
      <c r="UPI424" s="4"/>
      <c r="UPJ424" s="4"/>
      <c r="UPK424" s="4"/>
      <c r="UPL424" s="4"/>
      <c r="UPM424" s="4"/>
      <c r="UPN424" s="4"/>
      <c r="UPO424" s="4"/>
      <c r="UPP424" s="4"/>
      <c r="UPQ424" s="4"/>
      <c r="UPR424" s="4"/>
      <c r="UPS424" s="4"/>
      <c r="UPT424" s="4"/>
      <c r="UPU424" s="4"/>
      <c r="UPV424" s="4"/>
      <c r="UPW424" s="4"/>
      <c r="UPX424" s="4"/>
      <c r="UPY424" s="4"/>
      <c r="UPZ424" s="4"/>
      <c r="UQA424" s="4"/>
      <c r="UQB424" s="4"/>
      <c r="UQC424" s="4"/>
      <c r="UQD424" s="4"/>
      <c r="UQE424" s="4"/>
      <c r="UQF424" s="4"/>
      <c r="UQG424" s="4"/>
      <c r="UQH424" s="4"/>
      <c r="UQI424" s="4"/>
      <c r="UQJ424" s="4"/>
      <c r="UQK424" s="4"/>
      <c r="UQL424" s="4"/>
      <c r="UQM424" s="4"/>
      <c r="UQN424" s="4"/>
      <c r="UQO424" s="4"/>
      <c r="UQP424" s="4"/>
      <c r="UQQ424" s="4"/>
      <c r="UQR424" s="4"/>
      <c r="UQS424" s="4"/>
      <c r="UQT424" s="4"/>
      <c r="UQU424" s="4"/>
      <c r="UQV424" s="4"/>
      <c r="UQW424" s="4"/>
      <c r="UQX424" s="4"/>
      <c r="UQY424" s="4"/>
      <c r="UQZ424" s="4"/>
      <c r="URA424" s="4"/>
      <c r="URB424" s="4"/>
      <c r="URC424" s="4"/>
      <c r="URD424" s="4"/>
      <c r="URE424" s="4"/>
      <c r="URF424" s="4"/>
      <c r="URG424" s="4"/>
      <c r="URH424" s="4"/>
      <c r="URI424" s="4"/>
      <c r="URJ424" s="4"/>
      <c r="URK424" s="4"/>
      <c r="URL424" s="4"/>
      <c r="URM424" s="4"/>
      <c r="URN424" s="4"/>
      <c r="URO424" s="4"/>
      <c r="URP424" s="4"/>
      <c r="URQ424" s="4"/>
      <c r="URR424" s="4"/>
      <c r="URS424" s="4"/>
      <c r="URT424" s="4"/>
      <c r="URU424" s="4"/>
      <c r="URV424" s="4"/>
      <c r="URW424" s="4"/>
      <c r="URX424" s="4"/>
      <c r="URY424" s="4"/>
      <c r="URZ424" s="4"/>
      <c r="USA424" s="4"/>
      <c r="USB424" s="4"/>
      <c r="USC424" s="4"/>
      <c r="USD424" s="4"/>
      <c r="USE424" s="4"/>
      <c r="USF424" s="4"/>
      <c r="USG424" s="4"/>
      <c r="USH424" s="4"/>
      <c r="USI424" s="4"/>
      <c r="USJ424" s="4"/>
      <c r="USK424" s="4"/>
      <c r="USL424" s="4"/>
      <c r="USM424" s="4"/>
      <c r="USN424" s="4"/>
      <c r="USO424" s="4"/>
      <c r="USP424" s="4"/>
      <c r="USQ424" s="4"/>
      <c r="USR424" s="4"/>
      <c r="USS424" s="4"/>
      <c r="UST424" s="4"/>
      <c r="USU424" s="4"/>
      <c r="USV424" s="4"/>
      <c r="USW424" s="4"/>
      <c r="USX424" s="4"/>
      <c r="USY424" s="4"/>
      <c r="USZ424" s="4"/>
      <c r="UTA424" s="4"/>
      <c r="UTB424" s="4"/>
      <c r="UTC424" s="4"/>
      <c r="UTD424" s="4"/>
      <c r="UTE424" s="4"/>
      <c r="UTF424" s="4"/>
      <c r="UTG424" s="4"/>
      <c r="UTH424" s="4"/>
      <c r="UTI424" s="4"/>
      <c r="UTJ424" s="4"/>
      <c r="UTK424" s="4"/>
      <c r="UTL424" s="4"/>
      <c r="UTM424" s="4"/>
      <c r="UTN424" s="4"/>
      <c r="UTO424" s="4"/>
      <c r="UTP424" s="4"/>
      <c r="UTQ424" s="4"/>
      <c r="UTR424" s="4"/>
      <c r="UTS424" s="4"/>
      <c r="UTT424" s="4"/>
      <c r="UTU424" s="4"/>
      <c r="UTV424" s="4"/>
      <c r="UTW424" s="4"/>
      <c r="UTX424" s="4"/>
      <c r="UTY424" s="4"/>
      <c r="UTZ424" s="4"/>
      <c r="UUA424" s="4"/>
      <c r="UUB424" s="4"/>
      <c r="UUC424" s="4"/>
      <c r="UUD424" s="4"/>
      <c r="UUE424" s="4"/>
      <c r="UUF424" s="4"/>
      <c r="UUG424" s="4"/>
      <c r="UUH424" s="4"/>
      <c r="UUI424" s="4"/>
      <c r="UUJ424" s="4"/>
      <c r="UUK424" s="4"/>
      <c r="UUL424" s="4"/>
      <c r="UUM424" s="4"/>
      <c r="UUN424" s="4"/>
      <c r="UUO424" s="4"/>
      <c r="UUP424" s="4"/>
      <c r="UUQ424" s="4"/>
      <c r="UUR424" s="4"/>
      <c r="UUS424" s="4"/>
      <c r="UUT424" s="4"/>
      <c r="UUU424" s="4"/>
      <c r="UUV424" s="4"/>
      <c r="UUW424" s="4"/>
      <c r="UUX424" s="4"/>
      <c r="UUY424" s="4"/>
      <c r="UUZ424" s="4"/>
      <c r="UVA424" s="4"/>
      <c r="UVB424" s="4"/>
      <c r="UVC424" s="4"/>
      <c r="UVD424" s="4"/>
      <c r="UVE424" s="4"/>
      <c r="UVF424" s="4"/>
      <c r="UVG424" s="4"/>
      <c r="UVH424" s="4"/>
      <c r="UVI424" s="4"/>
      <c r="UVJ424" s="4"/>
      <c r="UVK424" s="4"/>
      <c r="UVL424" s="4"/>
      <c r="UVM424" s="4"/>
      <c r="UVN424" s="4"/>
      <c r="UVO424" s="4"/>
      <c r="UVP424" s="4"/>
      <c r="UVQ424" s="4"/>
      <c r="UVR424" s="4"/>
      <c r="UVS424" s="4"/>
      <c r="UVT424" s="4"/>
      <c r="UVU424" s="4"/>
      <c r="UVV424" s="4"/>
      <c r="UVW424" s="4"/>
      <c r="UVX424" s="4"/>
      <c r="UVY424" s="4"/>
      <c r="UVZ424" s="4"/>
      <c r="UWA424" s="4"/>
      <c r="UWB424" s="4"/>
      <c r="UWC424" s="4"/>
      <c r="UWD424" s="4"/>
      <c r="UWE424" s="4"/>
      <c r="UWF424" s="4"/>
      <c r="UWG424" s="4"/>
      <c r="UWH424" s="4"/>
      <c r="UWI424" s="4"/>
      <c r="UWJ424" s="4"/>
      <c r="UWK424" s="4"/>
      <c r="UWL424" s="4"/>
      <c r="UWM424" s="4"/>
      <c r="UWN424" s="4"/>
      <c r="UWO424" s="4"/>
      <c r="UWP424" s="4"/>
      <c r="UWQ424" s="4"/>
      <c r="UWR424" s="4"/>
      <c r="UWS424" s="4"/>
      <c r="UWT424" s="4"/>
      <c r="UWU424" s="4"/>
      <c r="UWV424" s="4"/>
      <c r="UWW424" s="4"/>
      <c r="UWX424" s="4"/>
      <c r="UWY424" s="4"/>
      <c r="UWZ424" s="4"/>
      <c r="UXA424" s="4"/>
      <c r="UXB424" s="4"/>
      <c r="UXC424" s="4"/>
      <c r="UXD424" s="4"/>
      <c r="UXE424" s="4"/>
      <c r="UXF424" s="4"/>
      <c r="UXG424" s="4"/>
      <c r="UXH424" s="4"/>
      <c r="UXI424" s="4"/>
      <c r="UXJ424" s="4"/>
      <c r="UXK424" s="4"/>
      <c r="UXL424" s="4"/>
      <c r="UXM424" s="4"/>
      <c r="UXN424" s="4"/>
      <c r="UXO424" s="4"/>
      <c r="UXP424" s="4"/>
      <c r="UXQ424" s="4"/>
      <c r="UXR424" s="4"/>
      <c r="UXS424" s="4"/>
      <c r="UXT424" s="4"/>
      <c r="UXU424" s="4"/>
      <c r="UXV424" s="4"/>
      <c r="UXW424" s="4"/>
      <c r="UXX424" s="4"/>
      <c r="UXY424" s="4"/>
      <c r="UXZ424" s="4"/>
      <c r="UYA424" s="4"/>
      <c r="UYB424" s="4"/>
      <c r="UYC424" s="4"/>
      <c r="UYD424" s="4"/>
      <c r="UYE424" s="4"/>
      <c r="UYF424" s="4"/>
      <c r="UYG424" s="4"/>
      <c r="UYH424" s="4"/>
      <c r="UYI424" s="4"/>
      <c r="UYJ424" s="4"/>
      <c r="UYK424" s="4"/>
      <c r="UYL424" s="4"/>
      <c r="UYM424" s="4"/>
      <c r="UYN424" s="4"/>
      <c r="UYO424" s="4"/>
      <c r="UYP424" s="4"/>
      <c r="UYQ424" s="4"/>
      <c r="UYR424" s="4"/>
      <c r="UYS424" s="4"/>
      <c r="UYT424" s="4"/>
      <c r="UYU424" s="4"/>
      <c r="UYV424" s="4"/>
      <c r="UYW424" s="4"/>
      <c r="UYX424" s="4"/>
      <c r="UYY424" s="4"/>
      <c r="UYZ424" s="4"/>
      <c r="UZA424" s="4"/>
      <c r="UZB424" s="4"/>
      <c r="UZC424" s="4"/>
      <c r="UZD424" s="4"/>
      <c r="UZE424" s="4"/>
      <c r="UZF424" s="4"/>
      <c r="UZG424" s="4"/>
      <c r="UZH424" s="4"/>
      <c r="UZI424" s="4"/>
      <c r="UZJ424" s="4"/>
      <c r="UZK424" s="4"/>
      <c r="UZL424" s="4"/>
      <c r="UZM424" s="4"/>
      <c r="UZN424" s="4"/>
      <c r="UZO424" s="4"/>
      <c r="UZP424" s="4"/>
      <c r="UZQ424" s="4"/>
      <c r="UZR424" s="4"/>
      <c r="UZS424" s="4"/>
      <c r="UZT424" s="4"/>
      <c r="UZU424" s="4"/>
      <c r="UZV424" s="4"/>
      <c r="UZW424" s="4"/>
      <c r="UZX424" s="4"/>
      <c r="UZY424" s="4"/>
      <c r="UZZ424" s="4"/>
      <c r="VAA424" s="4"/>
      <c r="VAB424" s="4"/>
      <c r="VAC424" s="4"/>
      <c r="VAD424" s="4"/>
      <c r="VAE424" s="4"/>
      <c r="VAF424" s="4"/>
      <c r="VAG424" s="4"/>
      <c r="VAH424" s="4"/>
      <c r="VAI424" s="4"/>
      <c r="VAJ424" s="4"/>
      <c r="VAK424" s="4"/>
      <c r="VAL424" s="4"/>
      <c r="VAM424" s="4"/>
      <c r="VAN424" s="4"/>
      <c r="VAO424" s="4"/>
      <c r="VAP424" s="4"/>
      <c r="VAQ424" s="4"/>
      <c r="VAR424" s="4"/>
      <c r="VAS424" s="4"/>
      <c r="VAT424" s="4"/>
      <c r="VAU424" s="4"/>
      <c r="VAV424" s="4"/>
      <c r="VAW424" s="4"/>
      <c r="VAX424" s="4"/>
      <c r="VAY424" s="4"/>
      <c r="VAZ424" s="4"/>
      <c r="VBA424" s="4"/>
      <c r="VBB424" s="4"/>
      <c r="VBC424" s="4"/>
      <c r="VBD424" s="4"/>
      <c r="VBE424" s="4"/>
      <c r="VBF424" s="4"/>
      <c r="VBG424" s="4"/>
      <c r="VBH424" s="4"/>
      <c r="VBI424" s="4"/>
      <c r="VBJ424" s="4"/>
      <c r="VBK424" s="4"/>
      <c r="VBL424" s="4"/>
      <c r="VBM424" s="4"/>
      <c r="VBN424" s="4"/>
      <c r="VBO424" s="4"/>
      <c r="VBP424" s="4"/>
      <c r="VBQ424" s="4"/>
      <c r="VBR424" s="4"/>
      <c r="VBS424" s="4"/>
      <c r="VBT424" s="4"/>
      <c r="VBU424" s="4"/>
      <c r="VBV424" s="4"/>
      <c r="VBW424" s="4"/>
      <c r="VBX424" s="4"/>
      <c r="VBY424" s="4"/>
      <c r="VBZ424" s="4"/>
      <c r="VCA424" s="4"/>
      <c r="VCB424" s="4"/>
      <c r="VCC424" s="4"/>
      <c r="VCD424" s="4"/>
      <c r="VCE424" s="4"/>
      <c r="VCF424" s="4"/>
      <c r="VCG424" s="4"/>
      <c r="VCH424" s="4"/>
      <c r="VCI424" s="4"/>
      <c r="VCJ424" s="4"/>
      <c r="VCK424" s="4"/>
      <c r="VCL424" s="4"/>
      <c r="VCM424" s="4"/>
      <c r="VCN424" s="4"/>
      <c r="VCO424" s="4"/>
      <c r="VCP424" s="4"/>
      <c r="VCQ424" s="4"/>
      <c r="VCR424" s="4"/>
      <c r="VCS424" s="4"/>
      <c r="VCT424" s="4"/>
      <c r="VCU424" s="4"/>
      <c r="VCV424" s="4"/>
      <c r="VCW424" s="4"/>
      <c r="VCX424" s="4"/>
      <c r="VCY424" s="4"/>
      <c r="VCZ424" s="4"/>
      <c r="VDA424" s="4"/>
      <c r="VDB424" s="4"/>
      <c r="VDC424" s="4"/>
      <c r="VDD424" s="4"/>
      <c r="VDE424" s="4"/>
      <c r="VDF424" s="4"/>
      <c r="VDG424" s="4"/>
      <c r="VDH424" s="4"/>
      <c r="VDI424" s="4"/>
      <c r="VDJ424" s="4"/>
      <c r="VDK424" s="4"/>
      <c r="VDL424" s="4"/>
      <c r="VDM424" s="4"/>
      <c r="VDN424" s="4"/>
      <c r="VDO424" s="4"/>
      <c r="VDP424" s="4"/>
      <c r="VDQ424" s="4"/>
      <c r="VDR424" s="4"/>
      <c r="VDS424" s="4"/>
      <c r="VDT424" s="4"/>
      <c r="VDU424" s="4"/>
      <c r="VDV424" s="4"/>
      <c r="VDW424" s="4"/>
      <c r="VDX424" s="4"/>
      <c r="VDY424" s="4"/>
      <c r="VDZ424" s="4"/>
      <c r="VEA424" s="4"/>
      <c r="VEB424" s="4"/>
      <c r="VEC424" s="4"/>
      <c r="VED424" s="4"/>
      <c r="VEE424" s="4"/>
      <c r="VEF424" s="4"/>
      <c r="VEG424" s="4"/>
      <c r="VEH424" s="4"/>
      <c r="VEI424" s="4"/>
      <c r="VEJ424" s="4"/>
      <c r="VEK424" s="4"/>
      <c r="VEL424" s="4"/>
      <c r="VEM424" s="4"/>
      <c r="VEN424" s="4"/>
      <c r="VEO424" s="4"/>
      <c r="VEP424" s="4"/>
      <c r="VEQ424" s="4"/>
      <c r="VER424" s="4"/>
      <c r="VES424" s="4"/>
      <c r="VET424" s="4"/>
      <c r="VEU424" s="4"/>
      <c r="VEV424" s="4"/>
      <c r="VEW424" s="4"/>
      <c r="VEX424" s="4"/>
      <c r="VEY424" s="4"/>
      <c r="VEZ424" s="4"/>
      <c r="VFA424" s="4"/>
      <c r="VFB424" s="4"/>
      <c r="VFC424" s="4"/>
      <c r="VFD424" s="4"/>
      <c r="VFE424" s="4"/>
      <c r="VFF424" s="4"/>
      <c r="VFG424" s="4"/>
      <c r="VFH424" s="4"/>
      <c r="VFI424" s="4"/>
      <c r="VFJ424" s="4"/>
      <c r="VFK424" s="4"/>
      <c r="VFL424" s="4"/>
      <c r="VFM424" s="4"/>
      <c r="VFN424" s="4"/>
      <c r="VFO424" s="4"/>
      <c r="VFP424" s="4"/>
      <c r="VFQ424" s="4"/>
      <c r="VFR424" s="4"/>
      <c r="VFS424" s="4"/>
      <c r="VFT424" s="4"/>
      <c r="VFU424" s="4"/>
      <c r="VFV424" s="4"/>
      <c r="VFW424" s="4"/>
      <c r="VFX424" s="4"/>
      <c r="VFY424" s="4"/>
      <c r="VFZ424" s="4"/>
      <c r="VGA424" s="4"/>
      <c r="VGB424" s="4"/>
      <c r="VGC424" s="4"/>
      <c r="VGD424" s="4"/>
      <c r="VGE424" s="4"/>
      <c r="VGF424" s="4"/>
      <c r="VGG424" s="4"/>
      <c r="VGH424" s="4"/>
      <c r="VGI424" s="4"/>
      <c r="VGJ424" s="4"/>
      <c r="VGK424" s="4"/>
      <c r="VGL424" s="4"/>
      <c r="VGM424" s="4"/>
      <c r="VGN424" s="4"/>
      <c r="VGO424" s="4"/>
      <c r="VGP424" s="4"/>
      <c r="VGQ424" s="4"/>
      <c r="VGR424" s="4"/>
      <c r="VGS424" s="4"/>
      <c r="VGT424" s="4"/>
      <c r="VGU424" s="4"/>
      <c r="VGV424" s="4"/>
      <c r="VGW424" s="4"/>
      <c r="VGX424" s="4"/>
      <c r="VGY424" s="4"/>
      <c r="VGZ424" s="4"/>
      <c r="VHA424" s="4"/>
      <c r="VHB424" s="4"/>
      <c r="VHC424" s="4"/>
      <c r="VHD424" s="4"/>
      <c r="VHE424" s="4"/>
      <c r="VHF424" s="4"/>
      <c r="VHG424" s="4"/>
      <c r="VHH424" s="4"/>
      <c r="VHI424" s="4"/>
      <c r="VHJ424" s="4"/>
      <c r="VHK424" s="4"/>
      <c r="VHL424" s="4"/>
      <c r="VHM424" s="4"/>
      <c r="VHN424" s="4"/>
      <c r="VHO424" s="4"/>
      <c r="VHP424" s="4"/>
      <c r="VHQ424" s="4"/>
      <c r="VHR424" s="4"/>
      <c r="VHS424" s="4"/>
      <c r="VHT424" s="4"/>
      <c r="VHU424" s="4"/>
      <c r="VHV424" s="4"/>
      <c r="VHW424" s="4"/>
      <c r="VHX424" s="4"/>
      <c r="VHY424" s="4"/>
      <c r="VHZ424" s="4"/>
      <c r="VIA424" s="4"/>
      <c r="VIB424" s="4"/>
      <c r="VIC424" s="4"/>
      <c r="VID424" s="4"/>
      <c r="VIE424" s="4"/>
      <c r="VIF424" s="4"/>
      <c r="VIG424" s="4"/>
      <c r="VIH424" s="4"/>
      <c r="VII424" s="4"/>
      <c r="VIJ424" s="4"/>
      <c r="VIK424" s="4"/>
      <c r="VIL424" s="4"/>
      <c r="VIM424" s="4"/>
      <c r="VIN424" s="4"/>
      <c r="VIO424" s="4"/>
      <c r="VIP424" s="4"/>
      <c r="VIQ424" s="4"/>
      <c r="VIR424" s="4"/>
      <c r="VIS424" s="4"/>
      <c r="VIT424" s="4"/>
      <c r="VIU424" s="4"/>
      <c r="VIV424" s="4"/>
      <c r="VIW424" s="4"/>
      <c r="VIX424" s="4"/>
      <c r="VIY424" s="4"/>
      <c r="VIZ424" s="4"/>
      <c r="VJA424" s="4"/>
      <c r="VJB424" s="4"/>
      <c r="VJC424" s="4"/>
      <c r="VJD424" s="4"/>
      <c r="VJE424" s="4"/>
      <c r="VJF424" s="4"/>
      <c r="VJG424" s="4"/>
      <c r="VJH424" s="4"/>
      <c r="VJI424" s="4"/>
      <c r="VJJ424" s="4"/>
      <c r="VJK424" s="4"/>
      <c r="VJL424" s="4"/>
      <c r="VJM424" s="4"/>
      <c r="VJN424" s="4"/>
      <c r="VJO424" s="4"/>
      <c r="VJP424" s="4"/>
      <c r="VJQ424" s="4"/>
      <c r="VJR424" s="4"/>
      <c r="VJS424" s="4"/>
      <c r="VJT424" s="4"/>
      <c r="VJU424" s="4"/>
      <c r="VJV424" s="4"/>
      <c r="VJW424" s="4"/>
      <c r="VJX424" s="4"/>
      <c r="VJY424" s="4"/>
      <c r="VJZ424" s="4"/>
      <c r="VKA424" s="4"/>
      <c r="VKB424" s="4"/>
      <c r="VKC424" s="4"/>
      <c r="VKD424" s="4"/>
      <c r="VKE424" s="4"/>
      <c r="VKF424" s="4"/>
      <c r="VKG424" s="4"/>
      <c r="VKH424" s="4"/>
      <c r="VKI424" s="4"/>
      <c r="VKJ424" s="4"/>
      <c r="VKK424" s="4"/>
      <c r="VKL424" s="4"/>
      <c r="VKM424" s="4"/>
      <c r="VKN424" s="4"/>
      <c r="VKO424" s="4"/>
      <c r="VKP424" s="4"/>
      <c r="VKQ424" s="4"/>
      <c r="VKR424" s="4"/>
      <c r="VKS424" s="4"/>
      <c r="VKT424" s="4"/>
      <c r="VKU424" s="4"/>
      <c r="VKV424" s="4"/>
      <c r="VKW424" s="4"/>
      <c r="VKX424" s="4"/>
      <c r="VKY424" s="4"/>
      <c r="VKZ424" s="4"/>
      <c r="VLA424" s="4"/>
      <c r="VLB424" s="4"/>
      <c r="VLC424" s="4"/>
      <c r="VLD424" s="4"/>
      <c r="VLE424" s="4"/>
      <c r="VLF424" s="4"/>
      <c r="VLG424" s="4"/>
      <c r="VLH424" s="4"/>
      <c r="VLI424" s="4"/>
      <c r="VLJ424" s="4"/>
      <c r="VLK424" s="4"/>
      <c r="VLL424" s="4"/>
      <c r="VLM424" s="4"/>
      <c r="VLN424" s="4"/>
      <c r="VLO424" s="4"/>
      <c r="VLP424" s="4"/>
      <c r="VLQ424" s="4"/>
      <c r="VLR424" s="4"/>
      <c r="VLS424" s="4"/>
      <c r="VLT424" s="4"/>
      <c r="VLU424" s="4"/>
      <c r="VLV424" s="4"/>
      <c r="VLW424" s="4"/>
      <c r="VLX424" s="4"/>
      <c r="VLY424" s="4"/>
      <c r="VLZ424" s="4"/>
      <c r="VMA424" s="4"/>
      <c r="VMB424" s="4"/>
      <c r="VMC424" s="4"/>
      <c r="VMD424" s="4"/>
      <c r="VME424" s="4"/>
      <c r="VMF424" s="4"/>
      <c r="VMG424" s="4"/>
      <c r="VMH424" s="4"/>
      <c r="VMI424" s="4"/>
      <c r="VMJ424" s="4"/>
      <c r="VMK424" s="4"/>
      <c r="VML424" s="4"/>
      <c r="VMM424" s="4"/>
      <c r="VMN424" s="4"/>
      <c r="VMO424" s="4"/>
      <c r="VMP424" s="4"/>
      <c r="VMQ424" s="4"/>
      <c r="VMR424" s="4"/>
      <c r="VMS424" s="4"/>
      <c r="VMT424" s="4"/>
      <c r="VMU424" s="4"/>
      <c r="VMV424" s="4"/>
      <c r="VMW424" s="4"/>
      <c r="VMX424" s="4"/>
      <c r="VMY424" s="4"/>
      <c r="VMZ424" s="4"/>
      <c r="VNA424" s="4"/>
      <c r="VNB424" s="4"/>
      <c r="VNC424" s="4"/>
      <c r="VND424" s="4"/>
      <c r="VNE424" s="4"/>
      <c r="VNF424" s="4"/>
      <c r="VNG424" s="4"/>
      <c r="VNH424" s="4"/>
      <c r="VNI424" s="4"/>
      <c r="VNJ424" s="4"/>
      <c r="VNK424" s="4"/>
      <c r="VNL424" s="4"/>
      <c r="VNM424" s="4"/>
      <c r="VNN424" s="4"/>
      <c r="VNO424" s="4"/>
      <c r="VNP424" s="4"/>
      <c r="VNQ424" s="4"/>
      <c r="VNR424" s="4"/>
      <c r="VNS424" s="4"/>
      <c r="VNT424" s="4"/>
      <c r="VNU424" s="4"/>
      <c r="VNV424" s="4"/>
      <c r="VNW424" s="4"/>
      <c r="VNX424" s="4"/>
      <c r="VNY424" s="4"/>
      <c r="VNZ424" s="4"/>
      <c r="VOA424" s="4"/>
      <c r="VOB424" s="4"/>
      <c r="VOC424" s="4"/>
      <c r="VOD424" s="4"/>
      <c r="VOE424" s="4"/>
      <c r="VOF424" s="4"/>
      <c r="VOG424" s="4"/>
      <c r="VOH424" s="4"/>
      <c r="VOI424" s="4"/>
      <c r="VOJ424" s="4"/>
      <c r="VOK424" s="4"/>
      <c r="VOL424" s="4"/>
      <c r="VOM424" s="4"/>
      <c r="VON424" s="4"/>
      <c r="VOO424" s="4"/>
      <c r="VOP424" s="4"/>
      <c r="VOQ424" s="4"/>
      <c r="VOR424" s="4"/>
      <c r="VOS424" s="4"/>
      <c r="VOT424" s="4"/>
      <c r="VOU424" s="4"/>
      <c r="VOV424" s="4"/>
      <c r="VOW424" s="4"/>
      <c r="VOX424" s="4"/>
      <c r="VOY424" s="4"/>
      <c r="VOZ424" s="4"/>
      <c r="VPA424" s="4"/>
      <c r="VPB424" s="4"/>
      <c r="VPC424" s="4"/>
      <c r="VPD424" s="4"/>
      <c r="VPE424" s="4"/>
      <c r="VPF424" s="4"/>
      <c r="VPG424" s="4"/>
      <c r="VPH424" s="4"/>
      <c r="VPI424" s="4"/>
      <c r="VPJ424" s="4"/>
      <c r="VPK424" s="4"/>
      <c r="VPL424" s="4"/>
      <c r="VPM424" s="4"/>
      <c r="VPN424" s="4"/>
      <c r="VPO424" s="4"/>
      <c r="VPP424" s="4"/>
      <c r="VPQ424" s="4"/>
      <c r="VPR424" s="4"/>
      <c r="VPS424" s="4"/>
      <c r="VPT424" s="4"/>
      <c r="VPU424" s="4"/>
      <c r="VPV424" s="4"/>
      <c r="VPW424" s="4"/>
      <c r="VPX424" s="4"/>
      <c r="VPY424" s="4"/>
      <c r="VPZ424" s="4"/>
      <c r="VQA424" s="4"/>
      <c r="VQB424" s="4"/>
      <c r="VQC424" s="4"/>
      <c r="VQD424" s="4"/>
      <c r="VQE424" s="4"/>
      <c r="VQF424" s="4"/>
      <c r="VQG424" s="4"/>
      <c r="VQH424" s="4"/>
      <c r="VQI424" s="4"/>
      <c r="VQJ424" s="4"/>
      <c r="VQK424" s="4"/>
      <c r="VQL424" s="4"/>
      <c r="VQM424" s="4"/>
      <c r="VQN424" s="4"/>
      <c r="VQO424" s="4"/>
      <c r="VQP424" s="4"/>
      <c r="VQQ424" s="4"/>
      <c r="VQR424" s="4"/>
      <c r="VQS424" s="4"/>
      <c r="VQT424" s="4"/>
      <c r="VQU424" s="4"/>
      <c r="VQV424" s="4"/>
      <c r="VQW424" s="4"/>
      <c r="VQX424" s="4"/>
      <c r="VQY424" s="4"/>
      <c r="VQZ424" s="4"/>
      <c r="VRA424" s="4"/>
      <c r="VRB424" s="4"/>
      <c r="VRC424" s="4"/>
      <c r="VRD424" s="4"/>
      <c r="VRE424" s="4"/>
      <c r="VRF424" s="4"/>
      <c r="VRG424" s="4"/>
      <c r="VRH424" s="4"/>
      <c r="VRI424" s="4"/>
      <c r="VRJ424" s="4"/>
      <c r="VRK424" s="4"/>
      <c r="VRL424" s="4"/>
      <c r="VRM424" s="4"/>
      <c r="VRN424" s="4"/>
      <c r="VRO424" s="4"/>
      <c r="VRP424" s="4"/>
      <c r="VRQ424" s="4"/>
      <c r="VRR424" s="4"/>
      <c r="VRS424" s="4"/>
      <c r="VRT424" s="4"/>
      <c r="VRU424" s="4"/>
      <c r="VRV424" s="4"/>
      <c r="VRW424" s="4"/>
      <c r="VRX424" s="4"/>
      <c r="VRY424" s="4"/>
      <c r="VRZ424" s="4"/>
      <c r="VSA424" s="4"/>
      <c r="VSB424" s="4"/>
      <c r="VSC424" s="4"/>
      <c r="VSD424" s="4"/>
      <c r="VSE424" s="4"/>
      <c r="VSF424" s="4"/>
      <c r="VSG424" s="4"/>
      <c r="VSH424" s="4"/>
      <c r="VSI424" s="4"/>
      <c r="VSJ424" s="4"/>
      <c r="VSK424" s="4"/>
      <c r="VSL424" s="4"/>
      <c r="VSM424" s="4"/>
      <c r="VSN424" s="4"/>
      <c r="VSO424" s="4"/>
      <c r="VSP424" s="4"/>
      <c r="VSQ424" s="4"/>
      <c r="VSR424" s="4"/>
      <c r="VSS424" s="4"/>
      <c r="VST424" s="4"/>
      <c r="VSU424" s="4"/>
      <c r="VSV424" s="4"/>
      <c r="VSW424" s="4"/>
      <c r="VSX424" s="4"/>
      <c r="VSY424" s="4"/>
      <c r="VSZ424" s="4"/>
      <c r="VTA424" s="4"/>
      <c r="VTB424" s="4"/>
      <c r="VTC424" s="4"/>
      <c r="VTD424" s="4"/>
      <c r="VTE424" s="4"/>
      <c r="VTF424" s="4"/>
      <c r="VTG424" s="4"/>
      <c r="VTH424" s="4"/>
      <c r="VTI424" s="4"/>
      <c r="VTJ424" s="4"/>
      <c r="VTK424" s="4"/>
      <c r="VTL424" s="4"/>
      <c r="VTM424" s="4"/>
      <c r="VTN424" s="4"/>
      <c r="VTO424" s="4"/>
      <c r="VTP424" s="4"/>
      <c r="VTQ424" s="4"/>
      <c r="VTR424" s="4"/>
      <c r="VTS424" s="4"/>
      <c r="VTT424" s="4"/>
      <c r="VTU424" s="4"/>
      <c r="VTV424" s="4"/>
      <c r="VTW424" s="4"/>
      <c r="VTX424" s="4"/>
      <c r="VTY424" s="4"/>
      <c r="VTZ424" s="4"/>
      <c r="VUA424" s="4"/>
      <c r="VUB424" s="4"/>
      <c r="VUC424" s="4"/>
      <c r="VUD424" s="4"/>
      <c r="VUE424" s="4"/>
      <c r="VUF424" s="4"/>
      <c r="VUG424" s="4"/>
      <c r="VUH424" s="4"/>
      <c r="VUI424" s="4"/>
      <c r="VUJ424" s="4"/>
      <c r="VUK424" s="4"/>
      <c r="VUL424" s="4"/>
      <c r="VUM424" s="4"/>
      <c r="VUN424" s="4"/>
      <c r="VUO424" s="4"/>
      <c r="VUP424" s="4"/>
      <c r="VUQ424" s="4"/>
      <c r="VUR424" s="4"/>
      <c r="VUS424" s="4"/>
      <c r="VUT424" s="4"/>
      <c r="VUU424" s="4"/>
      <c r="VUV424" s="4"/>
      <c r="VUW424" s="4"/>
      <c r="VUX424" s="4"/>
      <c r="VUY424" s="4"/>
      <c r="VUZ424" s="4"/>
      <c r="VVA424" s="4"/>
      <c r="VVB424" s="4"/>
      <c r="VVC424" s="4"/>
      <c r="VVD424" s="4"/>
      <c r="VVE424" s="4"/>
      <c r="VVF424" s="4"/>
      <c r="VVG424" s="4"/>
      <c r="VVH424" s="4"/>
      <c r="VVI424" s="4"/>
      <c r="VVJ424" s="4"/>
      <c r="VVK424" s="4"/>
      <c r="VVL424" s="4"/>
      <c r="VVM424" s="4"/>
      <c r="VVN424" s="4"/>
      <c r="VVO424" s="4"/>
      <c r="VVP424" s="4"/>
      <c r="VVQ424" s="4"/>
      <c r="VVR424" s="4"/>
      <c r="VVS424" s="4"/>
      <c r="VVT424" s="4"/>
      <c r="VVU424" s="4"/>
      <c r="VVV424" s="4"/>
      <c r="VVW424" s="4"/>
      <c r="VVX424" s="4"/>
      <c r="VVY424" s="4"/>
      <c r="VVZ424" s="4"/>
      <c r="VWA424" s="4"/>
      <c r="VWB424" s="4"/>
      <c r="VWC424" s="4"/>
      <c r="VWD424" s="4"/>
      <c r="VWE424" s="4"/>
      <c r="VWF424" s="4"/>
      <c r="VWG424" s="4"/>
      <c r="VWH424" s="4"/>
      <c r="VWI424" s="4"/>
      <c r="VWJ424" s="4"/>
      <c r="VWK424" s="4"/>
      <c r="VWL424" s="4"/>
      <c r="VWM424" s="4"/>
      <c r="VWN424" s="4"/>
      <c r="VWO424" s="4"/>
      <c r="VWP424" s="4"/>
      <c r="VWQ424" s="4"/>
      <c r="VWR424" s="4"/>
      <c r="VWS424" s="4"/>
      <c r="VWT424" s="4"/>
      <c r="VWU424" s="4"/>
      <c r="VWV424" s="4"/>
      <c r="VWW424" s="4"/>
      <c r="VWX424" s="4"/>
      <c r="VWY424" s="4"/>
      <c r="VWZ424" s="4"/>
      <c r="VXA424" s="4"/>
      <c r="VXB424" s="4"/>
      <c r="VXC424" s="4"/>
      <c r="VXD424" s="4"/>
      <c r="VXE424" s="4"/>
      <c r="VXF424" s="4"/>
      <c r="VXG424" s="4"/>
      <c r="VXH424" s="4"/>
      <c r="VXI424" s="4"/>
      <c r="VXJ424" s="4"/>
      <c r="VXK424" s="4"/>
      <c r="VXL424" s="4"/>
      <c r="VXM424" s="4"/>
      <c r="VXN424" s="4"/>
      <c r="VXO424" s="4"/>
      <c r="VXP424" s="4"/>
      <c r="VXQ424" s="4"/>
      <c r="VXR424" s="4"/>
      <c r="VXS424" s="4"/>
      <c r="VXT424" s="4"/>
      <c r="VXU424" s="4"/>
      <c r="VXV424" s="4"/>
      <c r="VXW424" s="4"/>
      <c r="VXX424" s="4"/>
      <c r="VXY424" s="4"/>
      <c r="VXZ424" s="4"/>
      <c r="VYA424" s="4"/>
      <c r="VYB424" s="4"/>
      <c r="VYC424" s="4"/>
      <c r="VYD424" s="4"/>
      <c r="VYE424" s="4"/>
      <c r="VYF424" s="4"/>
      <c r="VYG424" s="4"/>
      <c r="VYH424" s="4"/>
      <c r="VYI424" s="4"/>
      <c r="VYJ424" s="4"/>
      <c r="VYK424" s="4"/>
      <c r="VYL424" s="4"/>
      <c r="VYM424" s="4"/>
      <c r="VYN424" s="4"/>
      <c r="VYO424" s="4"/>
      <c r="VYP424" s="4"/>
      <c r="VYQ424" s="4"/>
      <c r="VYR424" s="4"/>
      <c r="VYS424" s="4"/>
      <c r="VYT424" s="4"/>
      <c r="VYU424" s="4"/>
      <c r="VYV424" s="4"/>
      <c r="VYW424" s="4"/>
      <c r="VYX424" s="4"/>
      <c r="VYY424" s="4"/>
      <c r="VYZ424" s="4"/>
      <c r="VZA424" s="4"/>
      <c r="VZB424" s="4"/>
      <c r="VZC424" s="4"/>
      <c r="VZD424" s="4"/>
      <c r="VZE424" s="4"/>
      <c r="VZF424" s="4"/>
      <c r="VZG424" s="4"/>
      <c r="VZH424" s="4"/>
      <c r="VZI424" s="4"/>
      <c r="VZJ424" s="4"/>
      <c r="VZK424" s="4"/>
      <c r="VZL424" s="4"/>
      <c r="VZM424" s="4"/>
      <c r="VZN424" s="4"/>
      <c r="VZO424" s="4"/>
      <c r="VZP424" s="4"/>
      <c r="VZQ424" s="4"/>
      <c r="VZR424" s="4"/>
      <c r="VZS424" s="4"/>
      <c r="VZT424" s="4"/>
      <c r="VZU424" s="4"/>
      <c r="VZV424" s="4"/>
      <c r="VZW424" s="4"/>
      <c r="VZX424" s="4"/>
      <c r="VZY424" s="4"/>
      <c r="VZZ424" s="4"/>
      <c r="WAA424" s="4"/>
      <c r="WAB424" s="4"/>
      <c r="WAC424" s="4"/>
      <c r="WAD424" s="4"/>
      <c r="WAE424" s="4"/>
      <c r="WAF424" s="4"/>
      <c r="WAG424" s="4"/>
      <c r="WAH424" s="4"/>
      <c r="WAI424" s="4"/>
      <c r="WAJ424" s="4"/>
      <c r="WAK424" s="4"/>
      <c r="WAL424" s="4"/>
      <c r="WAM424" s="4"/>
      <c r="WAN424" s="4"/>
      <c r="WAO424" s="4"/>
      <c r="WAP424" s="4"/>
      <c r="WAQ424" s="4"/>
      <c r="WAR424" s="4"/>
      <c r="WAS424" s="4"/>
      <c r="WAT424" s="4"/>
      <c r="WAU424" s="4"/>
      <c r="WAV424" s="4"/>
      <c r="WAW424" s="4"/>
      <c r="WAX424" s="4"/>
      <c r="WAY424" s="4"/>
      <c r="WAZ424" s="4"/>
      <c r="WBA424" s="4"/>
      <c r="WBB424" s="4"/>
      <c r="WBC424" s="4"/>
      <c r="WBD424" s="4"/>
      <c r="WBE424" s="4"/>
      <c r="WBF424" s="4"/>
      <c r="WBG424" s="4"/>
      <c r="WBH424" s="4"/>
      <c r="WBI424" s="4"/>
      <c r="WBJ424" s="4"/>
      <c r="WBK424" s="4"/>
      <c r="WBL424" s="4"/>
      <c r="WBM424" s="4"/>
      <c r="WBN424" s="4"/>
      <c r="WBO424" s="4"/>
      <c r="WBP424" s="4"/>
      <c r="WBQ424" s="4"/>
      <c r="WBR424" s="4"/>
      <c r="WBS424" s="4"/>
      <c r="WBT424" s="4"/>
      <c r="WBU424" s="4"/>
      <c r="WBV424" s="4"/>
      <c r="WBW424" s="4"/>
      <c r="WBX424" s="4"/>
      <c r="WBY424" s="4"/>
      <c r="WBZ424" s="4"/>
      <c r="WCA424" s="4"/>
      <c r="WCB424" s="4"/>
      <c r="WCC424" s="4"/>
      <c r="WCD424" s="4"/>
      <c r="WCE424" s="4"/>
      <c r="WCF424" s="4"/>
      <c r="WCG424" s="4"/>
      <c r="WCH424" s="4"/>
      <c r="WCI424" s="4"/>
      <c r="WCJ424" s="4"/>
      <c r="WCK424" s="4"/>
      <c r="WCL424" s="4"/>
      <c r="WCM424" s="4"/>
      <c r="WCN424" s="4"/>
      <c r="WCO424" s="4"/>
      <c r="WCP424" s="4"/>
      <c r="WCQ424" s="4"/>
      <c r="WCR424" s="4"/>
      <c r="WCS424" s="4"/>
      <c r="WCT424" s="4"/>
      <c r="WCU424" s="4"/>
      <c r="WCV424" s="4"/>
      <c r="WCW424" s="4"/>
      <c r="WCX424" s="4"/>
      <c r="WCY424" s="4"/>
      <c r="WCZ424" s="4"/>
      <c r="WDA424" s="4"/>
      <c r="WDB424" s="4"/>
      <c r="WDC424" s="4"/>
      <c r="WDD424" s="4"/>
      <c r="WDE424" s="4"/>
      <c r="WDF424" s="4"/>
      <c r="WDG424" s="4"/>
      <c r="WDH424" s="4"/>
      <c r="WDI424" s="4"/>
      <c r="WDJ424" s="4"/>
      <c r="WDK424" s="4"/>
      <c r="WDL424" s="4"/>
      <c r="WDM424" s="4"/>
      <c r="WDN424" s="4"/>
      <c r="WDO424" s="4"/>
      <c r="WDP424" s="4"/>
      <c r="WDQ424" s="4"/>
      <c r="WDR424" s="4"/>
      <c r="WDS424" s="4"/>
      <c r="WDT424" s="4"/>
      <c r="WDU424" s="4"/>
      <c r="WDV424" s="4"/>
      <c r="WDW424" s="4"/>
      <c r="WDX424" s="4"/>
      <c r="WDY424" s="4"/>
      <c r="WDZ424" s="4"/>
      <c r="WEA424" s="4"/>
      <c r="WEB424" s="4"/>
      <c r="WEC424" s="4"/>
      <c r="WED424" s="4"/>
      <c r="WEE424" s="4"/>
      <c r="WEF424" s="4"/>
      <c r="WEG424" s="4"/>
      <c r="WEH424" s="4"/>
      <c r="WEI424" s="4"/>
      <c r="WEJ424" s="4"/>
      <c r="WEK424" s="4"/>
      <c r="WEL424" s="4"/>
      <c r="WEM424" s="4"/>
      <c r="WEN424" s="4"/>
      <c r="WEO424" s="4"/>
      <c r="WEP424" s="4"/>
      <c r="WEQ424" s="4"/>
      <c r="WER424" s="4"/>
      <c r="WES424" s="4"/>
      <c r="WET424" s="4"/>
      <c r="WEU424" s="4"/>
      <c r="WEV424" s="4"/>
      <c r="WEW424" s="4"/>
      <c r="WEX424" s="4"/>
      <c r="WEY424" s="4"/>
      <c r="WEZ424" s="4"/>
      <c r="WFA424" s="4"/>
      <c r="WFB424" s="4"/>
      <c r="WFC424" s="4"/>
      <c r="WFD424" s="4"/>
      <c r="WFE424" s="4"/>
      <c r="WFF424" s="4"/>
      <c r="WFG424" s="4"/>
      <c r="WFH424" s="4"/>
      <c r="WFI424" s="4"/>
      <c r="WFJ424" s="4"/>
      <c r="WFK424" s="4"/>
      <c r="WFL424" s="4"/>
      <c r="WFM424" s="4"/>
      <c r="WFN424" s="4"/>
      <c r="WFO424" s="4"/>
      <c r="WFP424" s="4"/>
      <c r="WFQ424" s="4"/>
      <c r="WFR424" s="4"/>
      <c r="WFS424" s="4"/>
      <c r="WFT424" s="4"/>
      <c r="WFU424" s="4"/>
      <c r="WFV424" s="4"/>
      <c r="WFW424" s="4"/>
      <c r="WFX424" s="4"/>
      <c r="WFY424" s="4"/>
      <c r="WFZ424" s="4"/>
      <c r="WGA424" s="4"/>
      <c r="WGB424" s="4"/>
      <c r="WGC424" s="4"/>
      <c r="WGD424" s="4"/>
      <c r="WGE424" s="4"/>
      <c r="WGF424" s="4"/>
      <c r="WGG424" s="4"/>
      <c r="WGH424" s="4"/>
      <c r="WGI424" s="4"/>
      <c r="WGJ424" s="4"/>
      <c r="WGK424" s="4"/>
      <c r="WGL424" s="4"/>
      <c r="WGM424" s="4"/>
      <c r="WGN424" s="4"/>
      <c r="WGO424" s="4"/>
      <c r="WGP424" s="4"/>
      <c r="WGQ424" s="4"/>
      <c r="WGR424" s="4"/>
      <c r="WGS424" s="4"/>
      <c r="WGT424" s="4"/>
      <c r="WGU424" s="4"/>
      <c r="WGV424" s="4"/>
      <c r="WGW424" s="4"/>
      <c r="WGX424" s="4"/>
      <c r="WGY424" s="4"/>
      <c r="WGZ424" s="4"/>
      <c r="WHA424" s="4"/>
      <c r="WHB424" s="4"/>
      <c r="WHC424" s="4"/>
      <c r="WHD424" s="4"/>
      <c r="WHE424" s="4"/>
      <c r="WHF424" s="4"/>
      <c r="WHG424" s="4"/>
      <c r="WHH424" s="4"/>
      <c r="WHI424" s="4"/>
      <c r="WHJ424" s="4"/>
      <c r="WHK424" s="4"/>
      <c r="WHL424" s="4"/>
      <c r="WHM424" s="4"/>
      <c r="WHN424" s="4"/>
      <c r="WHO424" s="4"/>
      <c r="WHP424" s="4"/>
      <c r="WHQ424" s="4"/>
      <c r="WHR424" s="4"/>
      <c r="WHS424" s="4"/>
      <c r="WHT424" s="4"/>
      <c r="WHU424" s="4"/>
      <c r="WHV424" s="4"/>
      <c r="WHW424" s="4"/>
      <c r="WHX424" s="4"/>
      <c r="WHY424" s="4"/>
      <c r="WHZ424" s="4"/>
      <c r="WIA424" s="4"/>
      <c r="WIB424" s="4"/>
      <c r="WIC424" s="4"/>
      <c r="WID424" s="4"/>
      <c r="WIE424" s="4"/>
      <c r="WIF424" s="4"/>
      <c r="WIG424" s="4"/>
      <c r="WIH424" s="4"/>
      <c r="WII424" s="4"/>
      <c r="WIJ424" s="4"/>
      <c r="WIK424" s="4"/>
      <c r="WIL424" s="4"/>
      <c r="WIM424" s="4"/>
      <c r="WIN424" s="4"/>
      <c r="WIO424" s="4"/>
      <c r="WIP424" s="4"/>
      <c r="WIQ424" s="4"/>
      <c r="WIR424" s="4"/>
      <c r="WIS424" s="4"/>
      <c r="WIT424" s="4"/>
      <c r="WIU424" s="4"/>
      <c r="WIV424" s="4"/>
      <c r="WIW424" s="4"/>
      <c r="WIX424" s="4"/>
      <c r="WIY424" s="4"/>
      <c r="WIZ424" s="4"/>
      <c r="WJA424" s="4"/>
      <c r="WJB424" s="4"/>
      <c r="WJC424" s="4"/>
      <c r="WJD424" s="4"/>
      <c r="WJE424" s="4"/>
      <c r="WJF424" s="4"/>
      <c r="WJG424" s="4"/>
      <c r="WJH424" s="4"/>
      <c r="WJI424" s="4"/>
      <c r="WJJ424" s="4"/>
      <c r="WJK424" s="4"/>
      <c r="WJL424" s="4"/>
      <c r="WJM424" s="4"/>
      <c r="WJN424" s="4"/>
      <c r="WJO424" s="4"/>
      <c r="WJP424" s="4"/>
      <c r="WJQ424" s="4"/>
      <c r="WJR424" s="4"/>
      <c r="WJS424" s="4"/>
      <c r="WJT424" s="4"/>
      <c r="WJU424" s="4"/>
      <c r="WJV424" s="4"/>
      <c r="WJW424" s="4"/>
      <c r="WJX424" s="4"/>
      <c r="WJY424" s="4"/>
      <c r="WJZ424" s="4"/>
      <c r="WKA424" s="4"/>
      <c r="WKB424" s="4"/>
      <c r="WKC424" s="4"/>
      <c r="WKD424" s="4"/>
      <c r="WKE424" s="4"/>
      <c r="WKF424" s="4"/>
      <c r="WKG424" s="4"/>
      <c r="WKH424" s="4"/>
      <c r="WKI424" s="4"/>
      <c r="WKJ424" s="4"/>
      <c r="WKK424" s="4"/>
      <c r="WKL424" s="4"/>
      <c r="WKM424" s="4"/>
      <c r="WKN424" s="4"/>
      <c r="WKO424" s="4"/>
      <c r="WKP424" s="4"/>
      <c r="WKQ424" s="4"/>
      <c r="WKR424" s="4"/>
      <c r="WKS424" s="4"/>
      <c r="WKT424" s="4"/>
      <c r="WKU424" s="4"/>
      <c r="WKV424" s="4"/>
      <c r="WKW424" s="4"/>
      <c r="WKX424" s="4"/>
      <c r="WKY424" s="4"/>
      <c r="WKZ424" s="4"/>
      <c r="WLA424" s="4"/>
      <c r="WLB424" s="4"/>
      <c r="WLC424" s="4"/>
      <c r="WLD424" s="4"/>
      <c r="WLE424" s="4"/>
      <c r="WLF424" s="4"/>
      <c r="WLG424" s="4"/>
      <c r="WLH424" s="4"/>
      <c r="WLI424" s="4"/>
      <c r="WLJ424" s="4"/>
      <c r="WLK424" s="4"/>
      <c r="WLL424" s="4"/>
      <c r="WLM424" s="4"/>
      <c r="WLN424" s="4"/>
      <c r="WLO424" s="4"/>
      <c r="WLP424" s="4"/>
      <c r="WLQ424" s="4"/>
      <c r="WLR424" s="4"/>
      <c r="WLS424" s="4"/>
      <c r="WLT424" s="4"/>
      <c r="WLU424" s="4"/>
      <c r="WLV424" s="4"/>
      <c r="WLW424" s="4"/>
      <c r="WLX424" s="4"/>
      <c r="WLY424" s="4"/>
      <c r="WLZ424" s="4"/>
      <c r="WMA424" s="4"/>
      <c r="WMB424" s="4"/>
      <c r="WMC424" s="4"/>
      <c r="WMD424" s="4"/>
      <c r="WME424" s="4"/>
      <c r="WMF424" s="4"/>
      <c r="WMG424" s="4"/>
      <c r="WMH424" s="4"/>
      <c r="WMI424" s="4"/>
      <c r="WMJ424" s="4"/>
      <c r="WMK424" s="4"/>
      <c r="WML424" s="4"/>
      <c r="WMM424" s="4"/>
      <c r="WMN424" s="4"/>
      <c r="WMO424" s="4"/>
      <c r="WMP424" s="4"/>
      <c r="WMQ424" s="4"/>
      <c r="WMR424" s="4"/>
      <c r="WMS424" s="4"/>
      <c r="WMT424" s="4"/>
      <c r="WMU424" s="4"/>
      <c r="WMV424" s="4"/>
      <c r="WMW424" s="4"/>
      <c r="WMX424" s="4"/>
      <c r="WMY424" s="4"/>
      <c r="WMZ424" s="4"/>
      <c r="WNA424" s="4"/>
      <c r="WNB424" s="4"/>
      <c r="WNC424" s="4"/>
      <c r="WND424" s="4"/>
      <c r="WNE424" s="4"/>
      <c r="WNF424" s="4"/>
      <c r="WNG424" s="4"/>
      <c r="WNH424" s="4"/>
      <c r="WNI424" s="4"/>
      <c r="WNJ424" s="4"/>
      <c r="WNK424" s="4"/>
      <c r="WNL424" s="4"/>
      <c r="WNM424" s="4"/>
      <c r="WNN424" s="4"/>
      <c r="WNO424" s="4"/>
      <c r="WNP424" s="4"/>
      <c r="WNQ424" s="4"/>
      <c r="WNR424" s="4"/>
      <c r="WNS424" s="4"/>
      <c r="WNT424" s="4"/>
      <c r="WNU424" s="4"/>
      <c r="WNV424" s="4"/>
      <c r="WNW424" s="4"/>
      <c r="WNX424" s="4"/>
      <c r="WNY424" s="4"/>
      <c r="WNZ424" s="4"/>
      <c r="WOA424" s="4"/>
      <c r="WOB424" s="4"/>
      <c r="WOC424" s="4"/>
      <c r="WOD424" s="4"/>
      <c r="WOE424" s="4"/>
      <c r="WOF424" s="4"/>
      <c r="WOG424" s="4"/>
      <c r="WOH424" s="4"/>
      <c r="WOI424" s="4"/>
      <c r="WOJ424" s="4"/>
      <c r="WOK424" s="4"/>
      <c r="WOL424" s="4"/>
      <c r="WOM424" s="4"/>
      <c r="WON424" s="4"/>
      <c r="WOO424" s="4"/>
      <c r="WOP424" s="4"/>
      <c r="WOQ424" s="4"/>
      <c r="WOR424" s="4"/>
      <c r="WOS424" s="4"/>
      <c r="WOT424" s="4"/>
      <c r="WOU424" s="4"/>
      <c r="WOV424" s="4"/>
      <c r="WOW424" s="4"/>
      <c r="WOX424" s="4"/>
      <c r="WOY424" s="4"/>
      <c r="WOZ424" s="4"/>
      <c r="WPA424" s="4"/>
      <c r="WPB424" s="4"/>
      <c r="WPC424" s="4"/>
      <c r="WPD424" s="4"/>
      <c r="WPE424" s="4"/>
      <c r="WPF424" s="4"/>
      <c r="WPG424" s="4"/>
      <c r="WPH424" s="4"/>
      <c r="WPI424" s="4"/>
      <c r="WPJ424" s="4"/>
      <c r="WPK424" s="4"/>
      <c r="WPL424" s="4"/>
      <c r="WPM424" s="4"/>
      <c r="WPN424" s="4"/>
      <c r="WPO424" s="4"/>
      <c r="WPP424" s="4"/>
      <c r="WPQ424" s="4"/>
      <c r="WPR424" s="4"/>
      <c r="WPS424" s="4"/>
      <c r="WPT424" s="4"/>
      <c r="WPU424" s="4"/>
      <c r="WPV424" s="4"/>
      <c r="WPW424" s="4"/>
      <c r="WPX424" s="4"/>
      <c r="WPY424" s="4"/>
      <c r="WPZ424" s="4"/>
      <c r="WQA424" s="4"/>
      <c r="WQB424" s="4"/>
      <c r="WQC424" s="4"/>
      <c r="WQD424" s="4"/>
      <c r="WQE424" s="4"/>
      <c r="WQF424" s="4"/>
      <c r="WQG424" s="4"/>
      <c r="WQH424" s="4"/>
      <c r="WQI424" s="4"/>
      <c r="WQJ424" s="4"/>
      <c r="WQK424" s="4"/>
      <c r="WQL424" s="4"/>
      <c r="WQM424" s="4"/>
      <c r="WQN424" s="4"/>
      <c r="WQO424" s="4"/>
      <c r="WQP424" s="4"/>
      <c r="WQQ424" s="4"/>
      <c r="WQR424" s="4"/>
      <c r="WQS424" s="4"/>
      <c r="WQT424" s="4"/>
      <c r="WQU424" s="4"/>
      <c r="WQV424" s="4"/>
      <c r="WQW424" s="4"/>
      <c r="WQX424" s="4"/>
      <c r="WQY424" s="4"/>
      <c r="WQZ424" s="4"/>
      <c r="WRA424" s="4"/>
      <c r="WRB424" s="4"/>
      <c r="WRC424" s="4"/>
      <c r="WRD424" s="4"/>
      <c r="WRE424" s="4"/>
      <c r="WRF424" s="4"/>
    </row>
    <row r="425" spans="1:16023" ht="15.75" x14ac:dyDescent="0.25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</row>
    <row r="426" spans="1:16023" ht="15.75" x14ac:dyDescent="0.25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</row>
    <row r="427" spans="1:16023" ht="15.75" x14ac:dyDescent="0.25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</row>
    <row r="428" spans="1:16023" s="108" customFormat="1" ht="27.75" x14ac:dyDescent="0.25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WOD428" s="109"/>
      <c r="WOE428" s="109"/>
      <c r="WOF428" s="109"/>
      <c r="WOG428" s="109"/>
      <c r="WOH428" s="109"/>
      <c r="WOI428" s="109"/>
      <c r="WOJ428" s="109"/>
      <c r="WOK428" s="109"/>
      <c r="WOL428" s="109"/>
      <c r="WOM428" s="109"/>
      <c r="WON428" s="109"/>
      <c r="WOO428" s="109"/>
      <c r="WOP428" s="109"/>
      <c r="WOQ428" s="109"/>
      <c r="WOR428" s="109"/>
      <c r="WOS428" s="109"/>
      <c r="WOT428" s="109"/>
      <c r="WOU428" s="109"/>
      <c r="WOV428" s="109"/>
      <c r="WOW428" s="109"/>
      <c r="WOX428" s="109"/>
      <c r="WOY428" s="109"/>
      <c r="WOZ428" s="109"/>
      <c r="WPA428" s="109"/>
      <c r="WPB428" s="109"/>
      <c r="WPC428" s="109"/>
      <c r="WPD428" s="109"/>
      <c r="WPE428" s="109"/>
      <c r="WPF428" s="109"/>
      <c r="WPG428" s="109"/>
      <c r="WPH428" s="109"/>
      <c r="WPI428" s="109"/>
      <c r="WPJ428" s="109"/>
      <c r="WPK428" s="109"/>
      <c r="WPL428" s="109"/>
      <c r="WPM428" s="109"/>
      <c r="WPN428" s="109"/>
      <c r="WPO428" s="109"/>
      <c r="WPP428" s="109"/>
      <c r="WPQ428" s="109"/>
      <c r="WPR428" s="109"/>
      <c r="WPS428" s="109"/>
      <c r="WPT428" s="109"/>
      <c r="WPU428" s="109"/>
      <c r="WPV428" s="109"/>
      <c r="WPW428" s="109"/>
      <c r="WPX428" s="109"/>
      <c r="WPY428" s="109"/>
      <c r="WPZ428" s="109"/>
      <c r="WQA428" s="109"/>
      <c r="WQB428" s="109"/>
      <c r="WQC428" s="109"/>
      <c r="WQD428" s="109"/>
      <c r="WQE428" s="109"/>
      <c r="WQF428" s="109"/>
      <c r="WQG428" s="109"/>
      <c r="WQH428" s="109"/>
      <c r="WQI428" s="109"/>
      <c r="WQJ428" s="109"/>
      <c r="WQK428" s="109"/>
      <c r="WQL428" s="109"/>
      <c r="WQM428" s="109"/>
      <c r="WQN428" s="109"/>
      <c r="WQO428" s="109"/>
      <c r="WQP428" s="109"/>
      <c r="WQQ428" s="109"/>
      <c r="WQR428" s="109"/>
      <c r="WQS428" s="109"/>
      <c r="WQT428" s="109"/>
      <c r="WQU428" s="109"/>
      <c r="WQV428" s="109"/>
      <c r="WQW428" s="109"/>
      <c r="WQX428" s="109"/>
      <c r="WQY428" s="109"/>
      <c r="WQZ428" s="109"/>
      <c r="WRA428" s="109"/>
      <c r="WRB428" s="109"/>
      <c r="WRC428" s="109"/>
      <c r="WRD428" s="109"/>
      <c r="WRE428" s="109"/>
      <c r="WRF428" s="109"/>
      <c r="WRG428" s="4"/>
    </row>
    <row r="429" spans="1:16023" ht="15.75" x14ac:dyDescent="0.25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</row>
    <row r="430" spans="1:16023" s="108" customFormat="1" ht="27.75" x14ac:dyDescent="0.25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WOD430" s="109"/>
      <c r="WOE430" s="109"/>
      <c r="WOF430" s="109"/>
      <c r="WOG430" s="109"/>
      <c r="WOH430" s="109"/>
      <c r="WOI430" s="109"/>
      <c r="WOJ430" s="109"/>
      <c r="WOK430" s="109"/>
      <c r="WOL430" s="109"/>
      <c r="WOM430" s="109"/>
      <c r="WON430" s="109"/>
      <c r="WOO430" s="109"/>
      <c r="WOP430" s="109"/>
      <c r="WOQ430" s="109"/>
      <c r="WOR430" s="109"/>
      <c r="WOS430" s="109"/>
      <c r="WOT430" s="109"/>
      <c r="WOU430" s="109"/>
      <c r="WOV430" s="109"/>
      <c r="WOW430" s="109"/>
      <c r="WOX430" s="109"/>
      <c r="WOY430" s="109"/>
      <c r="WOZ430" s="109"/>
      <c r="WPA430" s="109"/>
      <c r="WPB430" s="109"/>
      <c r="WPC430" s="109"/>
      <c r="WPD430" s="109"/>
      <c r="WPE430" s="109"/>
      <c r="WPF430" s="109"/>
      <c r="WPG430" s="109"/>
      <c r="WPH430" s="109"/>
      <c r="WPI430" s="109"/>
      <c r="WPJ430" s="109"/>
      <c r="WPK430" s="109"/>
      <c r="WPL430" s="109"/>
      <c r="WPM430" s="109"/>
      <c r="WPN430" s="109"/>
      <c r="WPO430" s="109"/>
      <c r="WPP430" s="109"/>
      <c r="WPQ430" s="109"/>
      <c r="WPR430" s="109"/>
      <c r="WPS430" s="109"/>
      <c r="WPT430" s="109"/>
      <c r="WPU430" s="109"/>
      <c r="WPV430" s="109"/>
      <c r="WPW430" s="109"/>
      <c r="WPX430" s="109"/>
      <c r="WPY430" s="109"/>
      <c r="WPZ430" s="109"/>
      <c r="WQA430" s="109"/>
      <c r="WQB430" s="109"/>
      <c r="WQC430" s="109"/>
      <c r="WQD430" s="109"/>
      <c r="WQE430" s="109"/>
      <c r="WQF430" s="109"/>
      <c r="WQG430" s="109"/>
      <c r="WQH430" s="109"/>
      <c r="WQI430" s="109"/>
      <c r="WQJ430" s="109"/>
      <c r="WQK430" s="109"/>
      <c r="WQL430" s="109"/>
      <c r="WQM430" s="109"/>
      <c r="WQN430" s="109"/>
      <c r="WQO430" s="109"/>
      <c r="WQP430" s="109"/>
      <c r="WQQ430" s="109"/>
      <c r="WQR430" s="109"/>
      <c r="WQS430" s="109"/>
      <c r="WQT430" s="109"/>
      <c r="WQU430" s="109"/>
      <c r="WQV430" s="109"/>
      <c r="WQW430" s="109"/>
      <c r="WQX430" s="109"/>
      <c r="WQY430" s="109"/>
      <c r="WQZ430" s="109"/>
      <c r="WRA430" s="109"/>
      <c r="WRB430" s="109"/>
      <c r="WRC430" s="109"/>
      <c r="WRD430" s="109"/>
      <c r="WRE430" s="109"/>
      <c r="WRF430" s="109"/>
      <c r="WRG430" s="4"/>
    </row>
    <row r="431" spans="1:16023" x14ac:dyDescent="0.25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</row>
    <row r="432" spans="1:16023" x14ac:dyDescent="0.25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</row>
    <row r="435" spans="1:15" x14ac:dyDescent="0.25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</row>
    <row r="436" spans="1:15" ht="26.1" customHeight="1" x14ac:dyDescent="0.25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</row>
    <row r="437" spans="1:15" ht="54.4" customHeight="1" x14ac:dyDescent="0.25">
      <c r="A437" s="121" t="s">
        <v>223</v>
      </c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</row>
    <row r="438" spans="1:15" ht="27.6" customHeight="1" x14ac:dyDescent="0.25">
      <c r="A438" s="110"/>
      <c r="B438" s="110"/>
      <c r="C438" s="122" t="s">
        <v>224</v>
      </c>
      <c r="D438" s="122"/>
      <c r="E438" s="122"/>
      <c r="F438" s="122"/>
      <c r="G438" s="122"/>
      <c r="H438" s="122"/>
      <c r="I438" s="122"/>
      <c r="J438" s="122"/>
      <c r="K438" s="122"/>
      <c r="L438" s="122"/>
      <c r="M438" s="110"/>
      <c r="N438" s="110"/>
      <c r="O438" s="110"/>
    </row>
    <row r="439" spans="1:15" ht="22.5" x14ac:dyDescent="0.3">
      <c r="A439" s="123" t="s">
        <v>225</v>
      </c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</row>
    <row r="440" spans="1:15" ht="22.5" x14ac:dyDescent="0.3">
      <c r="A440" s="123" t="s">
        <v>226</v>
      </c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</row>
    <row r="441" spans="1:15" ht="18.75" x14ac:dyDescent="0.3">
      <c r="A441" s="124"/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</row>
    <row r="442" spans="1:15" x14ac:dyDescent="0.25">
      <c r="A442" s="125" t="s">
        <v>227</v>
      </c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</row>
    <row r="443" spans="1:15" x14ac:dyDescent="0.25">
      <c r="A443" s="119" t="s">
        <v>228</v>
      </c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</row>
    <row r="444" spans="1:15" x14ac:dyDescent="0.25">
      <c r="A444" s="119" t="s">
        <v>229</v>
      </c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</row>
    <row r="445" spans="1:15" x14ac:dyDescent="0.25">
      <c r="A445" s="119" t="s">
        <v>230</v>
      </c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</row>
    <row r="446" spans="1:15" x14ac:dyDescent="0.25">
      <c r="A446" s="119" t="s">
        <v>231</v>
      </c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</row>
    <row r="447" spans="1:15" x14ac:dyDescent="0.25">
      <c r="A447" s="119" t="s">
        <v>232</v>
      </c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</row>
    <row r="455" spans="4:6" ht="18" x14ac:dyDescent="0.25">
      <c r="D455" s="111"/>
      <c r="E455" s="112">
        <v>45040</v>
      </c>
      <c r="F455" s="111"/>
    </row>
    <row r="456" spans="4:6" ht="18" x14ac:dyDescent="0.25">
      <c r="D456" s="120" t="s">
        <v>233</v>
      </c>
      <c r="E456" s="120"/>
      <c r="F456" s="120"/>
    </row>
  </sheetData>
  <mergeCells count="265">
    <mergeCell ref="A3:A5"/>
    <mergeCell ref="B3:B5"/>
    <mergeCell ref="C3:C5"/>
    <mergeCell ref="D3:D5"/>
    <mergeCell ref="E3:G4"/>
    <mergeCell ref="H3:H5"/>
    <mergeCell ref="I3:L4"/>
    <mergeCell ref="M3:P4"/>
    <mergeCell ref="A6:P6"/>
    <mergeCell ref="A7:A15"/>
    <mergeCell ref="B7:P7"/>
    <mergeCell ref="A16:C16"/>
    <mergeCell ref="A17:D17"/>
    <mergeCell ref="A18:A26"/>
    <mergeCell ref="B18:P18"/>
    <mergeCell ref="A27:D27"/>
    <mergeCell ref="A28:P28"/>
    <mergeCell ref="A29:A31"/>
    <mergeCell ref="B29:B31"/>
    <mergeCell ref="C29:C31"/>
    <mergeCell ref="D29:D31"/>
    <mergeCell ref="E29:G30"/>
    <mergeCell ref="H29:H31"/>
    <mergeCell ref="I29:L30"/>
    <mergeCell ref="M29:P30"/>
    <mergeCell ref="A32:P32"/>
    <mergeCell ref="A33:A41"/>
    <mergeCell ref="B33:P33"/>
    <mergeCell ref="A42:C42"/>
    <mergeCell ref="A43:D43"/>
    <mergeCell ref="A44:A54"/>
    <mergeCell ref="B44:P44"/>
    <mergeCell ref="A55:P55"/>
    <mergeCell ref="A56:A58"/>
    <mergeCell ref="B56:B58"/>
    <mergeCell ref="C56:C58"/>
    <mergeCell ref="D56:D58"/>
    <mergeCell ref="E56:G57"/>
    <mergeCell ref="H56:H58"/>
    <mergeCell ref="I56:L57"/>
    <mergeCell ref="M56:P57"/>
    <mergeCell ref="A59:P59"/>
    <mergeCell ref="A60:A67"/>
    <mergeCell ref="B60:P60"/>
    <mergeCell ref="A68:D68"/>
    <mergeCell ref="A69:A75"/>
    <mergeCell ref="B69:P69"/>
    <mergeCell ref="A78:C78"/>
    <mergeCell ref="A79:D79"/>
    <mergeCell ref="A80:P80"/>
    <mergeCell ref="A81:A83"/>
    <mergeCell ref="B81:B83"/>
    <mergeCell ref="C81:C83"/>
    <mergeCell ref="D81:D83"/>
    <mergeCell ref="E81:G82"/>
    <mergeCell ref="H81:H83"/>
    <mergeCell ref="I81:L82"/>
    <mergeCell ref="M81:P82"/>
    <mergeCell ref="A84:P84"/>
    <mergeCell ref="A85:A91"/>
    <mergeCell ref="B85:P85"/>
    <mergeCell ref="A93:D93"/>
    <mergeCell ref="A94:P94"/>
    <mergeCell ref="A95:A104"/>
    <mergeCell ref="B95:P95"/>
    <mergeCell ref="A106:P108"/>
    <mergeCell ref="A109:A111"/>
    <mergeCell ref="B109:B111"/>
    <mergeCell ref="C109:C111"/>
    <mergeCell ref="D109:D111"/>
    <mergeCell ref="E109:G110"/>
    <mergeCell ref="H109:H111"/>
    <mergeCell ref="I109:L110"/>
    <mergeCell ref="M109:P110"/>
    <mergeCell ref="A112:P112"/>
    <mergeCell ref="A113:A120"/>
    <mergeCell ref="B113:P113"/>
    <mergeCell ref="A121:C121"/>
    <mergeCell ref="A122:D122"/>
    <mergeCell ref="A123:A131"/>
    <mergeCell ref="B123:P123"/>
    <mergeCell ref="A133:D133"/>
    <mergeCell ref="A135:A137"/>
    <mergeCell ref="B135:B137"/>
    <mergeCell ref="C135:C137"/>
    <mergeCell ref="D135:D137"/>
    <mergeCell ref="E135:G136"/>
    <mergeCell ref="H135:H137"/>
    <mergeCell ref="I135:L136"/>
    <mergeCell ref="M135:P136"/>
    <mergeCell ref="A138:P138"/>
    <mergeCell ref="A139:A146"/>
    <mergeCell ref="B139:P139"/>
    <mergeCell ref="A147:C147"/>
    <mergeCell ref="A148:D148"/>
    <mergeCell ref="A149:A155"/>
    <mergeCell ref="B149:P149"/>
    <mergeCell ref="A158:D158"/>
    <mergeCell ref="A161:A163"/>
    <mergeCell ref="B161:B163"/>
    <mergeCell ref="C161:C163"/>
    <mergeCell ref="D161:D163"/>
    <mergeCell ref="E161:G162"/>
    <mergeCell ref="H161:H163"/>
    <mergeCell ref="I161:L162"/>
    <mergeCell ref="M161:P162"/>
    <mergeCell ref="A164:P164"/>
    <mergeCell ref="A165:A172"/>
    <mergeCell ref="B165:P165"/>
    <mergeCell ref="A173:C173"/>
    <mergeCell ref="A174:D174"/>
    <mergeCell ref="A175:A184"/>
    <mergeCell ref="B175:P175"/>
    <mergeCell ref="A185:D185"/>
    <mergeCell ref="A186:P186"/>
    <mergeCell ref="A187:A189"/>
    <mergeCell ref="B187:B189"/>
    <mergeCell ref="C187:C189"/>
    <mergeCell ref="D187:D189"/>
    <mergeCell ref="E187:G188"/>
    <mergeCell ref="H187:H189"/>
    <mergeCell ref="I187:L188"/>
    <mergeCell ref="M187:P188"/>
    <mergeCell ref="A190:P190"/>
    <mergeCell ref="A191:A198"/>
    <mergeCell ref="B191:P191"/>
    <mergeCell ref="A199:D199"/>
    <mergeCell ref="A200:A208"/>
    <mergeCell ref="B200:P200"/>
    <mergeCell ref="A210:C210"/>
    <mergeCell ref="A211:D211"/>
    <mergeCell ref="A212:P213"/>
    <mergeCell ref="A215:P215"/>
    <mergeCell ref="A216:A223"/>
    <mergeCell ref="B216:P216"/>
    <mergeCell ref="A224:C224"/>
    <mergeCell ref="A225:D225"/>
    <mergeCell ref="A226:A237"/>
    <mergeCell ref="B226:P226"/>
    <mergeCell ref="A240:P240"/>
    <mergeCell ref="A241:A248"/>
    <mergeCell ref="B241:P241"/>
    <mergeCell ref="A249:D249"/>
    <mergeCell ref="A250:A258"/>
    <mergeCell ref="B250:P250"/>
    <mergeCell ref="A259:C259"/>
    <mergeCell ref="A260:D260"/>
    <mergeCell ref="A261:P262"/>
    <mergeCell ref="A263:A265"/>
    <mergeCell ref="B263:B265"/>
    <mergeCell ref="C263:C265"/>
    <mergeCell ref="D263:D265"/>
    <mergeCell ref="E263:G264"/>
    <mergeCell ref="H263:H265"/>
    <mergeCell ref="I263:L264"/>
    <mergeCell ref="M263:P264"/>
    <mergeCell ref="A266:P266"/>
    <mergeCell ref="A267:A273"/>
    <mergeCell ref="B267:P267"/>
    <mergeCell ref="A274:C274"/>
    <mergeCell ref="A275:D275"/>
    <mergeCell ref="A276:A286"/>
    <mergeCell ref="B276:P276"/>
    <mergeCell ref="A287:D287"/>
    <mergeCell ref="A288:P289"/>
    <mergeCell ref="A290:A292"/>
    <mergeCell ref="B290:B292"/>
    <mergeCell ref="C290:C292"/>
    <mergeCell ref="D290:D292"/>
    <mergeCell ref="E290:G291"/>
    <mergeCell ref="H290:H292"/>
    <mergeCell ref="I290:L291"/>
    <mergeCell ref="M290:P291"/>
    <mergeCell ref="A293:P293"/>
    <mergeCell ref="A294:A302"/>
    <mergeCell ref="B294:P294"/>
    <mergeCell ref="A303:C303"/>
    <mergeCell ref="A304:D304"/>
    <mergeCell ref="A305:A315"/>
    <mergeCell ref="B305:P305"/>
    <mergeCell ref="A317:A319"/>
    <mergeCell ref="B317:B319"/>
    <mergeCell ref="C317:C319"/>
    <mergeCell ref="D317:D319"/>
    <mergeCell ref="E317:G318"/>
    <mergeCell ref="H317:H319"/>
    <mergeCell ref="I317:L318"/>
    <mergeCell ref="M317:P318"/>
    <mergeCell ref="A320:P320"/>
    <mergeCell ref="A321:A328"/>
    <mergeCell ref="B321:P321"/>
    <mergeCell ref="A329:C329"/>
    <mergeCell ref="A330:D330"/>
    <mergeCell ref="A331:A339"/>
    <mergeCell ref="B331:P331"/>
    <mergeCell ref="A341:C341"/>
    <mergeCell ref="A342:D342"/>
    <mergeCell ref="A343:P344"/>
    <mergeCell ref="A345:A347"/>
    <mergeCell ref="B345:B347"/>
    <mergeCell ref="C345:C347"/>
    <mergeCell ref="D345:D347"/>
    <mergeCell ref="E345:G346"/>
    <mergeCell ref="H345:H347"/>
    <mergeCell ref="I345:L346"/>
    <mergeCell ref="M345:P346"/>
    <mergeCell ref="A348:P348"/>
    <mergeCell ref="A349:A357"/>
    <mergeCell ref="B349:P349"/>
    <mergeCell ref="A358:D358"/>
    <mergeCell ref="A359:P359"/>
    <mergeCell ref="A360:A370"/>
    <mergeCell ref="B360:P360"/>
    <mergeCell ref="A372:P374"/>
    <mergeCell ref="A375:A377"/>
    <mergeCell ref="B375:B377"/>
    <mergeCell ref="C375:C377"/>
    <mergeCell ref="D375:D377"/>
    <mergeCell ref="E375:G376"/>
    <mergeCell ref="H375:H377"/>
    <mergeCell ref="I375:L376"/>
    <mergeCell ref="M375:P376"/>
    <mergeCell ref="A378:P378"/>
    <mergeCell ref="A379:A386"/>
    <mergeCell ref="B379:P379"/>
    <mergeCell ref="A387:C387"/>
    <mergeCell ref="A388:D388"/>
    <mergeCell ref="A389:A397"/>
    <mergeCell ref="B389:P389"/>
    <mergeCell ref="A398:D398"/>
    <mergeCell ref="C405:C407"/>
    <mergeCell ref="D405:F405"/>
    <mergeCell ref="G405:G406"/>
    <mergeCell ref="H405:K405"/>
    <mergeCell ref="L405:O405"/>
    <mergeCell ref="C411:O411"/>
    <mergeCell ref="C412:C414"/>
    <mergeCell ref="D412:F412"/>
    <mergeCell ref="G412:G413"/>
    <mergeCell ref="H412:K412"/>
    <mergeCell ref="L412:O412"/>
    <mergeCell ref="J420:O420"/>
    <mergeCell ref="A421:B421"/>
    <mergeCell ref="J421:O421"/>
    <mergeCell ref="J422:O422"/>
    <mergeCell ref="A423:B423"/>
    <mergeCell ref="A424:M424"/>
    <mergeCell ref="A428:O428"/>
    <mergeCell ref="A430:O430"/>
    <mergeCell ref="A431:O431"/>
    <mergeCell ref="A432:O432"/>
    <mergeCell ref="A435:O435"/>
    <mergeCell ref="A436:O436"/>
    <mergeCell ref="A446:O446"/>
    <mergeCell ref="A447:O447"/>
    <mergeCell ref="D456:F456"/>
    <mergeCell ref="A437:O437"/>
    <mergeCell ref="C438:L438"/>
    <mergeCell ref="A439:O439"/>
    <mergeCell ref="A440:O440"/>
    <mergeCell ref="A441:O441"/>
    <mergeCell ref="A442:O442"/>
    <mergeCell ref="A443:O443"/>
    <mergeCell ref="A444:O444"/>
    <mergeCell ref="A445:O445"/>
  </mergeCells>
  <pageMargins left="0.25208333333333299" right="0.25208333333333299" top="0.38333333333333303" bottom="1.0173611111111101" header="0.118055555555556" footer="0.75208333333333299"/>
  <pageSetup paperSize="9" scale="71" orientation="landscape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  <rowBreaks count="16" manualBreakCount="16">
    <brk id="27" max="16383" man="1"/>
    <brk id="55" max="16383" man="1"/>
    <brk id="80" max="16383" man="1"/>
    <brk id="105" max="16383" man="1"/>
    <brk id="133" max="16383" man="1"/>
    <brk id="158" max="16383" man="1"/>
    <brk id="185" max="16383" man="1"/>
    <brk id="212" max="16383" man="1"/>
    <brk id="237" max="16383" man="1"/>
    <brk id="262" max="16383" man="1"/>
    <brk id="287" max="16383" man="1"/>
    <brk id="314" max="16383" man="1"/>
    <brk id="342" max="16383" man="1"/>
    <brk id="371" max="16383" man="1"/>
    <brk id="398" max="16383" man="1"/>
    <brk id="417" max="16383" man="1"/>
  </rowBreaks>
  <colBreaks count="2" manualBreakCount="2">
    <brk id="16" max="1048575" man="1"/>
    <brk id="5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6"/>
  <sheetViews>
    <sheetView showGridLines="0" tabSelected="1" view="pageBreakPreview" topLeftCell="A265" zoomScaleNormal="100" workbookViewId="0">
      <selection activeCell="CG268" sqref="CG268"/>
    </sheetView>
  </sheetViews>
  <sheetFormatPr defaultColWidth="8.7109375" defaultRowHeight="15" x14ac:dyDescent="0.25"/>
  <cols>
    <col min="1" max="1" width="12.7109375" style="1" customWidth="1"/>
    <col min="2" max="2" width="8.7109375" style="1"/>
    <col min="3" max="3" width="48.140625" style="1" customWidth="1"/>
    <col min="4" max="4" width="10.85546875" style="1" customWidth="1"/>
    <col min="5" max="5" width="18.5703125" style="1" customWidth="1"/>
    <col min="6" max="6" width="8" style="1" customWidth="1"/>
    <col min="7" max="7" width="9" style="1" customWidth="1"/>
    <col min="8" max="8" width="11.28515625" style="1" customWidth="1"/>
    <col min="9" max="9" width="9.42578125" style="1" customWidth="1"/>
    <col min="10" max="11" width="8.7109375" style="1"/>
    <col min="12" max="13" width="9.140625" style="1" customWidth="1"/>
    <col min="14" max="14" width="12.7109375" style="1" customWidth="1"/>
    <col min="15" max="15" width="10.28515625" style="1" customWidth="1"/>
    <col min="16" max="16" width="7" style="1" customWidth="1"/>
    <col min="17" max="55" width="8.7109375" style="1" hidden="1"/>
    <col min="56" max="80" width="0" style="1" hidden="1" customWidth="1"/>
    <col min="81" max="15951" width="8.7109375" style="1"/>
    <col min="15952" max="16302" width="11.5703125" style="2" customWidth="1"/>
    <col min="16303" max="16383" width="11.5703125" style="3" customWidth="1"/>
    <col min="16384" max="16384" width="11.5703125" style="4" customWidth="1"/>
  </cols>
  <sheetData>
    <row r="1" spans="1:67 15853:16384" s="5" customFormat="1" ht="12.75" customHeight="1" x14ac:dyDescent="0.25"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4"/>
    </row>
    <row r="2" spans="1:67 15853:16384" s="5" customFormat="1" ht="12.75" customHeight="1" x14ac:dyDescent="0.25"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4"/>
    </row>
    <row r="3" spans="1:67 15853:16384" ht="12.75" customHeight="1" x14ac:dyDescent="0.25">
      <c r="A3" s="151" t="s">
        <v>0</v>
      </c>
      <c r="B3" s="151" t="s">
        <v>1</v>
      </c>
      <c r="C3" s="148" t="s">
        <v>2</v>
      </c>
      <c r="D3" s="151" t="s">
        <v>3</v>
      </c>
      <c r="E3" s="152" t="s">
        <v>4</v>
      </c>
      <c r="F3" s="152"/>
      <c r="G3" s="152"/>
      <c r="H3" s="158" t="s">
        <v>5</v>
      </c>
      <c r="I3" s="152" t="s">
        <v>6</v>
      </c>
      <c r="J3" s="152"/>
      <c r="K3" s="152"/>
      <c r="L3" s="152"/>
      <c r="M3" s="152" t="s">
        <v>7</v>
      </c>
      <c r="N3" s="152"/>
      <c r="O3" s="152"/>
      <c r="P3" s="152"/>
    </row>
    <row r="4" spans="1:67 15853:16384" x14ac:dyDescent="0.25">
      <c r="A4" s="151"/>
      <c r="B4" s="151"/>
      <c r="C4" s="148"/>
      <c r="D4" s="151"/>
      <c r="E4" s="152"/>
      <c r="F4" s="152"/>
      <c r="G4" s="152"/>
      <c r="H4" s="158"/>
      <c r="I4" s="152"/>
      <c r="J4" s="152"/>
      <c r="K4" s="152"/>
      <c r="L4" s="152"/>
      <c r="M4" s="152"/>
      <c r="N4" s="152"/>
      <c r="O4" s="152"/>
      <c r="P4" s="152"/>
    </row>
    <row r="5" spans="1:67 15853:16384" ht="55.9" customHeight="1" x14ac:dyDescent="0.25">
      <c r="A5" s="151"/>
      <c r="B5" s="151"/>
      <c r="C5" s="148"/>
      <c r="D5" s="151"/>
      <c r="E5" s="6" t="s">
        <v>8</v>
      </c>
      <c r="F5" s="6" t="s">
        <v>9</v>
      </c>
      <c r="G5" s="6" t="s">
        <v>10</v>
      </c>
      <c r="H5" s="158"/>
      <c r="I5" s="9" t="s">
        <v>11</v>
      </c>
      <c r="J5" s="10" t="s">
        <v>12</v>
      </c>
      <c r="K5" s="10" t="s">
        <v>13</v>
      </c>
      <c r="L5" s="10" t="s">
        <v>14</v>
      </c>
      <c r="M5" s="6" t="s">
        <v>15</v>
      </c>
      <c r="N5" s="6" t="s">
        <v>16</v>
      </c>
      <c r="O5" s="6" t="s">
        <v>17</v>
      </c>
      <c r="P5" s="6" t="s">
        <v>18</v>
      </c>
    </row>
    <row r="6" spans="1:67 15853:16384" ht="18.75" x14ac:dyDescent="0.25">
      <c r="A6" s="155" t="s">
        <v>19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67 15853:16384" ht="15" customHeight="1" x14ac:dyDescent="0.25">
      <c r="A7" s="147" t="s">
        <v>20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67 15853:16384" x14ac:dyDescent="0.25">
      <c r="A8" s="147"/>
      <c r="B8" s="12" t="s">
        <v>21</v>
      </c>
      <c r="C8" s="13" t="s">
        <v>22</v>
      </c>
      <c r="D8" s="14">
        <v>15</v>
      </c>
      <c r="E8" s="15">
        <v>3.48</v>
      </c>
      <c r="F8" s="15">
        <v>4.43</v>
      </c>
      <c r="G8" s="15"/>
      <c r="H8" s="15">
        <v>54</v>
      </c>
      <c r="I8" s="15">
        <v>39</v>
      </c>
      <c r="J8" s="14">
        <v>5.0000000000000001E-3</v>
      </c>
      <c r="K8" s="14">
        <v>4.4999999999999998E-2</v>
      </c>
      <c r="L8" s="15">
        <v>0.11</v>
      </c>
      <c r="M8" s="15">
        <v>132</v>
      </c>
      <c r="N8" s="15">
        <v>5.25</v>
      </c>
      <c r="O8" s="15">
        <v>75</v>
      </c>
      <c r="P8" s="15">
        <v>0.15</v>
      </c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pans="1:67 15853:16384" s="3" customFormat="1" x14ac:dyDescent="0.25">
      <c r="A9" s="147"/>
      <c r="B9" s="16" t="s">
        <v>23</v>
      </c>
      <c r="C9" s="17" t="s">
        <v>24</v>
      </c>
      <c r="D9" s="16">
        <v>10</v>
      </c>
      <c r="E9" s="18">
        <v>0.08</v>
      </c>
      <c r="F9" s="18">
        <v>7.25</v>
      </c>
      <c r="G9" s="18">
        <v>0.13</v>
      </c>
      <c r="H9" s="18">
        <v>66</v>
      </c>
      <c r="I9" s="18">
        <v>40</v>
      </c>
      <c r="J9" s="18"/>
      <c r="K9" s="18">
        <v>0.01</v>
      </c>
      <c r="L9" s="18"/>
      <c r="M9" s="18">
        <v>2.4</v>
      </c>
      <c r="N9" s="18"/>
      <c r="O9" s="18">
        <v>3</v>
      </c>
      <c r="P9" s="18">
        <v>0.02</v>
      </c>
      <c r="Q9" s="2"/>
      <c r="XFD9" s="4"/>
    </row>
    <row r="10" spans="1:67 15853:16384" s="3" customFormat="1" x14ac:dyDescent="0.25">
      <c r="A10" s="147"/>
      <c r="B10" s="19" t="s">
        <v>25</v>
      </c>
      <c r="C10" s="20" t="s">
        <v>26</v>
      </c>
      <c r="D10" s="18">
        <v>40</v>
      </c>
      <c r="E10" s="16">
        <v>5.0999999999999996</v>
      </c>
      <c r="F10" s="16">
        <v>4.5999999999999996</v>
      </c>
      <c r="G10" s="16">
        <v>0.3</v>
      </c>
      <c r="H10" s="16">
        <v>63</v>
      </c>
      <c r="I10" s="16">
        <v>100</v>
      </c>
      <c r="J10" s="16">
        <v>0.03</v>
      </c>
      <c r="K10" s="16">
        <v>0.18</v>
      </c>
      <c r="L10" s="16"/>
      <c r="M10" s="16">
        <v>22</v>
      </c>
      <c r="N10" s="16">
        <v>5</v>
      </c>
      <c r="O10" s="16">
        <v>77</v>
      </c>
      <c r="P10" s="16">
        <v>1</v>
      </c>
      <c r="Q10" s="21">
        <v>0.08</v>
      </c>
      <c r="R10" s="22">
        <v>7.25</v>
      </c>
      <c r="S10" s="21">
        <v>0.13</v>
      </c>
      <c r="T10" s="22">
        <v>66</v>
      </c>
      <c r="U10" s="23">
        <v>40</v>
      </c>
      <c r="V10" s="21"/>
      <c r="W10" s="21">
        <v>0.01</v>
      </c>
      <c r="X10" s="23"/>
      <c r="Y10" s="23">
        <v>2.4</v>
      </c>
      <c r="Z10" s="23">
        <v>3</v>
      </c>
      <c r="AA10" s="23"/>
      <c r="AB10" s="23">
        <v>0.02</v>
      </c>
      <c r="XFD10" s="4"/>
    </row>
    <row r="11" spans="1:67 15853:16384" x14ac:dyDescent="0.25">
      <c r="A11" s="147"/>
      <c r="B11" s="19" t="s">
        <v>27</v>
      </c>
      <c r="C11" s="24" t="s">
        <v>28</v>
      </c>
      <c r="D11" s="19">
        <v>150</v>
      </c>
      <c r="E11" s="25">
        <v>6.09</v>
      </c>
      <c r="F11" s="25">
        <v>7.04</v>
      </c>
      <c r="G11" s="25">
        <v>31.14</v>
      </c>
      <c r="H11" s="25">
        <v>211.5</v>
      </c>
      <c r="I11" s="25">
        <v>36.68</v>
      </c>
      <c r="J11" s="25">
        <v>0.15</v>
      </c>
      <c r="K11" s="25">
        <v>0.11</v>
      </c>
      <c r="L11" s="25">
        <v>0.41</v>
      </c>
      <c r="M11" s="25">
        <v>95.09</v>
      </c>
      <c r="N11" s="25">
        <v>39.200000000000003</v>
      </c>
      <c r="O11" s="25">
        <v>144.69</v>
      </c>
      <c r="P11" s="25">
        <v>1.05</v>
      </c>
      <c r="Q11" s="25">
        <v>5</v>
      </c>
      <c r="R11" s="25">
        <v>5.8</v>
      </c>
      <c r="S11" s="25">
        <v>24.1</v>
      </c>
      <c r="T11" s="25">
        <v>168.9</v>
      </c>
      <c r="U11" s="25">
        <v>27.2</v>
      </c>
      <c r="V11" s="19">
        <v>7.0000000000000007E-2</v>
      </c>
      <c r="W11" s="19">
        <v>0.12</v>
      </c>
      <c r="X11" s="25">
        <v>0.53</v>
      </c>
      <c r="Y11" s="25">
        <v>116</v>
      </c>
      <c r="Z11" s="25">
        <v>27</v>
      </c>
      <c r="AA11" s="25">
        <v>124</v>
      </c>
      <c r="AB11" s="25">
        <v>0.53</v>
      </c>
    </row>
    <row r="12" spans="1:67 15853:16384" x14ac:dyDescent="0.25">
      <c r="A12" s="147"/>
      <c r="B12" s="19" t="s">
        <v>29</v>
      </c>
      <c r="C12" s="24" t="s">
        <v>30</v>
      </c>
      <c r="D12" s="19">
        <v>135</v>
      </c>
      <c r="E12" s="25">
        <f t="shared" ref="E12:P12" si="0">BD12*135/100</f>
        <v>0.54</v>
      </c>
      <c r="F12" s="25">
        <f t="shared" si="0"/>
        <v>0.54</v>
      </c>
      <c r="G12" s="25">
        <f t="shared" si="0"/>
        <v>13.23</v>
      </c>
      <c r="H12" s="25">
        <f t="shared" si="0"/>
        <v>63.45</v>
      </c>
      <c r="I12" s="25">
        <f t="shared" si="0"/>
        <v>0</v>
      </c>
      <c r="J12" s="25">
        <f t="shared" si="0"/>
        <v>4.0500000000000001E-2</v>
      </c>
      <c r="K12" s="25">
        <f t="shared" si="0"/>
        <v>2.7000000000000003E-2</v>
      </c>
      <c r="L12" s="25">
        <f t="shared" si="0"/>
        <v>13.5</v>
      </c>
      <c r="M12" s="25">
        <f t="shared" si="0"/>
        <v>21.6</v>
      </c>
      <c r="N12" s="25">
        <f t="shared" si="0"/>
        <v>14.85</v>
      </c>
      <c r="O12" s="25">
        <f t="shared" si="0"/>
        <v>12.15</v>
      </c>
      <c r="P12" s="25">
        <f t="shared" si="0"/>
        <v>2.97</v>
      </c>
      <c r="BD12" s="25">
        <v>0.4</v>
      </c>
      <c r="BE12" s="25">
        <v>0.4</v>
      </c>
      <c r="BF12" s="25">
        <v>9.8000000000000007</v>
      </c>
      <c r="BG12" s="25">
        <v>47</v>
      </c>
      <c r="BH12" s="26"/>
      <c r="BI12" s="19">
        <v>0.03</v>
      </c>
      <c r="BJ12" s="19">
        <v>0.02</v>
      </c>
      <c r="BK12" s="25">
        <v>10</v>
      </c>
      <c r="BL12" s="25">
        <v>16</v>
      </c>
      <c r="BM12" s="25">
        <v>11</v>
      </c>
      <c r="BN12" s="25">
        <v>9</v>
      </c>
      <c r="BO12" s="25">
        <v>2.2000000000000002</v>
      </c>
    </row>
    <row r="13" spans="1:67 15853:16384" x14ac:dyDescent="0.25">
      <c r="A13" s="147"/>
      <c r="B13" s="19" t="s">
        <v>31</v>
      </c>
      <c r="C13" s="24" t="s">
        <v>32</v>
      </c>
      <c r="D13" s="19">
        <v>20</v>
      </c>
      <c r="E13" s="25">
        <v>1.36</v>
      </c>
      <c r="F13" s="25">
        <v>0.24</v>
      </c>
      <c r="G13" s="25">
        <v>6.72</v>
      </c>
      <c r="H13" s="25">
        <v>34.159999999999997</v>
      </c>
      <c r="I13" s="25"/>
      <c r="J13" s="25">
        <v>0.03</v>
      </c>
      <c r="K13" s="25">
        <v>0.02</v>
      </c>
      <c r="L13" s="25"/>
      <c r="M13" s="25">
        <v>9.01</v>
      </c>
      <c r="N13" s="25">
        <v>9.41</v>
      </c>
      <c r="O13" s="25">
        <v>30.14</v>
      </c>
      <c r="P13" s="25">
        <v>0.75</v>
      </c>
      <c r="Q13" s="25">
        <v>1.7</v>
      </c>
      <c r="R13" s="25">
        <v>0.3</v>
      </c>
      <c r="S13" s="25">
        <v>8.4</v>
      </c>
      <c r="T13" s="25">
        <v>42.7</v>
      </c>
      <c r="U13" s="25"/>
      <c r="V13" s="25">
        <v>0.04</v>
      </c>
      <c r="W13" s="25">
        <v>0.02</v>
      </c>
      <c r="X13" s="25"/>
      <c r="Y13" s="25">
        <v>11.26</v>
      </c>
      <c r="Z13" s="25">
        <v>11.76</v>
      </c>
      <c r="AA13" s="25">
        <v>37.68</v>
      </c>
      <c r="AB13" s="25">
        <v>0.94</v>
      </c>
    </row>
    <row r="14" spans="1:67 15853:16384" x14ac:dyDescent="0.25">
      <c r="A14" s="147"/>
      <c r="B14" s="19" t="s">
        <v>31</v>
      </c>
      <c r="C14" s="13" t="s">
        <v>33</v>
      </c>
      <c r="D14" s="19">
        <v>40</v>
      </c>
      <c r="E14" s="25">
        <v>2.96</v>
      </c>
      <c r="F14" s="25">
        <v>0.36</v>
      </c>
      <c r="G14" s="25">
        <v>21.1</v>
      </c>
      <c r="H14" s="25">
        <v>93.78</v>
      </c>
      <c r="I14" s="25"/>
      <c r="J14" s="25"/>
      <c r="K14" s="25">
        <f t="shared" ref="K14:P14" si="1">BJ14*40/20</f>
        <v>0.02</v>
      </c>
      <c r="L14" s="25">
        <f t="shared" si="1"/>
        <v>0</v>
      </c>
      <c r="M14" s="25">
        <f t="shared" si="1"/>
        <v>8</v>
      </c>
      <c r="N14" s="25">
        <f t="shared" si="1"/>
        <v>5.6</v>
      </c>
      <c r="O14" s="25">
        <f t="shared" si="1"/>
        <v>26</v>
      </c>
      <c r="P14" s="25">
        <f t="shared" si="1"/>
        <v>0.44000000000000006</v>
      </c>
      <c r="Q14" s="25">
        <v>3.03</v>
      </c>
      <c r="R14" s="25">
        <v>0.36</v>
      </c>
      <c r="S14" s="25">
        <v>19.64</v>
      </c>
      <c r="T14" s="25">
        <v>93.77</v>
      </c>
      <c r="U14" s="25"/>
      <c r="V14" s="25"/>
      <c r="W14" s="25">
        <v>1.2999999999999999E-2</v>
      </c>
      <c r="X14" s="25"/>
      <c r="Y14" s="25">
        <v>8</v>
      </c>
      <c r="Z14" s="25">
        <v>5.6</v>
      </c>
      <c r="AA14" s="25">
        <v>26</v>
      </c>
      <c r="AB14" s="25">
        <v>0.44</v>
      </c>
      <c r="AC14" s="25">
        <v>3</v>
      </c>
      <c r="AD14" s="25">
        <f t="shared" ref="AD14:AN14" si="2">AP14*40/40</f>
        <v>0</v>
      </c>
      <c r="AE14" s="25">
        <f t="shared" si="2"/>
        <v>0</v>
      </c>
      <c r="AF14" s="25">
        <f t="shared" si="2"/>
        <v>0</v>
      </c>
      <c r="AG14" s="25">
        <f t="shared" si="2"/>
        <v>0</v>
      </c>
      <c r="AH14" s="25">
        <f t="shared" si="2"/>
        <v>0</v>
      </c>
      <c r="AI14" s="25">
        <f t="shared" si="2"/>
        <v>0</v>
      </c>
      <c r="AJ14" s="25">
        <f t="shared" si="2"/>
        <v>0</v>
      </c>
      <c r="AK14" s="25">
        <f t="shared" si="2"/>
        <v>0</v>
      </c>
      <c r="AL14" s="25">
        <f t="shared" si="2"/>
        <v>0</v>
      </c>
      <c r="AM14" s="25">
        <f t="shared" si="2"/>
        <v>0</v>
      </c>
      <c r="AN14" s="25">
        <f t="shared" si="2"/>
        <v>0</v>
      </c>
      <c r="BD14" s="25">
        <v>1.48</v>
      </c>
      <c r="BE14" s="25">
        <v>0.18</v>
      </c>
      <c r="BF14" s="25">
        <v>9.82</v>
      </c>
      <c r="BG14" s="25">
        <v>46.89</v>
      </c>
      <c r="BH14" s="25"/>
      <c r="BI14" s="25"/>
      <c r="BJ14" s="25">
        <v>0.01</v>
      </c>
      <c r="BK14" s="25"/>
      <c r="BL14" s="25">
        <v>4</v>
      </c>
      <c r="BM14" s="25">
        <v>2.8</v>
      </c>
      <c r="BN14" s="25">
        <v>13</v>
      </c>
      <c r="BO14" s="25">
        <v>0.22</v>
      </c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spans="1:67 15853:16384" x14ac:dyDescent="0.25">
      <c r="A15" s="147"/>
      <c r="B15" s="19" t="s">
        <v>34</v>
      </c>
      <c r="C15" s="27" t="s">
        <v>35</v>
      </c>
      <c r="D15" s="19">
        <v>200</v>
      </c>
      <c r="E15" s="25">
        <f t="shared" ref="E15:P15" si="3">BD15*200/200</f>
        <v>3.16</v>
      </c>
      <c r="F15" s="25">
        <f t="shared" si="3"/>
        <v>2.68</v>
      </c>
      <c r="G15" s="25">
        <f t="shared" si="3"/>
        <v>15.94</v>
      </c>
      <c r="H15" s="25">
        <f t="shared" si="3"/>
        <v>50</v>
      </c>
      <c r="I15" s="25">
        <f t="shared" si="3"/>
        <v>20</v>
      </c>
      <c r="J15" s="25">
        <f t="shared" si="3"/>
        <v>0.04</v>
      </c>
      <c r="K15" s="25">
        <f t="shared" si="3"/>
        <v>0.16</v>
      </c>
      <c r="L15" s="25">
        <f t="shared" si="3"/>
        <v>1.3</v>
      </c>
      <c r="M15" s="25">
        <f t="shared" si="3"/>
        <v>125.78</v>
      </c>
      <c r="N15" s="25">
        <f t="shared" si="3"/>
        <v>14</v>
      </c>
      <c r="O15" s="25">
        <f t="shared" si="3"/>
        <v>90</v>
      </c>
      <c r="P15" s="25">
        <f t="shared" si="3"/>
        <v>0.14000000000000001</v>
      </c>
      <c r="Q15" s="25">
        <v>0.3</v>
      </c>
      <c r="R15" s="25"/>
      <c r="S15" s="25">
        <v>7.3</v>
      </c>
      <c r="T15" s="25">
        <v>30.8</v>
      </c>
      <c r="U15" s="25">
        <v>1.52</v>
      </c>
      <c r="V15" s="19"/>
      <c r="W15" s="19">
        <v>0.01</v>
      </c>
      <c r="X15" s="25">
        <v>9.6199999999999992</v>
      </c>
      <c r="Y15" s="25">
        <v>8.3000000000000007</v>
      </c>
      <c r="Z15" s="25">
        <v>7.1</v>
      </c>
      <c r="AA15" s="25">
        <v>11</v>
      </c>
      <c r="AB15" s="25">
        <v>0.87</v>
      </c>
      <c r="AC15" s="25">
        <v>0.2</v>
      </c>
      <c r="AD15" s="25">
        <f>AP15*200/200</f>
        <v>0</v>
      </c>
      <c r="AE15" s="25">
        <v>6.5</v>
      </c>
      <c r="AF15" s="25">
        <v>26.8</v>
      </c>
      <c r="AG15" s="25">
        <v>0.3</v>
      </c>
      <c r="AH15" s="25">
        <f>AT15*200/200</f>
        <v>0</v>
      </c>
      <c r="AI15" s="25">
        <f>AU15*200/200</f>
        <v>0</v>
      </c>
      <c r="AJ15" s="25">
        <v>0.04</v>
      </c>
      <c r="AK15" s="25">
        <v>4.5</v>
      </c>
      <c r="AL15" s="25">
        <v>3.8</v>
      </c>
      <c r="AM15" s="25">
        <v>7.2</v>
      </c>
      <c r="AN15" s="25">
        <v>0.73</v>
      </c>
      <c r="BD15" s="25">
        <v>3.16</v>
      </c>
      <c r="BE15" s="25">
        <v>2.68</v>
      </c>
      <c r="BF15" s="25">
        <v>15.94</v>
      </c>
      <c r="BG15" s="25">
        <v>50</v>
      </c>
      <c r="BH15" s="25">
        <v>20</v>
      </c>
      <c r="BI15" s="25">
        <v>0.04</v>
      </c>
      <c r="BJ15" s="25">
        <v>0.16</v>
      </c>
      <c r="BK15" s="25">
        <v>1.3</v>
      </c>
      <c r="BL15" s="25">
        <v>125.78</v>
      </c>
      <c r="BM15" s="25">
        <v>14</v>
      </c>
      <c r="BN15" s="25">
        <v>90</v>
      </c>
      <c r="BO15" s="25">
        <v>0.14000000000000001</v>
      </c>
    </row>
    <row r="16" spans="1:67 15853:16384" x14ac:dyDescent="0.25">
      <c r="A16" s="140" t="s">
        <v>82</v>
      </c>
      <c r="B16" s="140"/>
      <c r="C16" s="140"/>
      <c r="D16" s="29">
        <f>SUM(D8:D15)</f>
        <v>610</v>
      </c>
      <c r="E16" s="30"/>
      <c r="F16" s="30"/>
      <c r="G16" s="30"/>
      <c r="H16" s="30"/>
      <c r="I16" s="30"/>
      <c r="J16" s="31"/>
      <c r="K16" s="31"/>
      <c r="L16" s="30"/>
      <c r="M16" s="30"/>
      <c r="N16" s="30"/>
      <c r="O16" s="30"/>
      <c r="P16" s="30"/>
    </row>
    <row r="17" spans="1:67 15952:16384" x14ac:dyDescent="0.25">
      <c r="A17" s="141" t="s">
        <v>37</v>
      </c>
      <c r="B17" s="141">
        <f>SUM(B8:B16)</f>
        <v>0</v>
      </c>
      <c r="C17" s="141">
        <f>SUM(C8:C16)</f>
        <v>0</v>
      </c>
      <c r="D17" s="141">
        <f>SUM(D8:D16)</f>
        <v>1220</v>
      </c>
      <c r="E17" s="30">
        <f t="shared" ref="E17:P17" si="4">SUM(E8:E15)</f>
        <v>22.77</v>
      </c>
      <c r="F17" s="30">
        <f t="shared" si="4"/>
        <v>27.139999999999997</v>
      </c>
      <c r="G17" s="30">
        <f t="shared" si="4"/>
        <v>88.56</v>
      </c>
      <c r="H17" s="30">
        <f t="shared" si="4"/>
        <v>635.89</v>
      </c>
      <c r="I17" s="30">
        <f t="shared" si="4"/>
        <v>235.68</v>
      </c>
      <c r="J17" s="30">
        <f t="shared" si="4"/>
        <v>0.29549999999999998</v>
      </c>
      <c r="K17" s="30">
        <f t="shared" si="4"/>
        <v>0.57200000000000006</v>
      </c>
      <c r="L17" s="30">
        <f t="shared" si="4"/>
        <v>15.32</v>
      </c>
      <c r="M17" s="30">
        <f t="shared" si="4"/>
        <v>415.88</v>
      </c>
      <c r="N17" s="30">
        <f t="shared" si="4"/>
        <v>93.309999999999988</v>
      </c>
      <c r="O17" s="30">
        <f t="shared" si="4"/>
        <v>457.97999999999996</v>
      </c>
      <c r="P17" s="30">
        <f t="shared" si="4"/>
        <v>6.52</v>
      </c>
    </row>
    <row r="18" spans="1:67 15952:16384" ht="15" customHeight="1" x14ac:dyDescent="0.25">
      <c r="A18" s="156" t="s">
        <v>38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67 15952:16384" x14ac:dyDescent="0.25">
      <c r="A19" s="156"/>
      <c r="B19" s="19" t="s">
        <v>39</v>
      </c>
      <c r="C19" s="24" t="s">
        <v>40</v>
      </c>
      <c r="D19" s="19">
        <v>60</v>
      </c>
      <c r="E19" s="25">
        <v>0.66</v>
      </c>
      <c r="F19" s="25">
        <v>3.67</v>
      </c>
      <c r="G19" s="25">
        <v>2.74</v>
      </c>
      <c r="H19" s="25">
        <v>46.2</v>
      </c>
      <c r="I19" s="25">
        <f>AG19*60/60</f>
        <v>0</v>
      </c>
      <c r="J19" s="25">
        <v>0.02</v>
      </c>
      <c r="K19" s="25">
        <v>0.02</v>
      </c>
      <c r="L19" s="25">
        <v>11.1</v>
      </c>
      <c r="M19" s="25">
        <v>10.64</v>
      </c>
      <c r="N19" s="25">
        <v>10.47</v>
      </c>
      <c r="O19" s="25">
        <v>19.100000000000001</v>
      </c>
      <c r="P19" s="25">
        <v>0.5</v>
      </c>
      <c r="AC19" s="25">
        <v>0.48</v>
      </c>
      <c r="AD19" s="25">
        <v>0.06</v>
      </c>
      <c r="AE19" s="25">
        <v>1.02</v>
      </c>
      <c r="AF19" s="25">
        <v>6</v>
      </c>
      <c r="AG19" s="25"/>
      <c r="AH19" s="25">
        <v>0.01</v>
      </c>
      <c r="AI19" s="25">
        <v>0.06</v>
      </c>
      <c r="AJ19" s="25">
        <v>2.1</v>
      </c>
      <c r="AK19" s="25">
        <v>13.8</v>
      </c>
      <c r="AL19" s="25">
        <v>8.4</v>
      </c>
      <c r="AM19" s="25">
        <v>14.4</v>
      </c>
      <c r="AN19" s="25">
        <v>0.36</v>
      </c>
    </row>
    <row r="20" spans="1:67 15952:16384" s="34" customFormat="1" x14ac:dyDescent="0.25">
      <c r="A20" s="156"/>
      <c r="B20" s="19" t="s">
        <v>41</v>
      </c>
      <c r="C20" s="24" t="s">
        <v>42</v>
      </c>
      <c r="D20" s="19">
        <v>200</v>
      </c>
      <c r="E20" s="19">
        <v>1.42</v>
      </c>
      <c r="F20" s="19">
        <v>3.96</v>
      </c>
      <c r="G20" s="19">
        <v>6.32</v>
      </c>
      <c r="H20" s="19">
        <v>70</v>
      </c>
      <c r="I20" s="19"/>
      <c r="J20" s="19">
        <v>0.04</v>
      </c>
      <c r="K20" s="19">
        <v>0.04</v>
      </c>
      <c r="L20" s="19">
        <v>12.62</v>
      </c>
      <c r="M20" s="19">
        <v>39.4</v>
      </c>
      <c r="N20" s="19">
        <v>17.7</v>
      </c>
      <c r="O20" s="19">
        <v>39.200000000000003</v>
      </c>
      <c r="P20" s="19">
        <v>0.66</v>
      </c>
      <c r="WXD20" s="35"/>
      <c r="WXE20" s="35"/>
      <c r="WXF20" s="35"/>
      <c r="WXG20" s="35"/>
      <c r="WXH20" s="35"/>
      <c r="WXI20" s="35"/>
      <c r="WXJ20" s="35"/>
      <c r="WXK20" s="35"/>
      <c r="WXL20" s="35"/>
      <c r="WXM20" s="35"/>
      <c r="WXN20" s="35"/>
      <c r="WXO20" s="35"/>
      <c r="WXP20" s="35"/>
      <c r="WXQ20" s="35"/>
      <c r="WXR20" s="35"/>
      <c r="WXS20" s="35"/>
      <c r="WXT20" s="35"/>
      <c r="WXU20" s="35"/>
      <c r="WXV20" s="35"/>
      <c r="WXW20" s="35"/>
      <c r="WXX20" s="35"/>
      <c r="WXY20" s="35"/>
      <c r="WXZ20" s="35"/>
      <c r="WYA20" s="35"/>
      <c r="WYB20" s="35"/>
      <c r="WYC20" s="35"/>
      <c r="WYD20" s="35"/>
      <c r="WYE20" s="35"/>
      <c r="WYF20" s="35"/>
      <c r="WYG20" s="35"/>
      <c r="WYH20" s="35"/>
      <c r="WYI20" s="35"/>
      <c r="WYJ20" s="35"/>
      <c r="WYK20" s="35"/>
      <c r="WYL20" s="35"/>
      <c r="WYM20" s="35"/>
      <c r="WYN20" s="35"/>
      <c r="WYO20" s="35"/>
      <c r="WYP20" s="35"/>
      <c r="WYQ20" s="35"/>
      <c r="WYR20" s="35"/>
      <c r="WYS20" s="35"/>
      <c r="WYT20" s="35"/>
      <c r="WYU20" s="35"/>
      <c r="WYV20" s="35"/>
      <c r="WYW20" s="35"/>
      <c r="WYX20" s="35"/>
      <c r="WYY20" s="35"/>
      <c r="WYZ20" s="35"/>
      <c r="WZA20" s="35"/>
      <c r="WZB20" s="35"/>
      <c r="WZC20" s="35"/>
      <c r="WZD20" s="35"/>
      <c r="WZE20" s="35"/>
      <c r="WZF20" s="35"/>
      <c r="WZG20" s="35"/>
      <c r="WZH20" s="35"/>
      <c r="WZI20" s="35"/>
      <c r="WZJ20" s="35"/>
      <c r="WZK20" s="35"/>
      <c r="WZL20" s="35"/>
      <c r="WZM20" s="35"/>
      <c r="WZN20" s="35"/>
      <c r="WZO20" s="35"/>
      <c r="WZP20" s="35"/>
      <c r="WZQ20" s="35"/>
      <c r="WZR20" s="35"/>
      <c r="WZS20" s="35"/>
      <c r="WZT20" s="35"/>
      <c r="WZU20" s="35"/>
      <c r="WZV20" s="35"/>
      <c r="WZW20" s="35"/>
      <c r="WZX20" s="35"/>
      <c r="WZY20" s="35"/>
      <c r="WZZ20" s="35"/>
      <c r="XAA20" s="35"/>
      <c r="XAB20" s="35"/>
      <c r="XAC20" s="35"/>
      <c r="XAD20" s="35"/>
      <c r="XAE20" s="35"/>
      <c r="XAF20" s="35"/>
      <c r="XAG20" s="35"/>
      <c r="XAH20" s="35"/>
      <c r="XAI20" s="35"/>
      <c r="XAJ20" s="35"/>
      <c r="XAK20" s="35"/>
      <c r="XAL20" s="35"/>
      <c r="XAM20" s="35"/>
      <c r="XAN20" s="35"/>
      <c r="XAO20" s="35"/>
      <c r="XAP20" s="35"/>
      <c r="XAQ20" s="35"/>
      <c r="XAR20" s="35"/>
      <c r="XAS20" s="35"/>
      <c r="XAT20" s="35"/>
      <c r="XAU20" s="35"/>
      <c r="XAV20" s="35"/>
      <c r="XAW20" s="35"/>
      <c r="XAX20" s="35"/>
      <c r="XAY20" s="35"/>
      <c r="XAZ20" s="35"/>
      <c r="XBA20" s="35"/>
      <c r="XBB20" s="35"/>
      <c r="XBC20" s="35"/>
      <c r="XBD20" s="35"/>
      <c r="XBE20" s="35"/>
      <c r="XBF20" s="35"/>
      <c r="XBG20" s="35"/>
      <c r="XBH20" s="35"/>
      <c r="XBI20" s="35"/>
      <c r="XBJ20" s="35"/>
      <c r="XBK20" s="35"/>
      <c r="XBL20" s="35"/>
      <c r="XBM20" s="35"/>
      <c r="XBN20" s="35"/>
      <c r="XBO20" s="35"/>
      <c r="XBP20" s="35"/>
      <c r="XBQ20" s="35"/>
      <c r="XBR20" s="35"/>
      <c r="XBS20" s="35"/>
      <c r="XBT20" s="35"/>
      <c r="XBU20" s="35"/>
      <c r="XBV20" s="35"/>
      <c r="XBW20" s="35"/>
      <c r="XBX20" s="35"/>
      <c r="XBY20" s="35"/>
      <c r="XBZ20" s="35"/>
      <c r="XCA20" s="36"/>
      <c r="XCB20" s="36"/>
      <c r="XCC20" s="36"/>
      <c r="XCD20" s="36"/>
      <c r="XCE20" s="36"/>
      <c r="XCF20" s="36"/>
      <c r="XCG20" s="36"/>
      <c r="XCH20" s="36"/>
      <c r="XCI20" s="36"/>
      <c r="XCJ20" s="36"/>
      <c r="XCK20" s="36"/>
      <c r="XCL20" s="36"/>
      <c r="XCM20" s="36"/>
      <c r="XCN20" s="36"/>
      <c r="XCO20" s="36"/>
      <c r="XCP20" s="36"/>
      <c r="XCQ20" s="36"/>
      <c r="XCR20" s="36"/>
      <c r="XCS20" s="36"/>
      <c r="XCT20" s="36"/>
      <c r="XCU20" s="36"/>
      <c r="XCV20" s="36"/>
      <c r="XCW20" s="36"/>
      <c r="XCX20" s="36"/>
      <c r="XCY20" s="36"/>
      <c r="XCZ20" s="36"/>
      <c r="XDA20" s="36"/>
      <c r="XDB20" s="36"/>
      <c r="XDC20" s="36"/>
      <c r="XDD20" s="36"/>
      <c r="XDE20" s="36"/>
      <c r="XDF20" s="36"/>
      <c r="XDG20" s="36"/>
      <c r="XDH20" s="36"/>
      <c r="XDI20" s="36"/>
      <c r="XDJ20" s="36"/>
      <c r="XDK20" s="36"/>
      <c r="XDL20" s="36"/>
      <c r="XDM20" s="36"/>
      <c r="XDN20" s="36"/>
      <c r="XDO20" s="36"/>
      <c r="XDP20" s="36"/>
      <c r="XDQ20" s="36"/>
      <c r="XDR20" s="36"/>
      <c r="XDS20" s="36"/>
      <c r="XDT20" s="36"/>
      <c r="XDU20" s="36"/>
      <c r="XDV20" s="36"/>
      <c r="XDW20" s="36"/>
      <c r="XDX20" s="36"/>
      <c r="XDY20" s="36"/>
      <c r="XDZ20" s="36"/>
      <c r="XEA20" s="36"/>
      <c r="XEB20" s="36"/>
      <c r="XEC20" s="36"/>
      <c r="XED20" s="36"/>
      <c r="XEE20" s="36"/>
      <c r="XEF20" s="36"/>
      <c r="XEG20" s="36"/>
      <c r="XEH20" s="36"/>
      <c r="XEI20" s="36"/>
      <c r="XEJ20" s="36"/>
      <c r="XEK20" s="36"/>
      <c r="XEL20" s="36"/>
      <c r="XEM20" s="36"/>
      <c r="XEN20" s="36"/>
      <c r="XEO20" s="36"/>
      <c r="XEP20" s="36"/>
      <c r="XEQ20" s="36"/>
      <c r="XER20" s="36"/>
      <c r="XES20" s="36"/>
      <c r="XET20" s="36"/>
      <c r="XEU20" s="36"/>
      <c r="XEV20" s="36"/>
      <c r="XEW20" s="36"/>
      <c r="XEX20" s="36"/>
      <c r="XEY20" s="36"/>
      <c r="XEZ20" s="36"/>
      <c r="XFA20" s="36"/>
      <c r="XFB20" s="36"/>
      <c r="XFC20" s="36"/>
      <c r="XFD20" s="4"/>
    </row>
    <row r="21" spans="1:67 15952:16384" s="1" customFormat="1" x14ac:dyDescent="0.25">
      <c r="A21" s="156"/>
      <c r="B21" s="16" t="s">
        <v>43</v>
      </c>
      <c r="C21" s="37" t="s">
        <v>44</v>
      </c>
      <c r="D21" s="18">
        <v>90</v>
      </c>
      <c r="E21" s="38">
        <v>12</v>
      </c>
      <c r="F21" s="38">
        <v>21.28</v>
      </c>
      <c r="G21" s="38">
        <v>10.57</v>
      </c>
      <c r="H21" s="38">
        <v>282</v>
      </c>
      <c r="I21" s="38">
        <v>38.4</v>
      </c>
      <c r="J21" s="38">
        <v>0.16</v>
      </c>
      <c r="K21" s="38">
        <v>0.11</v>
      </c>
      <c r="L21" s="38">
        <v>0.6</v>
      </c>
      <c r="M21" s="38">
        <v>14.36</v>
      </c>
      <c r="N21" s="38">
        <v>18.84</v>
      </c>
      <c r="O21" s="38">
        <v>129.38</v>
      </c>
      <c r="P21" s="38">
        <v>3.24</v>
      </c>
      <c r="Q21" s="39">
        <v>7.46</v>
      </c>
      <c r="R21" s="39">
        <v>8.2899999999999991</v>
      </c>
      <c r="S21" s="39">
        <v>9.44</v>
      </c>
      <c r="T21" s="39">
        <v>142</v>
      </c>
      <c r="U21" s="39">
        <v>33</v>
      </c>
      <c r="V21" s="40">
        <v>0.05</v>
      </c>
      <c r="W21" s="40">
        <v>7.0000000000000007E-2</v>
      </c>
      <c r="X21" s="39">
        <v>0.41</v>
      </c>
      <c r="Y21" s="39">
        <v>23.65</v>
      </c>
      <c r="Z21" s="39">
        <v>16.5</v>
      </c>
      <c r="AA21" s="39">
        <v>83.14</v>
      </c>
      <c r="AB21" s="39">
        <v>0.68</v>
      </c>
      <c r="XFD21" s="4"/>
    </row>
    <row r="22" spans="1:67 15952:16384" x14ac:dyDescent="0.25">
      <c r="A22" s="156"/>
      <c r="B22" s="16" t="s">
        <v>45</v>
      </c>
      <c r="C22" s="37" t="s">
        <v>46</v>
      </c>
      <c r="D22" s="18">
        <v>150</v>
      </c>
      <c r="E22" s="38">
        <f t="shared" ref="E22:P22" si="5">BD22*150/100</f>
        <v>2.8650000000000002</v>
      </c>
      <c r="F22" s="38">
        <f t="shared" si="5"/>
        <v>4.32</v>
      </c>
      <c r="G22" s="38">
        <f t="shared" si="5"/>
        <v>23.01</v>
      </c>
      <c r="H22" s="38">
        <f t="shared" si="5"/>
        <v>141</v>
      </c>
      <c r="I22" s="38">
        <f t="shared" si="5"/>
        <v>0</v>
      </c>
      <c r="J22" s="38">
        <f t="shared" si="5"/>
        <v>0.15</v>
      </c>
      <c r="K22" s="38">
        <f t="shared" si="5"/>
        <v>0.09</v>
      </c>
      <c r="L22" s="38">
        <f t="shared" si="5"/>
        <v>21</v>
      </c>
      <c r="M22" s="38">
        <f t="shared" si="5"/>
        <v>14.64</v>
      </c>
      <c r="N22" s="38">
        <f t="shared" si="5"/>
        <v>29.324999999999999</v>
      </c>
      <c r="O22" s="38">
        <f t="shared" si="5"/>
        <v>79.724999999999994</v>
      </c>
      <c r="P22" s="38">
        <f t="shared" si="5"/>
        <v>1.155</v>
      </c>
      <c r="BD22" s="38">
        <v>1.91</v>
      </c>
      <c r="BE22" s="38">
        <v>2.88</v>
      </c>
      <c r="BF22" s="38">
        <v>15.34</v>
      </c>
      <c r="BG22" s="38">
        <v>94</v>
      </c>
      <c r="BH22" s="38"/>
      <c r="BI22" s="38">
        <v>0.1</v>
      </c>
      <c r="BJ22" s="38">
        <v>0.06</v>
      </c>
      <c r="BK22" s="38">
        <v>14</v>
      </c>
      <c r="BL22" s="38">
        <v>9.76</v>
      </c>
      <c r="BM22" s="38">
        <v>19.55</v>
      </c>
      <c r="BN22" s="38">
        <v>53.15</v>
      </c>
      <c r="BO22" s="38">
        <v>0.77</v>
      </c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</row>
    <row r="23" spans="1:67 15952:16384" x14ac:dyDescent="0.25">
      <c r="A23" s="156"/>
      <c r="B23" s="19" t="s">
        <v>31</v>
      </c>
      <c r="C23" s="24" t="s">
        <v>32</v>
      </c>
      <c r="D23" s="19">
        <v>28</v>
      </c>
      <c r="E23" s="25">
        <f t="shared" ref="E23:P23" si="6">BD23*28/20</f>
        <v>1.9040000000000004</v>
      </c>
      <c r="F23" s="25">
        <f t="shared" si="6"/>
        <v>0.33599999999999997</v>
      </c>
      <c r="G23" s="25">
        <f t="shared" si="6"/>
        <v>9.4079999999999995</v>
      </c>
      <c r="H23" s="25">
        <f t="shared" si="6"/>
        <v>47.823999999999998</v>
      </c>
      <c r="I23" s="25">
        <f t="shared" si="6"/>
        <v>0</v>
      </c>
      <c r="J23" s="25">
        <f t="shared" si="6"/>
        <v>4.1999999999999996E-2</v>
      </c>
      <c r="K23" s="25">
        <f t="shared" si="6"/>
        <v>2.8000000000000004E-2</v>
      </c>
      <c r="L23" s="25">
        <f t="shared" si="6"/>
        <v>0</v>
      </c>
      <c r="M23" s="25">
        <f t="shared" si="6"/>
        <v>12.614000000000001</v>
      </c>
      <c r="N23" s="25">
        <f t="shared" si="6"/>
        <v>13.174000000000001</v>
      </c>
      <c r="O23" s="25">
        <f t="shared" si="6"/>
        <v>42.196000000000005</v>
      </c>
      <c r="P23" s="25">
        <f t="shared" si="6"/>
        <v>1.05</v>
      </c>
      <c r="Q23" s="25">
        <v>1.7</v>
      </c>
      <c r="R23" s="25">
        <v>0.3</v>
      </c>
      <c r="S23" s="25">
        <v>8.4</v>
      </c>
      <c r="T23" s="25">
        <v>42.7</v>
      </c>
      <c r="U23" s="25"/>
      <c r="V23" s="25">
        <v>0.04</v>
      </c>
      <c r="W23" s="25">
        <v>0.02</v>
      </c>
      <c r="X23" s="25"/>
      <c r="Y23" s="25">
        <v>11.26</v>
      </c>
      <c r="Z23" s="25">
        <v>11.76</v>
      </c>
      <c r="AA23" s="25">
        <v>37.68</v>
      </c>
      <c r="AB23" s="25">
        <v>0.94</v>
      </c>
      <c r="BD23" s="25">
        <v>1.36</v>
      </c>
      <c r="BE23" s="25">
        <v>0.24</v>
      </c>
      <c r="BF23" s="25">
        <v>6.72</v>
      </c>
      <c r="BG23" s="25">
        <v>34.159999999999997</v>
      </c>
      <c r="BH23" s="25"/>
      <c r="BI23" s="25">
        <v>0.03</v>
      </c>
      <c r="BJ23" s="25">
        <v>0.02</v>
      </c>
      <c r="BK23" s="25"/>
      <c r="BL23" s="25">
        <v>9.01</v>
      </c>
      <c r="BM23" s="25">
        <v>9.41</v>
      </c>
      <c r="BN23" s="25">
        <v>30.14</v>
      </c>
      <c r="BO23" s="25">
        <v>0.75</v>
      </c>
    </row>
    <row r="24" spans="1:67 15952:16384" x14ac:dyDescent="0.25">
      <c r="A24" s="156"/>
      <c r="B24" s="19" t="s">
        <v>31</v>
      </c>
      <c r="C24" s="13" t="s">
        <v>33</v>
      </c>
      <c r="D24" s="19">
        <v>50</v>
      </c>
      <c r="E24" s="25">
        <f>BD24*50/20</f>
        <v>3.7</v>
      </c>
      <c r="F24" s="25">
        <f>BE24*50/20</f>
        <v>0.45</v>
      </c>
      <c r="G24" s="25">
        <v>26.38</v>
      </c>
      <c r="H24" s="25">
        <f t="shared" ref="H24:P24" si="7">BG24*50/20</f>
        <v>117.22499999999999</v>
      </c>
      <c r="I24" s="25">
        <f t="shared" si="7"/>
        <v>0</v>
      </c>
      <c r="J24" s="25">
        <f t="shared" si="7"/>
        <v>0</v>
      </c>
      <c r="K24" s="25">
        <f t="shared" si="7"/>
        <v>2.5000000000000001E-2</v>
      </c>
      <c r="L24" s="25">
        <f t="shared" si="7"/>
        <v>0</v>
      </c>
      <c r="M24" s="25">
        <f t="shared" si="7"/>
        <v>10</v>
      </c>
      <c r="N24" s="25">
        <f t="shared" si="7"/>
        <v>7</v>
      </c>
      <c r="O24" s="25">
        <f t="shared" si="7"/>
        <v>32.5</v>
      </c>
      <c r="P24" s="25">
        <f t="shared" si="7"/>
        <v>0.55000000000000004</v>
      </c>
      <c r="Q24" s="25">
        <v>3.03</v>
      </c>
      <c r="R24" s="25">
        <v>0.36</v>
      </c>
      <c r="S24" s="25">
        <v>19.64</v>
      </c>
      <c r="T24" s="25">
        <v>93.77</v>
      </c>
      <c r="U24" s="25"/>
      <c r="V24" s="25"/>
      <c r="W24" s="25">
        <v>1.2999999999999999E-2</v>
      </c>
      <c r="X24" s="25"/>
      <c r="Y24" s="25">
        <v>8</v>
      </c>
      <c r="Z24" s="25">
        <v>5.6</v>
      </c>
      <c r="AA24" s="25">
        <v>26</v>
      </c>
      <c r="AB24" s="25">
        <v>0.44</v>
      </c>
      <c r="AC24" s="25">
        <v>3</v>
      </c>
      <c r="AD24" s="25">
        <f t="shared" ref="AD24:AN24" si="8">AP24*40/40</f>
        <v>0</v>
      </c>
      <c r="AE24" s="25">
        <f t="shared" si="8"/>
        <v>0</v>
      </c>
      <c r="AF24" s="25">
        <f t="shared" si="8"/>
        <v>0</v>
      </c>
      <c r="AG24" s="25">
        <f t="shared" si="8"/>
        <v>0</v>
      </c>
      <c r="AH24" s="25">
        <f t="shared" si="8"/>
        <v>0</v>
      </c>
      <c r="AI24" s="25">
        <f t="shared" si="8"/>
        <v>0</v>
      </c>
      <c r="AJ24" s="25">
        <f t="shared" si="8"/>
        <v>0</v>
      </c>
      <c r="AK24" s="25">
        <f t="shared" si="8"/>
        <v>0</v>
      </c>
      <c r="AL24" s="25">
        <f t="shared" si="8"/>
        <v>0</v>
      </c>
      <c r="AM24" s="25">
        <f t="shared" si="8"/>
        <v>0</v>
      </c>
      <c r="AN24" s="25">
        <f t="shared" si="8"/>
        <v>0</v>
      </c>
      <c r="BD24" s="25">
        <v>1.48</v>
      </c>
      <c r="BE24" s="25">
        <v>0.18</v>
      </c>
      <c r="BF24" s="25">
        <v>9.82</v>
      </c>
      <c r="BG24" s="25">
        <v>46.89</v>
      </c>
      <c r="BH24" s="25"/>
      <c r="BI24" s="25"/>
      <c r="BJ24" s="25">
        <v>0.01</v>
      </c>
      <c r="BK24" s="25"/>
      <c r="BL24" s="25">
        <v>4</v>
      </c>
      <c r="BM24" s="25">
        <v>2.8</v>
      </c>
      <c r="BN24" s="25">
        <v>13</v>
      </c>
      <c r="BO24" s="25">
        <v>0.22</v>
      </c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</row>
    <row r="25" spans="1:67 15952:16384" x14ac:dyDescent="0.25">
      <c r="A25" s="156"/>
      <c r="B25" s="19" t="s">
        <v>47</v>
      </c>
      <c r="C25" s="24" t="s">
        <v>48</v>
      </c>
      <c r="D25" s="19">
        <v>180</v>
      </c>
      <c r="E25" s="25">
        <v>0.61</v>
      </c>
      <c r="F25" s="25">
        <v>0.25</v>
      </c>
      <c r="G25" s="25">
        <v>18.68</v>
      </c>
      <c r="H25" s="25">
        <v>79.2</v>
      </c>
      <c r="I25" s="25"/>
      <c r="J25" s="25">
        <v>0.02</v>
      </c>
      <c r="K25" s="25">
        <f>W25*180/200</f>
        <v>4.4999999999999998E-2</v>
      </c>
      <c r="L25" s="25">
        <v>90</v>
      </c>
      <c r="M25" s="25">
        <v>19.21</v>
      </c>
      <c r="N25" s="25">
        <v>3.1</v>
      </c>
      <c r="O25" s="25">
        <v>3.1</v>
      </c>
      <c r="P25" s="25">
        <v>0.57999999999999996</v>
      </c>
      <c r="Q25" s="25">
        <v>0.6</v>
      </c>
      <c r="R25" s="25">
        <v>0.2</v>
      </c>
      <c r="S25" s="25">
        <v>15.2</v>
      </c>
      <c r="T25" s="25">
        <v>65.3</v>
      </c>
      <c r="U25" s="26">
        <v>98</v>
      </c>
      <c r="V25" s="19">
        <v>0.01</v>
      </c>
      <c r="W25" s="19">
        <v>0.05</v>
      </c>
      <c r="X25" s="25">
        <v>80</v>
      </c>
      <c r="Y25" s="25">
        <v>11</v>
      </c>
      <c r="Z25" s="25">
        <v>3</v>
      </c>
      <c r="AA25" s="25">
        <v>3</v>
      </c>
      <c r="AB25" s="25">
        <v>0.54</v>
      </c>
    </row>
    <row r="26" spans="1:67 15952:16384" s="43" customFormat="1" ht="15" customHeight="1" x14ac:dyDescent="0.25">
      <c r="A26" s="156" t="s">
        <v>49</v>
      </c>
      <c r="B26" s="33"/>
      <c r="C26" s="28" t="s">
        <v>234</v>
      </c>
      <c r="D26" s="29">
        <f>SUM(D19:D25)</f>
        <v>758</v>
      </c>
      <c r="E26" s="41"/>
      <c r="F26" s="41"/>
      <c r="G26" s="41"/>
      <c r="H26" s="41"/>
      <c r="I26" s="41"/>
      <c r="J26" s="42"/>
      <c r="K26" s="42"/>
      <c r="L26" s="41"/>
      <c r="M26" s="41"/>
      <c r="N26" s="41"/>
      <c r="O26" s="41"/>
      <c r="P26" s="41"/>
      <c r="WON26" s="44"/>
      <c r="WOO26" s="44"/>
      <c r="WOP26" s="44"/>
      <c r="WOQ26" s="44"/>
      <c r="WOR26" s="44"/>
      <c r="WOS26" s="44"/>
      <c r="WOT26" s="44"/>
      <c r="WOU26" s="44"/>
      <c r="WOV26" s="44"/>
      <c r="WOW26" s="44"/>
      <c r="WOX26" s="44"/>
      <c r="WOY26" s="44"/>
      <c r="WOZ26" s="44"/>
      <c r="WPA26" s="44"/>
      <c r="WPB26" s="44"/>
      <c r="WPC26" s="44"/>
      <c r="WPD26" s="44"/>
      <c r="WPE26" s="44"/>
      <c r="WPF26" s="44"/>
      <c r="WPG26" s="44"/>
      <c r="WPH26" s="44"/>
      <c r="WPI26" s="44"/>
      <c r="WPJ26" s="44"/>
      <c r="WPK26" s="44"/>
      <c r="WPL26" s="44"/>
      <c r="WPM26" s="44"/>
      <c r="WPN26" s="44"/>
      <c r="WPO26" s="44"/>
      <c r="WPP26" s="44"/>
      <c r="WPQ26" s="44"/>
      <c r="WPR26" s="44"/>
      <c r="WPS26" s="44"/>
      <c r="WPT26" s="44"/>
      <c r="WPU26" s="44"/>
      <c r="WPV26" s="44"/>
      <c r="WPW26" s="44"/>
      <c r="WPX26" s="44"/>
      <c r="WPY26" s="44"/>
      <c r="WPZ26" s="44"/>
      <c r="WQA26" s="44"/>
      <c r="WQB26" s="44"/>
      <c r="WQC26" s="44"/>
      <c r="WQD26" s="44"/>
      <c r="WQE26" s="44"/>
      <c r="WQF26" s="44"/>
      <c r="WQG26" s="44"/>
      <c r="WQH26" s="44"/>
      <c r="WQI26" s="44"/>
      <c r="WQJ26" s="44"/>
      <c r="WQK26" s="44"/>
      <c r="WQL26" s="44"/>
      <c r="WQM26" s="44"/>
      <c r="WQN26" s="44"/>
      <c r="WQO26" s="44"/>
      <c r="WQP26" s="44"/>
      <c r="WQQ26" s="44"/>
      <c r="WQR26" s="44"/>
      <c r="WQS26" s="44"/>
      <c r="WQT26" s="44"/>
      <c r="WQU26" s="44"/>
      <c r="WQV26" s="44"/>
      <c r="WQW26" s="44"/>
      <c r="WQX26" s="44"/>
      <c r="WQY26" s="44"/>
      <c r="WQZ26" s="44"/>
      <c r="WRA26" s="44"/>
      <c r="WRB26" s="44"/>
      <c r="WRC26" s="44"/>
      <c r="WRD26" s="44"/>
      <c r="WRE26" s="44"/>
      <c r="WRF26" s="44"/>
      <c r="WRG26" s="44"/>
      <c r="WRH26" s="44"/>
      <c r="WRI26" s="44"/>
      <c r="WRJ26" s="44"/>
      <c r="WRK26" s="44"/>
      <c r="WRL26" s="44"/>
      <c r="WRM26" s="44"/>
      <c r="WRN26" s="44"/>
      <c r="WRO26" s="44"/>
      <c r="WRP26" s="44"/>
      <c r="WRQ26" s="44"/>
      <c r="WRR26" s="44"/>
      <c r="WRS26" s="44"/>
      <c r="WRT26" s="44"/>
      <c r="WRU26" s="44"/>
      <c r="WRV26" s="44"/>
      <c r="WRW26" s="44"/>
      <c r="WRX26" s="44"/>
      <c r="WRY26" s="44"/>
      <c r="WRZ26" s="44"/>
      <c r="WSA26" s="44"/>
      <c r="WSB26" s="44"/>
      <c r="WSC26" s="44"/>
      <c r="WSD26" s="44"/>
      <c r="WSE26" s="44"/>
      <c r="WSF26" s="44"/>
      <c r="WSG26" s="44"/>
      <c r="WSH26" s="44"/>
      <c r="WSI26" s="44"/>
      <c r="WSJ26" s="44"/>
      <c r="WSK26" s="44"/>
      <c r="WSL26" s="44"/>
      <c r="WSM26" s="44"/>
      <c r="WSN26" s="44"/>
      <c r="WSO26" s="44"/>
      <c r="WSP26" s="44"/>
      <c r="WSQ26" s="44"/>
      <c r="WSR26" s="44"/>
      <c r="WSS26" s="44"/>
      <c r="WST26" s="44"/>
      <c r="WSU26" s="44"/>
      <c r="WSV26" s="44"/>
      <c r="WSW26" s="44"/>
      <c r="WSX26" s="44"/>
      <c r="WSY26" s="44"/>
      <c r="WSZ26" s="44"/>
      <c r="WTA26" s="44"/>
      <c r="WTB26" s="44"/>
      <c r="WTC26" s="44"/>
      <c r="WTD26" s="44"/>
      <c r="WTE26" s="44"/>
      <c r="WTF26" s="44"/>
      <c r="WTG26" s="44"/>
      <c r="WTH26" s="44"/>
      <c r="WTI26" s="44"/>
      <c r="WTJ26" s="44"/>
      <c r="WTK26" s="44"/>
      <c r="WTL26" s="44"/>
      <c r="WTM26" s="44"/>
      <c r="WTN26" s="44"/>
      <c r="WTO26" s="44"/>
      <c r="WTP26" s="44"/>
      <c r="WTQ26" s="44"/>
      <c r="WTR26" s="44"/>
      <c r="WTS26" s="44"/>
      <c r="WTT26" s="44"/>
      <c r="WTU26" s="44"/>
      <c r="WTV26" s="44"/>
      <c r="WTW26" s="44"/>
      <c r="WTX26" s="44"/>
      <c r="WTY26" s="44"/>
      <c r="WTZ26" s="44"/>
      <c r="WUA26" s="44"/>
      <c r="WUB26" s="44"/>
      <c r="WUC26" s="44"/>
      <c r="WUD26" s="44"/>
      <c r="WUE26" s="44"/>
      <c r="WUF26" s="44"/>
      <c r="WUG26" s="44"/>
      <c r="WUH26" s="44"/>
      <c r="WUI26" s="44"/>
      <c r="WUJ26" s="44"/>
      <c r="WUK26" s="44"/>
      <c r="WUL26" s="44"/>
      <c r="WUM26" s="44"/>
      <c r="WUN26" s="44"/>
      <c r="WUO26" s="44"/>
      <c r="WUP26" s="44"/>
      <c r="WUQ26" s="44"/>
      <c r="WUR26" s="44"/>
      <c r="WUS26" s="44"/>
      <c r="WUT26" s="44"/>
      <c r="WUU26" s="44"/>
      <c r="WUV26" s="44"/>
      <c r="WUW26" s="44"/>
      <c r="WUX26" s="44"/>
      <c r="WUY26" s="44"/>
      <c r="WUZ26" s="44"/>
      <c r="WVA26" s="44"/>
      <c r="WVB26" s="44"/>
      <c r="WVC26" s="44"/>
      <c r="WVD26" s="44"/>
      <c r="WVE26" s="44"/>
      <c r="WVF26" s="44"/>
      <c r="WVG26" s="44"/>
      <c r="WVH26" s="44"/>
      <c r="WVI26" s="44"/>
      <c r="WVJ26" s="44"/>
      <c r="WVK26" s="44"/>
      <c r="WVL26" s="44"/>
      <c r="WVM26" s="44"/>
      <c r="WVN26" s="44"/>
      <c r="WVO26" s="44"/>
      <c r="WVP26" s="44"/>
      <c r="WVQ26" s="44"/>
      <c r="WVR26" s="44"/>
      <c r="WVS26" s="44"/>
      <c r="WVT26" s="44"/>
      <c r="WVU26" s="44"/>
      <c r="WVV26" s="44"/>
      <c r="WVW26" s="44"/>
      <c r="WVX26" s="44"/>
      <c r="WVY26" s="44"/>
      <c r="WVZ26" s="44"/>
      <c r="WWA26" s="44"/>
      <c r="WWB26" s="44"/>
      <c r="WWC26" s="44"/>
      <c r="WWD26" s="44"/>
      <c r="WWE26" s="44"/>
      <c r="WWF26" s="44"/>
      <c r="WWG26" s="44"/>
      <c r="WWH26" s="44"/>
      <c r="WWI26" s="44"/>
      <c r="WWJ26" s="44"/>
      <c r="WWK26" s="44"/>
      <c r="WWL26" s="44"/>
      <c r="WWM26" s="44"/>
      <c r="WWN26" s="44"/>
      <c r="WWO26" s="44"/>
      <c r="WWP26" s="44"/>
      <c r="WWQ26" s="44"/>
      <c r="WWR26" s="44"/>
      <c r="WWS26" s="44"/>
      <c r="WWT26" s="44"/>
      <c r="WWU26" s="44"/>
      <c r="WWV26" s="44"/>
      <c r="WWW26" s="44"/>
      <c r="WWX26" s="44"/>
      <c r="WWY26" s="44"/>
      <c r="WWZ26" s="44"/>
      <c r="WXA26" s="44"/>
      <c r="WXB26" s="44"/>
      <c r="WXC26" s="44"/>
      <c r="WXD26" s="44"/>
      <c r="WXE26" s="44"/>
      <c r="WXF26" s="44"/>
      <c r="WXG26" s="44"/>
      <c r="WXH26" s="44"/>
      <c r="WXI26" s="44"/>
      <c r="WXJ26" s="44"/>
      <c r="WXK26" s="44"/>
      <c r="WXL26" s="44"/>
      <c r="WXM26" s="44"/>
      <c r="WXN26" s="44"/>
      <c r="WXO26" s="44"/>
      <c r="WXP26" s="44"/>
      <c r="WXQ26" s="44"/>
      <c r="WXR26" s="44"/>
      <c r="WXS26" s="44"/>
      <c r="WXT26" s="44"/>
      <c r="WXU26" s="44"/>
      <c r="WXV26" s="44"/>
      <c r="WXW26" s="44"/>
      <c r="WXX26" s="44"/>
      <c r="WXY26" s="44"/>
      <c r="WXZ26" s="44"/>
      <c r="WYA26" s="44"/>
      <c r="WYB26" s="44"/>
      <c r="WYC26" s="44"/>
      <c r="WYD26" s="44"/>
      <c r="WYE26" s="44"/>
      <c r="WYF26" s="44"/>
      <c r="WYG26" s="44"/>
      <c r="WYH26" s="44"/>
      <c r="WYI26" s="44"/>
      <c r="WYJ26" s="44"/>
      <c r="WYK26" s="44"/>
      <c r="WYL26" s="44"/>
      <c r="WYM26" s="44"/>
      <c r="WYN26" s="44"/>
      <c r="WYO26" s="44"/>
      <c r="WYP26" s="44"/>
      <c r="WYQ26" s="44"/>
      <c r="WYR26" s="44"/>
      <c r="WYS26" s="44"/>
      <c r="WYT26" s="44"/>
      <c r="WYU26" s="44"/>
      <c r="WYV26" s="44"/>
      <c r="WYW26" s="44"/>
      <c r="WYX26" s="44"/>
      <c r="WYY26" s="44"/>
      <c r="WYZ26" s="44"/>
      <c r="WZA26" s="44"/>
      <c r="WZB26" s="44"/>
      <c r="WZC26" s="44"/>
      <c r="WZD26" s="44"/>
      <c r="WZE26" s="44"/>
      <c r="WZF26" s="44"/>
      <c r="WZG26" s="44"/>
      <c r="WZH26" s="44"/>
      <c r="WZI26" s="44"/>
      <c r="WZJ26" s="44"/>
      <c r="WZK26" s="44"/>
      <c r="WZL26" s="44"/>
      <c r="WZM26" s="44"/>
      <c r="WZN26" s="44"/>
      <c r="WZO26" s="44"/>
      <c r="WZP26" s="44"/>
      <c r="WZQ26" s="44"/>
      <c r="WZR26" s="44"/>
      <c r="WZS26" s="44"/>
      <c r="WZT26" s="44"/>
      <c r="WZU26" s="44"/>
      <c r="WZV26" s="44"/>
      <c r="WZW26" s="44"/>
      <c r="WZX26" s="44"/>
      <c r="WZY26" s="44"/>
      <c r="WZZ26" s="44"/>
      <c r="XAA26" s="44"/>
      <c r="XAB26" s="44"/>
      <c r="XAC26" s="44"/>
      <c r="XAD26" s="44"/>
      <c r="XAE26" s="44"/>
      <c r="XAF26" s="44"/>
      <c r="XAG26" s="44"/>
      <c r="XAH26" s="44"/>
      <c r="XAI26" s="44"/>
      <c r="XAJ26" s="44"/>
      <c r="XAK26" s="44"/>
      <c r="XAL26" s="44"/>
      <c r="XAM26" s="44"/>
      <c r="XAN26" s="44"/>
      <c r="XAO26" s="44"/>
      <c r="XAP26" s="44"/>
      <c r="XAQ26" s="44"/>
      <c r="XAR26" s="44"/>
      <c r="XAS26" s="44"/>
      <c r="XAT26" s="44"/>
      <c r="XAU26" s="44"/>
      <c r="XAV26" s="44"/>
      <c r="XAW26" s="44"/>
      <c r="XAX26" s="44"/>
      <c r="XAY26" s="44"/>
      <c r="XAZ26" s="44"/>
      <c r="XBA26" s="44"/>
      <c r="XBB26" s="44"/>
      <c r="XBC26" s="44"/>
      <c r="XBD26" s="44"/>
      <c r="XBE26" s="44"/>
      <c r="XBF26" s="44"/>
      <c r="XBG26" s="44"/>
      <c r="XBH26" s="44"/>
      <c r="XBI26" s="44"/>
      <c r="XBJ26" s="44"/>
      <c r="XBK26" s="44"/>
      <c r="XBL26" s="44"/>
      <c r="XBM26" s="44"/>
      <c r="XBN26" s="44"/>
      <c r="XBO26" s="44"/>
      <c r="XBP26" s="44"/>
      <c r="XBQ26" s="44"/>
      <c r="XBR26" s="44"/>
      <c r="XBS26" s="44"/>
      <c r="XBT26" s="44"/>
      <c r="XBU26" s="44"/>
      <c r="XBV26" s="44"/>
      <c r="XBW26" s="44"/>
      <c r="XBX26" s="44"/>
      <c r="XBY26" s="44"/>
      <c r="XBZ26" s="44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  <c r="XEX26" s="45"/>
      <c r="XEY26" s="45"/>
      <c r="XEZ26" s="45"/>
      <c r="XFA26" s="45"/>
      <c r="XFB26" s="45"/>
      <c r="XFC26" s="45"/>
      <c r="XFD26" s="4"/>
    </row>
    <row r="27" spans="1:67 15952:16384" ht="15.75" x14ac:dyDescent="0.25">
      <c r="A27" s="141" t="s">
        <v>51</v>
      </c>
      <c r="B27" s="141"/>
      <c r="C27" s="141"/>
      <c r="D27" s="141"/>
      <c r="E27" s="30">
        <f t="shared" ref="E27:P27" si="9">SUM(E19:E26)</f>
        <v>23.158999999999999</v>
      </c>
      <c r="F27" s="30">
        <f t="shared" si="9"/>
        <v>34.266000000000005</v>
      </c>
      <c r="G27" s="30">
        <f t="shared" si="9"/>
        <v>97.108000000000004</v>
      </c>
      <c r="H27" s="30">
        <f t="shared" si="9"/>
        <v>783.44900000000007</v>
      </c>
      <c r="I27" s="30">
        <f t="shared" si="9"/>
        <v>38.4</v>
      </c>
      <c r="J27" s="30">
        <f t="shared" si="9"/>
        <v>0.432</v>
      </c>
      <c r="K27" s="30">
        <f t="shared" si="9"/>
        <v>0.35800000000000004</v>
      </c>
      <c r="L27" s="30">
        <f t="shared" si="9"/>
        <v>135.32</v>
      </c>
      <c r="M27" s="30">
        <f t="shared" si="9"/>
        <v>120.864</v>
      </c>
      <c r="N27" s="30">
        <f t="shared" si="9"/>
        <v>99.609000000000009</v>
      </c>
      <c r="O27" s="30">
        <f t="shared" si="9"/>
        <v>345.20100000000002</v>
      </c>
      <c r="P27" s="30">
        <f t="shared" si="9"/>
        <v>7.7350000000000003</v>
      </c>
    </row>
    <row r="28" spans="1:67 15952:16384" s="8" customFormat="1" ht="12.4" customHeight="1" x14ac:dyDescent="0.25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XFD28" s="4"/>
    </row>
    <row r="29" spans="1:67 15952:16384" ht="12.75" customHeight="1" x14ac:dyDescent="0.25">
      <c r="A29" s="134" t="s">
        <v>0</v>
      </c>
      <c r="B29" s="134" t="s">
        <v>1</v>
      </c>
      <c r="C29" s="154" t="s">
        <v>2</v>
      </c>
      <c r="D29" s="134" t="s">
        <v>3</v>
      </c>
      <c r="E29" s="133" t="s">
        <v>4</v>
      </c>
      <c r="F29" s="133"/>
      <c r="G29" s="133"/>
      <c r="H29" s="134" t="s">
        <v>5</v>
      </c>
      <c r="I29" s="152" t="s">
        <v>6</v>
      </c>
      <c r="J29" s="152"/>
      <c r="K29" s="152"/>
      <c r="L29" s="152"/>
      <c r="M29" s="152" t="s">
        <v>7</v>
      </c>
      <c r="N29" s="152"/>
      <c r="O29" s="152"/>
      <c r="P29" s="152"/>
    </row>
    <row r="30" spans="1:67 15952:16384" x14ac:dyDescent="0.25">
      <c r="A30" s="134"/>
      <c r="B30" s="134"/>
      <c r="C30" s="154"/>
      <c r="D30" s="134"/>
      <c r="E30" s="133"/>
      <c r="F30" s="133"/>
      <c r="G30" s="133"/>
      <c r="H30" s="134"/>
      <c r="I30" s="152"/>
      <c r="J30" s="152"/>
      <c r="K30" s="152"/>
      <c r="L30" s="152"/>
      <c r="M30" s="152"/>
      <c r="N30" s="152"/>
      <c r="O30" s="152"/>
      <c r="P30" s="152"/>
    </row>
    <row r="31" spans="1:67 15952:16384" ht="53.65" customHeight="1" x14ac:dyDescent="0.25">
      <c r="A31" s="134"/>
      <c r="B31" s="134"/>
      <c r="C31" s="154"/>
      <c r="D31" s="134"/>
      <c r="E31" s="46" t="s">
        <v>8</v>
      </c>
      <c r="F31" s="46" t="s">
        <v>9</v>
      </c>
      <c r="G31" s="46" t="s">
        <v>10</v>
      </c>
      <c r="H31" s="134"/>
      <c r="I31" s="9" t="s">
        <v>11</v>
      </c>
      <c r="J31" s="10" t="s">
        <v>12</v>
      </c>
      <c r="K31" s="10" t="s">
        <v>13</v>
      </c>
      <c r="L31" s="10" t="s">
        <v>14</v>
      </c>
      <c r="M31" s="6" t="s">
        <v>15</v>
      </c>
      <c r="N31" s="6" t="s">
        <v>16</v>
      </c>
      <c r="O31" s="6" t="s">
        <v>17</v>
      </c>
      <c r="P31" s="6" t="s">
        <v>18</v>
      </c>
    </row>
    <row r="32" spans="1:67 15952:16384" ht="18.75" x14ac:dyDescent="0.25">
      <c r="A32" s="155" t="s">
        <v>52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</row>
    <row r="33" spans="1:67 16285:16384" ht="15" customHeight="1" x14ac:dyDescent="0.25">
      <c r="A33" s="138" t="s">
        <v>20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</row>
    <row r="34" spans="1:67 16285:16384" x14ac:dyDescent="0.25">
      <c r="A34" s="138"/>
      <c r="B34" s="19" t="s">
        <v>31</v>
      </c>
      <c r="C34" s="24" t="s">
        <v>53</v>
      </c>
      <c r="D34" s="14">
        <v>60</v>
      </c>
      <c r="E34" s="15">
        <f t="shared" ref="E34:P34" si="10">Q34*60/50</f>
        <v>0.72</v>
      </c>
      <c r="F34" s="15">
        <f t="shared" si="10"/>
        <v>2.8319999999999999</v>
      </c>
      <c r="G34" s="15">
        <f t="shared" si="10"/>
        <v>4.62</v>
      </c>
      <c r="H34" s="15">
        <f t="shared" si="10"/>
        <v>46.5</v>
      </c>
      <c r="I34" s="15">
        <f t="shared" si="10"/>
        <v>1.2E-2</v>
      </c>
      <c r="J34" s="15">
        <f t="shared" si="10"/>
        <v>1.2E-2</v>
      </c>
      <c r="K34" s="15">
        <f t="shared" si="10"/>
        <v>3.5999999999999997E-2</v>
      </c>
      <c r="L34" s="15">
        <f t="shared" si="10"/>
        <v>4.5</v>
      </c>
      <c r="M34" s="15">
        <f t="shared" si="10"/>
        <v>24</v>
      </c>
      <c r="N34" s="15">
        <f t="shared" si="10"/>
        <v>9</v>
      </c>
      <c r="O34" s="15">
        <f t="shared" si="10"/>
        <v>22.5</v>
      </c>
      <c r="P34" s="15">
        <f t="shared" si="10"/>
        <v>0.42</v>
      </c>
      <c r="Q34" s="47">
        <v>0.6</v>
      </c>
      <c r="R34" s="47">
        <v>2.36</v>
      </c>
      <c r="S34" s="47">
        <v>3.85</v>
      </c>
      <c r="T34" s="47">
        <v>38.75</v>
      </c>
      <c r="U34" s="47">
        <v>0.01</v>
      </c>
      <c r="V34" s="48">
        <v>0.01</v>
      </c>
      <c r="W34" s="48">
        <v>0.03</v>
      </c>
      <c r="X34" s="47">
        <v>3.75</v>
      </c>
      <c r="Y34" s="47">
        <v>20</v>
      </c>
      <c r="Z34" s="47">
        <v>7.5</v>
      </c>
      <c r="AA34" s="47">
        <v>18.75</v>
      </c>
      <c r="AB34" s="47">
        <v>0.35</v>
      </c>
    </row>
    <row r="35" spans="1:67 16285:16384" s="1" customFormat="1" x14ac:dyDescent="0.25">
      <c r="A35" s="138"/>
      <c r="B35" s="19" t="s">
        <v>54</v>
      </c>
      <c r="C35" s="13" t="s">
        <v>55</v>
      </c>
      <c r="D35" s="19">
        <v>90</v>
      </c>
      <c r="E35" s="25">
        <v>7.42</v>
      </c>
      <c r="F35" s="25">
        <v>7.2</v>
      </c>
      <c r="G35" s="25">
        <v>7.63</v>
      </c>
      <c r="H35" s="25">
        <v>181.8</v>
      </c>
      <c r="I35" s="25">
        <v>17.82</v>
      </c>
      <c r="J35" s="19">
        <v>0.11</v>
      </c>
      <c r="K35" s="19">
        <v>0.11</v>
      </c>
      <c r="L35" s="25">
        <v>5.67</v>
      </c>
      <c r="M35" s="25">
        <v>56.77</v>
      </c>
      <c r="N35" s="25">
        <v>52.33</v>
      </c>
      <c r="O35" s="25">
        <v>220.52</v>
      </c>
      <c r="P35" s="25">
        <v>1.17</v>
      </c>
      <c r="XFD35" s="4"/>
    </row>
    <row r="36" spans="1:67 16285:16384" x14ac:dyDescent="0.25">
      <c r="A36" s="138"/>
      <c r="B36" s="19" t="s">
        <v>56</v>
      </c>
      <c r="C36" s="24" t="s">
        <v>57</v>
      </c>
      <c r="D36" s="19">
        <v>150</v>
      </c>
      <c r="E36" s="25">
        <f t="shared" ref="E36:P36" si="11">BD36*150/100</f>
        <v>2.5649999999999999</v>
      </c>
      <c r="F36" s="25">
        <f t="shared" si="11"/>
        <v>4.169999999999999</v>
      </c>
      <c r="G36" s="25">
        <f t="shared" si="11"/>
        <v>26.58</v>
      </c>
      <c r="H36" s="25">
        <f t="shared" si="11"/>
        <v>154.05000000000001</v>
      </c>
      <c r="I36" s="25">
        <f t="shared" si="11"/>
        <v>0</v>
      </c>
      <c r="J36" s="25">
        <f t="shared" si="11"/>
        <v>0.03</v>
      </c>
      <c r="K36" s="25">
        <f t="shared" si="11"/>
        <v>1.4999999999999999E-2</v>
      </c>
      <c r="L36" s="25">
        <f t="shared" si="11"/>
        <v>0</v>
      </c>
      <c r="M36" s="25">
        <f t="shared" si="11"/>
        <v>4.125</v>
      </c>
      <c r="N36" s="25">
        <f t="shared" si="11"/>
        <v>18</v>
      </c>
      <c r="O36" s="25">
        <f t="shared" si="11"/>
        <v>55.575000000000003</v>
      </c>
      <c r="P36" s="25">
        <f t="shared" si="11"/>
        <v>0.375</v>
      </c>
      <c r="BD36" s="25">
        <v>1.71</v>
      </c>
      <c r="BE36" s="25">
        <v>2.78</v>
      </c>
      <c r="BF36" s="25">
        <v>17.72</v>
      </c>
      <c r="BG36" s="25">
        <v>102.7</v>
      </c>
      <c r="BH36" s="25"/>
      <c r="BI36" s="25">
        <v>0.02</v>
      </c>
      <c r="BJ36" s="25">
        <v>0.01</v>
      </c>
      <c r="BK36" s="25"/>
      <c r="BL36" s="25">
        <v>2.75</v>
      </c>
      <c r="BM36" s="25">
        <v>12</v>
      </c>
      <c r="BN36" s="25">
        <v>37.049999999999997</v>
      </c>
      <c r="BO36" s="25">
        <v>0.25</v>
      </c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  <c r="XFC36" s="2"/>
    </row>
    <row r="37" spans="1:67 16285:16384" x14ac:dyDescent="0.25">
      <c r="A37" s="138"/>
      <c r="B37" s="19" t="s">
        <v>31</v>
      </c>
      <c r="C37" s="24" t="s">
        <v>32</v>
      </c>
      <c r="D37" s="19">
        <v>20</v>
      </c>
      <c r="E37" s="25">
        <v>1.36</v>
      </c>
      <c r="F37" s="25">
        <v>0.24</v>
      </c>
      <c r="G37" s="25">
        <v>6.72</v>
      </c>
      <c r="H37" s="25">
        <v>34.159999999999997</v>
      </c>
      <c r="I37" s="25"/>
      <c r="J37" s="25">
        <v>0.03</v>
      </c>
      <c r="K37" s="25">
        <v>0.02</v>
      </c>
      <c r="L37" s="25"/>
      <c r="M37" s="25">
        <v>9.01</v>
      </c>
      <c r="N37" s="25">
        <v>9.41</v>
      </c>
      <c r="O37" s="25">
        <v>30.14</v>
      </c>
      <c r="P37" s="25">
        <v>0.75</v>
      </c>
      <c r="Q37" s="25">
        <v>1.7</v>
      </c>
      <c r="R37" s="25">
        <v>0.3</v>
      </c>
      <c r="S37" s="25">
        <v>8.4</v>
      </c>
      <c r="T37" s="25">
        <v>42.7</v>
      </c>
      <c r="U37" s="25"/>
      <c r="V37" s="25">
        <v>0.04</v>
      </c>
      <c r="W37" s="25">
        <v>0.02</v>
      </c>
      <c r="X37" s="25"/>
      <c r="Y37" s="25">
        <v>11.26</v>
      </c>
      <c r="Z37" s="25">
        <v>11.76</v>
      </c>
      <c r="AA37" s="25">
        <v>37.68</v>
      </c>
      <c r="AB37" s="25">
        <v>0.94</v>
      </c>
    </row>
    <row r="38" spans="1:67 16285:16384" x14ac:dyDescent="0.25">
      <c r="A38" s="138"/>
      <c r="B38" s="19" t="s">
        <v>31</v>
      </c>
      <c r="C38" s="13" t="s">
        <v>33</v>
      </c>
      <c r="D38" s="19">
        <v>40</v>
      </c>
      <c r="E38" s="25">
        <f>BD38*40/20</f>
        <v>2.96</v>
      </c>
      <c r="F38" s="25">
        <f>BE38*40/20</f>
        <v>0.36</v>
      </c>
      <c r="G38" s="25">
        <v>21.1</v>
      </c>
      <c r="H38" s="25">
        <f t="shared" ref="H38:P38" si="12">BG38*40/20</f>
        <v>93.78</v>
      </c>
      <c r="I38" s="25">
        <f t="shared" si="12"/>
        <v>0</v>
      </c>
      <c r="J38" s="25">
        <f t="shared" si="12"/>
        <v>0</v>
      </c>
      <c r="K38" s="25">
        <f t="shared" si="12"/>
        <v>0.02</v>
      </c>
      <c r="L38" s="25">
        <f t="shared" si="12"/>
        <v>0</v>
      </c>
      <c r="M38" s="25">
        <f t="shared" si="12"/>
        <v>8</v>
      </c>
      <c r="N38" s="25">
        <f t="shared" si="12"/>
        <v>5.6</v>
      </c>
      <c r="O38" s="25">
        <f t="shared" si="12"/>
        <v>26</v>
      </c>
      <c r="P38" s="25">
        <f t="shared" si="12"/>
        <v>0.44000000000000006</v>
      </c>
      <c r="Q38" s="25">
        <v>3.03</v>
      </c>
      <c r="R38" s="25">
        <v>0.36</v>
      </c>
      <c r="S38" s="25">
        <v>19.64</v>
      </c>
      <c r="T38" s="25">
        <v>93.77</v>
      </c>
      <c r="U38" s="25"/>
      <c r="V38" s="25"/>
      <c r="W38" s="25">
        <v>1.2999999999999999E-2</v>
      </c>
      <c r="X38" s="25"/>
      <c r="Y38" s="25">
        <v>8</v>
      </c>
      <c r="Z38" s="25">
        <v>5.6</v>
      </c>
      <c r="AA38" s="25">
        <v>26</v>
      </c>
      <c r="AB38" s="25">
        <v>0.44</v>
      </c>
      <c r="AC38" s="25">
        <v>3</v>
      </c>
      <c r="AD38" s="25">
        <f t="shared" ref="AD38:AN38" si="13">AP38*40/40</f>
        <v>0</v>
      </c>
      <c r="AE38" s="25">
        <f t="shared" si="13"/>
        <v>0</v>
      </c>
      <c r="AF38" s="25">
        <f t="shared" si="13"/>
        <v>0</v>
      </c>
      <c r="AG38" s="25">
        <f t="shared" si="13"/>
        <v>0</v>
      </c>
      <c r="AH38" s="25">
        <f t="shared" si="13"/>
        <v>0</v>
      </c>
      <c r="AI38" s="25">
        <f t="shared" si="13"/>
        <v>0</v>
      </c>
      <c r="AJ38" s="25">
        <f t="shared" si="13"/>
        <v>0</v>
      </c>
      <c r="AK38" s="25">
        <f t="shared" si="13"/>
        <v>0</v>
      </c>
      <c r="AL38" s="25">
        <f t="shared" si="13"/>
        <v>0</v>
      </c>
      <c r="AM38" s="25">
        <f t="shared" si="13"/>
        <v>0</v>
      </c>
      <c r="AN38" s="25">
        <f t="shared" si="13"/>
        <v>0</v>
      </c>
      <c r="BD38" s="25">
        <v>1.48</v>
      </c>
      <c r="BE38" s="25">
        <v>0.18</v>
      </c>
      <c r="BF38" s="25">
        <v>9.82</v>
      </c>
      <c r="BG38" s="25">
        <v>46.89</v>
      </c>
      <c r="BH38" s="25"/>
      <c r="BI38" s="25"/>
      <c r="BJ38" s="25">
        <v>0.01</v>
      </c>
      <c r="BK38" s="25"/>
      <c r="BL38" s="25">
        <v>4</v>
      </c>
      <c r="BM38" s="25">
        <v>2.8</v>
      </c>
      <c r="BN38" s="25">
        <v>13</v>
      </c>
      <c r="BO38" s="25">
        <v>0.22</v>
      </c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</row>
    <row r="39" spans="1:67 16285:16384" x14ac:dyDescent="0.25">
      <c r="A39" s="138"/>
      <c r="B39" s="19" t="s">
        <v>58</v>
      </c>
      <c r="C39" s="13" t="s">
        <v>59</v>
      </c>
      <c r="D39" s="19">
        <v>100</v>
      </c>
      <c r="E39" s="25">
        <f t="shared" ref="E39:P39" si="14">BD39*100/100</f>
        <v>0.4</v>
      </c>
      <c r="F39" s="25">
        <f t="shared" si="14"/>
        <v>0.3</v>
      </c>
      <c r="G39" s="25">
        <f t="shared" si="14"/>
        <v>10.3</v>
      </c>
      <c r="H39" s="25">
        <f t="shared" si="14"/>
        <v>47</v>
      </c>
      <c r="I39" s="25">
        <f t="shared" si="14"/>
        <v>0</v>
      </c>
      <c r="J39" s="25">
        <f t="shared" si="14"/>
        <v>0.02</v>
      </c>
      <c r="K39" s="25">
        <f t="shared" si="14"/>
        <v>0.02</v>
      </c>
      <c r="L39" s="25">
        <f t="shared" si="14"/>
        <v>5</v>
      </c>
      <c r="M39" s="25">
        <f t="shared" si="14"/>
        <v>19</v>
      </c>
      <c r="N39" s="25">
        <f t="shared" si="14"/>
        <v>12</v>
      </c>
      <c r="O39" s="25">
        <f t="shared" si="14"/>
        <v>16</v>
      </c>
      <c r="P39" s="25">
        <f t="shared" si="14"/>
        <v>2.2999999999999998</v>
      </c>
      <c r="BD39" s="25">
        <v>0.4</v>
      </c>
      <c r="BE39" s="25">
        <v>0.3</v>
      </c>
      <c r="BF39" s="25">
        <v>10.3</v>
      </c>
      <c r="BG39" s="25">
        <v>47</v>
      </c>
      <c r="BH39" s="49"/>
      <c r="BI39" s="19">
        <v>0.02</v>
      </c>
      <c r="BJ39" s="19">
        <v>0.02</v>
      </c>
      <c r="BK39" s="25">
        <v>5</v>
      </c>
      <c r="BL39" s="25">
        <v>19</v>
      </c>
      <c r="BM39" s="25">
        <v>12</v>
      </c>
      <c r="BN39" s="25">
        <v>16</v>
      </c>
      <c r="BO39" s="25">
        <v>2.2999999999999998</v>
      </c>
    </row>
    <row r="40" spans="1:67 16285:16384" x14ac:dyDescent="0.25">
      <c r="A40" s="138"/>
      <c r="B40" s="19" t="s">
        <v>31</v>
      </c>
      <c r="C40" s="13" t="s">
        <v>60</v>
      </c>
      <c r="D40" s="19">
        <v>180</v>
      </c>
      <c r="E40" s="25">
        <f t="shared" ref="E40:P40" si="15">BD40*180/200</f>
        <v>0.45</v>
      </c>
      <c r="F40" s="25">
        <f t="shared" si="15"/>
        <v>0</v>
      </c>
      <c r="G40" s="25">
        <f t="shared" si="15"/>
        <v>9.09</v>
      </c>
      <c r="H40" s="25">
        <f t="shared" si="15"/>
        <v>37.799999999999997</v>
      </c>
      <c r="I40" s="25">
        <f t="shared" si="15"/>
        <v>0</v>
      </c>
      <c r="J40" s="25">
        <f t="shared" si="15"/>
        <v>9.0000000000000011E-3</v>
      </c>
      <c r="K40" s="25">
        <f t="shared" si="15"/>
        <v>9.0000000000000011E-3</v>
      </c>
      <c r="L40" s="25">
        <f t="shared" si="15"/>
        <v>1.8</v>
      </c>
      <c r="M40" s="25">
        <f t="shared" si="15"/>
        <v>6.3</v>
      </c>
      <c r="N40" s="25">
        <f t="shared" si="15"/>
        <v>3.6</v>
      </c>
      <c r="O40" s="25">
        <f t="shared" si="15"/>
        <v>6.3</v>
      </c>
      <c r="P40" s="25">
        <f t="shared" si="15"/>
        <v>1.2599999999999998</v>
      </c>
      <c r="Q40" s="50">
        <v>1</v>
      </c>
      <c r="R40" s="50"/>
      <c r="S40" s="50">
        <v>20.2</v>
      </c>
      <c r="T40" s="50">
        <v>84.8</v>
      </c>
      <c r="U40" s="50"/>
      <c r="V40" s="13">
        <v>0.02</v>
      </c>
      <c r="W40" s="13">
        <v>0.02</v>
      </c>
      <c r="X40" s="50">
        <v>4</v>
      </c>
      <c r="Y40" s="50">
        <v>14</v>
      </c>
      <c r="Z40" s="50">
        <v>14</v>
      </c>
      <c r="AA40" s="50">
        <v>14</v>
      </c>
      <c r="AB40" s="50">
        <v>2.8</v>
      </c>
      <c r="BD40" s="25">
        <v>0.5</v>
      </c>
      <c r="BE40" s="25">
        <f>BQ40*200/200</f>
        <v>0</v>
      </c>
      <c r="BF40" s="25">
        <v>10.1</v>
      </c>
      <c r="BG40" s="25">
        <v>42</v>
      </c>
      <c r="BH40" s="25">
        <f>BT40*200/200</f>
        <v>0</v>
      </c>
      <c r="BI40" s="25">
        <v>0.01</v>
      </c>
      <c r="BJ40" s="25">
        <v>0.01</v>
      </c>
      <c r="BK40" s="25">
        <v>2</v>
      </c>
      <c r="BL40" s="25">
        <v>7</v>
      </c>
      <c r="BM40" s="25">
        <v>4</v>
      </c>
      <c r="BN40" s="25">
        <v>7</v>
      </c>
      <c r="BO40" s="25">
        <v>1.4</v>
      </c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  <c r="XFC40" s="2"/>
    </row>
    <row r="41" spans="1:67 16285:16384" s="2" customFormat="1" ht="18.75" customHeight="1" x14ac:dyDescent="0.25">
      <c r="A41" s="138"/>
      <c r="B41" s="12"/>
      <c r="C41" s="51"/>
      <c r="D41" s="19"/>
      <c r="E41" s="25"/>
      <c r="F41" s="25"/>
      <c r="G41" s="25"/>
      <c r="H41" s="25"/>
      <c r="I41" s="25"/>
      <c r="J41" s="19"/>
      <c r="K41" s="19"/>
      <c r="L41" s="25"/>
      <c r="M41" s="25"/>
      <c r="N41" s="25"/>
      <c r="O41" s="25"/>
      <c r="P41" s="25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  <c r="XFB41" s="3"/>
      <c r="XFC41" s="3"/>
      <c r="XFD41" s="4"/>
    </row>
    <row r="42" spans="1:67 16285:16384" x14ac:dyDescent="0.25">
      <c r="A42" s="140" t="s">
        <v>82</v>
      </c>
      <c r="B42" s="140"/>
      <c r="C42" s="140"/>
      <c r="D42" s="29">
        <f>SUM(D34:D41)</f>
        <v>640</v>
      </c>
      <c r="E42" s="30"/>
      <c r="F42" s="30"/>
      <c r="G42" s="30"/>
      <c r="H42" s="30"/>
      <c r="I42" s="30"/>
      <c r="J42" s="29"/>
      <c r="K42" s="29"/>
      <c r="L42" s="30"/>
      <c r="M42" s="30"/>
      <c r="N42" s="30"/>
      <c r="O42" s="30"/>
      <c r="P42" s="30"/>
    </row>
    <row r="43" spans="1:67 16285:16384" ht="14.85" customHeight="1" x14ac:dyDescent="0.25">
      <c r="A43" s="141" t="s">
        <v>37</v>
      </c>
      <c r="B43" s="141"/>
      <c r="C43" s="141">
        <f>SUM(C37:C42)</f>
        <v>0</v>
      </c>
      <c r="D43" s="141">
        <f>SUM(D37:D42)</f>
        <v>980</v>
      </c>
      <c r="E43" s="30">
        <f t="shared" ref="E43:P43" si="16">SUM(E34:E42)</f>
        <v>15.874999999999998</v>
      </c>
      <c r="F43" s="30">
        <f t="shared" si="16"/>
        <v>15.101999999999999</v>
      </c>
      <c r="G43" s="30">
        <f t="shared" si="16"/>
        <v>86.04</v>
      </c>
      <c r="H43" s="30">
        <f t="shared" si="16"/>
        <v>595.08999999999992</v>
      </c>
      <c r="I43" s="30">
        <f t="shared" si="16"/>
        <v>17.832000000000001</v>
      </c>
      <c r="J43" s="30">
        <f t="shared" si="16"/>
        <v>0.21099999999999999</v>
      </c>
      <c r="K43" s="30">
        <f t="shared" si="16"/>
        <v>0.22999999999999995</v>
      </c>
      <c r="L43" s="30">
        <f t="shared" si="16"/>
        <v>16.97</v>
      </c>
      <c r="M43" s="30">
        <f t="shared" si="16"/>
        <v>127.20500000000001</v>
      </c>
      <c r="N43" s="30">
        <f t="shared" si="16"/>
        <v>109.93999999999998</v>
      </c>
      <c r="O43" s="30">
        <f t="shared" si="16"/>
        <v>377.03500000000003</v>
      </c>
      <c r="P43" s="30">
        <f t="shared" si="16"/>
        <v>6.7149999999999999</v>
      </c>
    </row>
    <row r="44" spans="1:67 16285:16384" ht="15.75" x14ac:dyDescent="0.25">
      <c r="A44" s="153" t="s">
        <v>38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</row>
    <row r="45" spans="1:67 16285:16384" x14ac:dyDescent="0.25">
      <c r="A45" s="153"/>
      <c r="B45" s="19" t="s">
        <v>61</v>
      </c>
      <c r="C45" s="24" t="s">
        <v>62</v>
      </c>
      <c r="D45" s="14">
        <v>60</v>
      </c>
      <c r="E45" s="15">
        <f t="shared" ref="E45:P45" si="17">BD45*60/100</f>
        <v>0.65400000000000003</v>
      </c>
      <c r="F45" s="15">
        <f t="shared" si="17"/>
        <v>3.6239999999999997</v>
      </c>
      <c r="G45" s="15">
        <f t="shared" si="17"/>
        <v>2.262</v>
      </c>
      <c r="H45" s="15">
        <f t="shared" si="17"/>
        <v>43.8</v>
      </c>
      <c r="I45" s="15">
        <f t="shared" si="17"/>
        <v>0</v>
      </c>
      <c r="J45" s="15">
        <f t="shared" si="17"/>
        <v>1.7999999999999999E-2</v>
      </c>
      <c r="K45" s="15">
        <f t="shared" si="17"/>
        <v>2.4E-2</v>
      </c>
      <c r="L45" s="15">
        <f t="shared" si="17"/>
        <v>7.9260000000000002</v>
      </c>
      <c r="M45" s="15">
        <f t="shared" si="17"/>
        <v>15.252000000000001</v>
      </c>
      <c r="N45" s="15">
        <f t="shared" si="17"/>
        <v>11.298</v>
      </c>
      <c r="O45" s="15">
        <f t="shared" si="17"/>
        <v>21.372</v>
      </c>
      <c r="P45" s="15">
        <f t="shared" si="17"/>
        <v>0.39600000000000002</v>
      </c>
      <c r="Q45" s="47">
        <v>0.6</v>
      </c>
      <c r="R45" s="47">
        <v>2.36</v>
      </c>
      <c r="S45" s="47">
        <v>3.85</v>
      </c>
      <c r="T45" s="47">
        <v>38.75</v>
      </c>
      <c r="U45" s="47">
        <v>0.01</v>
      </c>
      <c r="V45" s="48">
        <v>0.01</v>
      </c>
      <c r="W45" s="48">
        <v>0.03</v>
      </c>
      <c r="X45" s="47">
        <v>3.75</v>
      </c>
      <c r="Y45" s="47">
        <v>20</v>
      </c>
      <c r="Z45" s="47">
        <v>7.5</v>
      </c>
      <c r="AA45" s="47">
        <v>18.75</v>
      </c>
      <c r="AB45" s="47">
        <v>0.35</v>
      </c>
      <c r="BD45" s="15">
        <v>1.0900000000000001</v>
      </c>
      <c r="BE45" s="15">
        <v>6.04</v>
      </c>
      <c r="BF45" s="15">
        <v>3.77</v>
      </c>
      <c r="BG45" s="15">
        <v>73</v>
      </c>
      <c r="BH45" s="15"/>
      <c r="BI45" s="15">
        <v>0.03</v>
      </c>
      <c r="BJ45" s="15">
        <v>0.04</v>
      </c>
      <c r="BK45" s="15">
        <v>13.21</v>
      </c>
      <c r="BL45" s="15">
        <v>25.42</v>
      </c>
      <c r="BM45" s="15">
        <v>18.829999999999998</v>
      </c>
      <c r="BN45" s="15">
        <v>35.619999999999997</v>
      </c>
      <c r="BO45" s="15">
        <v>0.66</v>
      </c>
    </row>
    <row r="46" spans="1:67 16285:16384" s="36" customFormat="1" x14ac:dyDescent="0.25">
      <c r="A46" s="153"/>
      <c r="B46" s="19" t="s">
        <v>63</v>
      </c>
      <c r="C46" s="53" t="s">
        <v>64</v>
      </c>
      <c r="D46" s="14">
        <v>200</v>
      </c>
      <c r="E46" s="15">
        <f t="shared" ref="E46:P46" si="18">BD46*200/100</f>
        <v>4.4000000000000004</v>
      </c>
      <c r="F46" s="15">
        <f t="shared" si="18"/>
        <v>4.22</v>
      </c>
      <c r="G46" s="15">
        <f t="shared" si="18"/>
        <v>13.22</v>
      </c>
      <c r="H46" s="15">
        <f t="shared" si="18"/>
        <v>118</v>
      </c>
      <c r="I46" s="15">
        <f t="shared" si="18"/>
        <v>0</v>
      </c>
      <c r="J46" s="15">
        <f t="shared" si="18"/>
        <v>0.18</v>
      </c>
      <c r="K46" s="15">
        <f t="shared" si="18"/>
        <v>0.06</v>
      </c>
      <c r="L46" s="15">
        <f t="shared" si="18"/>
        <v>4.66</v>
      </c>
      <c r="M46" s="15">
        <f t="shared" si="18"/>
        <v>34.14</v>
      </c>
      <c r="N46" s="15">
        <f t="shared" si="18"/>
        <v>28.46</v>
      </c>
      <c r="O46" s="15">
        <f t="shared" si="18"/>
        <v>70.48</v>
      </c>
      <c r="P46" s="15">
        <f t="shared" si="18"/>
        <v>1.64</v>
      </c>
      <c r="Q46" s="54">
        <v>5.49</v>
      </c>
      <c r="R46" s="54">
        <v>5.27</v>
      </c>
      <c r="S46" s="54">
        <v>16.54</v>
      </c>
      <c r="T46" s="54">
        <v>148.25</v>
      </c>
      <c r="U46" s="54"/>
      <c r="V46" s="55">
        <v>0.22800000000000001</v>
      </c>
      <c r="W46" s="55">
        <v>7.2999999999999995E-2</v>
      </c>
      <c r="X46" s="54">
        <v>5.83</v>
      </c>
      <c r="Y46" s="54">
        <v>42.68</v>
      </c>
      <c r="Z46" s="54">
        <v>88.1</v>
      </c>
      <c r="AA46" s="54">
        <v>35.58</v>
      </c>
      <c r="AB46" s="54">
        <v>2.0499999999999998</v>
      </c>
      <c r="BD46" s="15">
        <v>2.2000000000000002</v>
      </c>
      <c r="BE46" s="15">
        <v>2.11</v>
      </c>
      <c r="BF46" s="15">
        <v>6.61</v>
      </c>
      <c r="BG46" s="15">
        <v>59</v>
      </c>
      <c r="BH46" s="15">
        <f>BT46*200/250</f>
        <v>0</v>
      </c>
      <c r="BI46" s="15">
        <v>0.09</v>
      </c>
      <c r="BJ46" s="15">
        <v>0.03</v>
      </c>
      <c r="BK46" s="15">
        <v>2.33</v>
      </c>
      <c r="BL46" s="15">
        <v>17.07</v>
      </c>
      <c r="BM46" s="15">
        <v>14.23</v>
      </c>
      <c r="BN46" s="15">
        <v>35.24</v>
      </c>
      <c r="BO46" s="15">
        <v>0.82</v>
      </c>
      <c r="XFD46" s="4"/>
    </row>
    <row r="47" spans="1:67 16285:16384" x14ac:dyDescent="0.25">
      <c r="A47" s="153"/>
      <c r="B47" s="16" t="s">
        <v>65</v>
      </c>
      <c r="C47" s="37" t="s">
        <v>66</v>
      </c>
      <c r="D47" s="18">
        <v>100</v>
      </c>
      <c r="E47" s="38">
        <v>15.15</v>
      </c>
      <c r="F47" s="38">
        <v>15.68</v>
      </c>
      <c r="G47" s="38">
        <v>2.57</v>
      </c>
      <c r="H47" s="38">
        <v>211</v>
      </c>
      <c r="I47" s="38"/>
      <c r="J47" s="38">
        <v>0.05</v>
      </c>
      <c r="K47" s="38">
        <v>0.12</v>
      </c>
      <c r="L47" s="38">
        <v>1.78</v>
      </c>
      <c r="M47" s="38">
        <v>13.91</v>
      </c>
      <c r="N47" s="38">
        <v>20.9</v>
      </c>
      <c r="O47" s="38">
        <v>158.41999999999999</v>
      </c>
      <c r="P47" s="38">
        <v>2.2999999999999998</v>
      </c>
      <c r="Q47" s="39">
        <v>7.46</v>
      </c>
      <c r="R47" s="39">
        <v>8.2899999999999991</v>
      </c>
      <c r="S47" s="39">
        <v>9.44</v>
      </c>
      <c r="T47" s="39">
        <v>142</v>
      </c>
      <c r="U47" s="39">
        <v>33</v>
      </c>
      <c r="V47" s="40">
        <v>0.05</v>
      </c>
      <c r="W47" s="40">
        <v>7.0000000000000007E-2</v>
      </c>
      <c r="X47" s="39">
        <v>0.41</v>
      </c>
      <c r="Y47" s="39">
        <v>23.65</v>
      </c>
      <c r="Z47" s="39">
        <v>16.5</v>
      </c>
      <c r="AA47" s="39">
        <v>83.14</v>
      </c>
      <c r="AB47" s="39">
        <v>0.68</v>
      </c>
    </row>
    <row r="48" spans="1:67 16285:16384" x14ac:dyDescent="0.25">
      <c r="A48" s="153"/>
      <c r="B48" s="19" t="s">
        <v>67</v>
      </c>
      <c r="C48" s="24" t="s">
        <v>68</v>
      </c>
      <c r="D48" s="19">
        <v>150</v>
      </c>
      <c r="E48" s="25">
        <f t="shared" ref="E48:P48" si="19">BD48*150/100</f>
        <v>5.52</v>
      </c>
      <c r="F48" s="25">
        <f t="shared" si="19"/>
        <v>4.5149999999999997</v>
      </c>
      <c r="G48" s="25">
        <f t="shared" si="19"/>
        <v>26.445</v>
      </c>
      <c r="H48" s="25">
        <f t="shared" si="19"/>
        <v>168</v>
      </c>
      <c r="I48" s="25">
        <f t="shared" si="19"/>
        <v>0</v>
      </c>
      <c r="J48" s="25">
        <f t="shared" si="19"/>
        <v>0.06</v>
      </c>
      <c r="K48" s="25">
        <f t="shared" si="19"/>
        <v>0</v>
      </c>
      <c r="L48" s="25">
        <f t="shared" si="19"/>
        <v>0</v>
      </c>
      <c r="M48" s="25">
        <f t="shared" si="19"/>
        <v>4.8600000000000003</v>
      </c>
      <c r="N48" s="25">
        <f t="shared" si="19"/>
        <v>21.12</v>
      </c>
      <c r="O48" s="25">
        <f t="shared" si="19"/>
        <v>37.17</v>
      </c>
      <c r="P48" s="25">
        <f t="shared" si="19"/>
        <v>1.1100000000000001</v>
      </c>
      <c r="BD48" s="25">
        <v>3.68</v>
      </c>
      <c r="BE48" s="25">
        <v>3.01</v>
      </c>
      <c r="BF48" s="25">
        <v>17.63</v>
      </c>
      <c r="BG48" s="25">
        <v>112</v>
      </c>
      <c r="BH48" s="25">
        <f>DG48*150/125</f>
        <v>0</v>
      </c>
      <c r="BI48" s="25">
        <v>0.04</v>
      </c>
      <c r="BJ48" s="25">
        <f>DI48*150/125</f>
        <v>0</v>
      </c>
      <c r="BK48" s="25"/>
      <c r="BL48" s="25">
        <v>3.24</v>
      </c>
      <c r="BM48" s="25">
        <v>14.08</v>
      </c>
      <c r="BN48" s="25">
        <v>24.78</v>
      </c>
      <c r="BO48" s="25">
        <v>0.74</v>
      </c>
    </row>
    <row r="49" spans="1:67 16303:16383" x14ac:dyDescent="0.25">
      <c r="A49" s="153"/>
      <c r="B49" s="19" t="s">
        <v>31</v>
      </c>
      <c r="C49" s="24" t="s">
        <v>32</v>
      </c>
      <c r="D49" s="19">
        <v>25</v>
      </c>
      <c r="E49" s="25">
        <f t="shared" ref="E49:P49" si="20">BD49*25/20</f>
        <v>1.7</v>
      </c>
      <c r="F49" s="25">
        <f t="shared" si="20"/>
        <v>0.3</v>
      </c>
      <c r="G49" s="25">
        <f t="shared" si="20"/>
        <v>8.4</v>
      </c>
      <c r="H49" s="25">
        <f t="shared" si="20"/>
        <v>42.699999999999996</v>
      </c>
      <c r="I49" s="25">
        <f t="shared" si="20"/>
        <v>0</v>
      </c>
      <c r="J49" s="25">
        <f t="shared" si="20"/>
        <v>3.7499999999999999E-2</v>
      </c>
      <c r="K49" s="25">
        <f t="shared" si="20"/>
        <v>2.5000000000000001E-2</v>
      </c>
      <c r="L49" s="25">
        <f t="shared" si="20"/>
        <v>0</v>
      </c>
      <c r="M49" s="25">
        <f t="shared" si="20"/>
        <v>11.262499999999999</v>
      </c>
      <c r="N49" s="25">
        <f t="shared" si="20"/>
        <v>11.762499999999999</v>
      </c>
      <c r="O49" s="25">
        <f t="shared" si="20"/>
        <v>37.674999999999997</v>
      </c>
      <c r="P49" s="25">
        <f t="shared" si="20"/>
        <v>0.9375</v>
      </c>
      <c r="Q49" s="25">
        <v>1.7</v>
      </c>
      <c r="R49" s="25">
        <v>0.3</v>
      </c>
      <c r="S49" s="25">
        <v>8.4</v>
      </c>
      <c r="T49" s="25">
        <v>42.7</v>
      </c>
      <c r="U49" s="25"/>
      <c r="V49" s="25">
        <v>0.04</v>
      </c>
      <c r="W49" s="25">
        <v>0.02</v>
      </c>
      <c r="X49" s="25"/>
      <c r="Y49" s="25">
        <v>11.26</v>
      </c>
      <c r="Z49" s="25">
        <v>11.76</v>
      </c>
      <c r="AA49" s="25">
        <v>37.68</v>
      </c>
      <c r="AB49" s="25">
        <v>0.94</v>
      </c>
      <c r="BD49" s="25">
        <v>1.36</v>
      </c>
      <c r="BE49" s="25">
        <v>0.24</v>
      </c>
      <c r="BF49" s="25">
        <v>6.72</v>
      </c>
      <c r="BG49" s="25">
        <v>34.159999999999997</v>
      </c>
      <c r="BH49" s="25"/>
      <c r="BI49" s="25">
        <v>0.03</v>
      </c>
      <c r="BJ49" s="25">
        <v>0.02</v>
      </c>
      <c r="BK49" s="25"/>
      <c r="BL49" s="25">
        <v>9.01</v>
      </c>
      <c r="BM49" s="25">
        <v>9.41</v>
      </c>
      <c r="BN49" s="25">
        <v>30.14</v>
      </c>
      <c r="BO49" s="25">
        <v>0.75</v>
      </c>
    </row>
    <row r="50" spans="1:67 16303:16383" x14ac:dyDescent="0.25">
      <c r="A50" s="153"/>
      <c r="B50" s="19" t="s">
        <v>31</v>
      </c>
      <c r="C50" s="13" t="s">
        <v>33</v>
      </c>
      <c r="D50" s="19">
        <v>48</v>
      </c>
      <c r="E50" s="25">
        <f t="shared" ref="E50:P50" si="21">BD50*48/20</f>
        <v>3.5519999999999996</v>
      </c>
      <c r="F50" s="25">
        <f t="shared" si="21"/>
        <v>0.43200000000000005</v>
      </c>
      <c r="G50" s="25">
        <f t="shared" si="21"/>
        <v>23.568000000000001</v>
      </c>
      <c r="H50" s="25">
        <f t="shared" si="21"/>
        <v>112.53600000000002</v>
      </c>
      <c r="I50" s="25">
        <f t="shared" si="21"/>
        <v>0</v>
      </c>
      <c r="J50" s="25">
        <f t="shared" si="21"/>
        <v>0</v>
      </c>
      <c r="K50" s="25">
        <f t="shared" si="21"/>
        <v>2.4E-2</v>
      </c>
      <c r="L50" s="25">
        <f t="shared" si="21"/>
        <v>0</v>
      </c>
      <c r="M50" s="25">
        <f t="shared" si="21"/>
        <v>9.6</v>
      </c>
      <c r="N50" s="25">
        <f t="shared" si="21"/>
        <v>6.7199999999999989</v>
      </c>
      <c r="O50" s="25">
        <f t="shared" si="21"/>
        <v>31.2</v>
      </c>
      <c r="P50" s="25">
        <f t="shared" si="21"/>
        <v>0.52800000000000002</v>
      </c>
      <c r="Q50" s="25">
        <v>3.03</v>
      </c>
      <c r="R50" s="25">
        <v>0.36</v>
      </c>
      <c r="S50" s="25">
        <v>19.64</v>
      </c>
      <c r="T50" s="25">
        <v>93.77</v>
      </c>
      <c r="U50" s="25"/>
      <c r="V50" s="25"/>
      <c r="W50" s="25">
        <v>1.2999999999999999E-2</v>
      </c>
      <c r="X50" s="25"/>
      <c r="Y50" s="25">
        <v>8</v>
      </c>
      <c r="Z50" s="25">
        <v>5.6</v>
      </c>
      <c r="AA50" s="25">
        <v>26</v>
      </c>
      <c r="AB50" s="25">
        <v>0.44</v>
      </c>
      <c r="AC50" s="25">
        <v>3</v>
      </c>
      <c r="AD50" s="25">
        <f t="shared" ref="AD50:AN50" si="22">AP50*40/40</f>
        <v>0</v>
      </c>
      <c r="AE50" s="25">
        <f t="shared" si="22"/>
        <v>0</v>
      </c>
      <c r="AF50" s="25">
        <f t="shared" si="22"/>
        <v>0</v>
      </c>
      <c r="AG50" s="25">
        <f t="shared" si="22"/>
        <v>0</v>
      </c>
      <c r="AH50" s="25">
        <f t="shared" si="22"/>
        <v>0</v>
      </c>
      <c r="AI50" s="25">
        <f t="shared" si="22"/>
        <v>0</v>
      </c>
      <c r="AJ50" s="25">
        <f t="shared" si="22"/>
        <v>0</v>
      </c>
      <c r="AK50" s="25">
        <f t="shared" si="22"/>
        <v>0</v>
      </c>
      <c r="AL50" s="25">
        <f t="shared" si="22"/>
        <v>0</v>
      </c>
      <c r="AM50" s="25">
        <f t="shared" si="22"/>
        <v>0</v>
      </c>
      <c r="AN50" s="25">
        <f t="shared" si="22"/>
        <v>0</v>
      </c>
      <c r="BD50" s="25">
        <v>1.48</v>
      </c>
      <c r="BE50" s="25">
        <v>0.18</v>
      </c>
      <c r="BF50" s="25">
        <v>9.82</v>
      </c>
      <c r="BG50" s="25">
        <v>46.89</v>
      </c>
      <c r="BH50" s="25"/>
      <c r="BI50" s="25"/>
      <c r="BJ50" s="25">
        <v>0.01</v>
      </c>
      <c r="BK50" s="25"/>
      <c r="BL50" s="25">
        <v>4</v>
      </c>
      <c r="BM50" s="25">
        <v>2.8</v>
      </c>
      <c r="BN50" s="25">
        <v>13</v>
      </c>
      <c r="BO50" s="25">
        <v>0.22</v>
      </c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  <c r="XEU50" s="2"/>
      <c r="XEV50" s="2"/>
      <c r="XEW50" s="2"/>
      <c r="XEX50" s="2"/>
      <c r="XEY50" s="2"/>
      <c r="XEZ50" s="2"/>
      <c r="XFA50" s="2"/>
      <c r="XFB50" s="2"/>
      <c r="XFC50" s="2"/>
    </row>
    <row r="51" spans="1:67 16303:16383" ht="29.1" customHeight="1" x14ac:dyDescent="0.25">
      <c r="A51" s="153"/>
      <c r="B51" s="19" t="s">
        <v>69</v>
      </c>
      <c r="C51" s="27" t="s">
        <v>70</v>
      </c>
      <c r="D51" s="19">
        <v>180</v>
      </c>
      <c r="E51" s="25">
        <f t="shared" ref="E51:P51" si="23">BD51*180/100</f>
        <v>0.59400000000000008</v>
      </c>
      <c r="F51" s="25">
        <f t="shared" si="23"/>
        <v>0.09</v>
      </c>
      <c r="G51" s="25">
        <f t="shared" si="23"/>
        <v>28.8</v>
      </c>
      <c r="H51" s="25">
        <f t="shared" si="23"/>
        <v>118.8</v>
      </c>
      <c r="I51" s="25">
        <f t="shared" si="23"/>
        <v>0</v>
      </c>
      <c r="J51" s="25">
        <f t="shared" si="23"/>
        <v>1.8000000000000002E-2</v>
      </c>
      <c r="K51" s="25">
        <f t="shared" si="23"/>
        <v>1.8000000000000002E-2</v>
      </c>
      <c r="L51" s="25">
        <f t="shared" si="23"/>
        <v>0.64800000000000002</v>
      </c>
      <c r="M51" s="25">
        <f t="shared" si="23"/>
        <v>29.231999999999999</v>
      </c>
      <c r="N51" s="25">
        <f t="shared" si="23"/>
        <v>15.714</v>
      </c>
      <c r="O51" s="25">
        <f t="shared" si="23"/>
        <v>21.096</v>
      </c>
      <c r="P51" s="25">
        <f t="shared" si="23"/>
        <v>0.61199999999999999</v>
      </c>
      <c r="Q51" s="50">
        <v>0.3</v>
      </c>
      <c r="R51" s="50">
        <v>0.1</v>
      </c>
      <c r="S51" s="50">
        <v>8.4</v>
      </c>
      <c r="T51" s="50">
        <v>35.4</v>
      </c>
      <c r="U51" s="50">
        <v>3.06</v>
      </c>
      <c r="V51" s="13">
        <v>0.01</v>
      </c>
      <c r="W51" s="13">
        <v>0.01</v>
      </c>
      <c r="X51" s="50">
        <v>24</v>
      </c>
      <c r="Y51" s="50">
        <v>9.6</v>
      </c>
      <c r="Z51" s="50">
        <v>8.1</v>
      </c>
      <c r="AA51" s="50">
        <v>8.6</v>
      </c>
      <c r="AB51" s="50">
        <v>0.36</v>
      </c>
      <c r="BD51" s="25">
        <v>0.33</v>
      </c>
      <c r="BE51" s="25">
        <v>0.05</v>
      </c>
      <c r="BF51" s="25">
        <v>16</v>
      </c>
      <c r="BG51" s="25">
        <v>66</v>
      </c>
      <c r="BH51" s="25"/>
      <c r="BI51" s="25">
        <v>0.01</v>
      </c>
      <c r="BJ51" s="25">
        <v>0.01</v>
      </c>
      <c r="BK51" s="25">
        <v>0.36</v>
      </c>
      <c r="BL51" s="25">
        <v>16.239999999999998</v>
      </c>
      <c r="BM51" s="25">
        <v>8.73</v>
      </c>
      <c r="BN51" s="25">
        <v>11.72</v>
      </c>
      <c r="BO51" s="25">
        <v>0.34</v>
      </c>
    </row>
    <row r="52" spans="1:67 16303:16383" ht="25.35" customHeight="1" x14ac:dyDescent="0.25">
      <c r="A52" s="153"/>
      <c r="B52" s="12">
        <v>385</v>
      </c>
      <c r="C52" s="27" t="s">
        <v>71</v>
      </c>
      <c r="D52" s="19">
        <v>200</v>
      </c>
      <c r="E52" s="25">
        <v>5.8</v>
      </c>
      <c r="F52" s="25">
        <v>5</v>
      </c>
      <c r="G52" s="25">
        <v>9.6</v>
      </c>
      <c r="H52" s="25">
        <v>107</v>
      </c>
      <c r="I52" s="25">
        <v>40</v>
      </c>
      <c r="J52" s="25">
        <v>0.08</v>
      </c>
      <c r="K52" s="25">
        <v>0.3</v>
      </c>
      <c r="L52" s="25">
        <v>2.6</v>
      </c>
      <c r="M52" s="25">
        <v>240</v>
      </c>
      <c r="N52" s="25">
        <v>28</v>
      </c>
      <c r="O52" s="25">
        <v>180</v>
      </c>
      <c r="P52" s="25">
        <v>0.2</v>
      </c>
    </row>
    <row r="53" spans="1:67 16303:16383" ht="15.75" x14ac:dyDescent="0.25">
      <c r="A53" s="153"/>
      <c r="B53" s="56"/>
      <c r="C53" s="28" t="s">
        <v>234</v>
      </c>
      <c r="D53" s="29">
        <f>SUM(D45:D52)</f>
        <v>963</v>
      </c>
      <c r="E53" s="41"/>
      <c r="F53" s="41"/>
      <c r="G53" s="41"/>
      <c r="H53" s="41"/>
      <c r="I53" s="41"/>
      <c r="J53" s="42"/>
      <c r="K53" s="42"/>
      <c r="L53" s="41"/>
      <c r="M53" s="41"/>
      <c r="N53" s="41"/>
      <c r="O53" s="41"/>
      <c r="P53" s="41"/>
    </row>
    <row r="54" spans="1:67 16303:16383" ht="24.95" customHeight="1" x14ac:dyDescent="0.25">
      <c r="A54" s="153" t="s">
        <v>72</v>
      </c>
      <c r="B54" s="52"/>
      <c r="C54" s="52"/>
      <c r="D54" s="52"/>
      <c r="E54" s="30">
        <f t="shared" ref="E54:P54" si="24">SUM(E45:E53)</f>
        <v>37.369999999999997</v>
      </c>
      <c r="F54" s="30">
        <f t="shared" si="24"/>
        <v>33.861000000000004</v>
      </c>
      <c r="G54" s="30">
        <f t="shared" si="24"/>
        <v>114.86499999999999</v>
      </c>
      <c r="H54" s="30">
        <f t="shared" si="24"/>
        <v>921.83600000000001</v>
      </c>
      <c r="I54" s="30">
        <f t="shared" si="24"/>
        <v>40</v>
      </c>
      <c r="J54" s="30">
        <f t="shared" si="24"/>
        <v>0.44350000000000001</v>
      </c>
      <c r="K54" s="30">
        <f t="shared" si="24"/>
        <v>0.57099999999999995</v>
      </c>
      <c r="L54" s="30">
        <f t="shared" si="24"/>
        <v>17.614000000000001</v>
      </c>
      <c r="M54" s="30">
        <f t="shared" si="24"/>
        <v>358.25650000000002</v>
      </c>
      <c r="N54" s="30">
        <f t="shared" si="24"/>
        <v>143.97450000000001</v>
      </c>
      <c r="O54" s="30">
        <f t="shared" si="24"/>
        <v>557.41300000000001</v>
      </c>
      <c r="P54" s="30">
        <f t="shared" si="24"/>
        <v>7.7235000000000005</v>
      </c>
    </row>
    <row r="55" spans="1:67 16303:16383" ht="24.95" customHeight="1" x14ac:dyDescent="0.25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</row>
    <row r="56" spans="1:67 16303:16383" ht="19.899999999999999" customHeight="1" x14ac:dyDescent="0.25">
      <c r="A56" s="151" t="s">
        <v>0</v>
      </c>
      <c r="B56" s="151" t="s">
        <v>1</v>
      </c>
      <c r="C56" s="148" t="s">
        <v>2</v>
      </c>
      <c r="D56" s="151" t="s">
        <v>3</v>
      </c>
      <c r="E56" s="152" t="s">
        <v>4</v>
      </c>
      <c r="F56" s="152"/>
      <c r="G56" s="152"/>
      <c r="H56" s="134" t="s">
        <v>5</v>
      </c>
      <c r="I56" s="152" t="s">
        <v>6</v>
      </c>
      <c r="J56" s="152"/>
      <c r="K56" s="152"/>
      <c r="L56" s="152"/>
      <c r="M56" s="152" t="s">
        <v>7</v>
      </c>
      <c r="N56" s="152"/>
      <c r="O56" s="152"/>
      <c r="P56" s="152"/>
    </row>
    <row r="57" spans="1:67 16303:16383" ht="21.2" customHeight="1" x14ac:dyDescent="0.25">
      <c r="A57" s="151"/>
      <c r="B57" s="151"/>
      <c r="C57" s="148"/>
      <c r="D57" s="151"/>
      <c r="E57" s="152"/>
      <c r="F57" s="152"/>
      <c r="G57" s="152"/>
      <c r="H57" s="134"/>
      <c r="I57" s="152"/>
      <c r="J57" s="152"/>
      <c r="K57" s="152"/>
      <c r="L57" s="152"/>
      <c r="M57" s="152"/>
      <c r="N57" s="152"/>
      <c r="O57" s="152"/>
      <c r="P57" s="152"/>
    </row>
    <row r="58" spans="1:67 16303:16383" ht="54.95" customHeight="1" x14ac:dyDescent="0.25">
      <c r="A58" s="151"/>
      <c r="B58" s="151"/>
      <c r="C58" s="148"/>
      <c r="D58" s="151"/>
      <c r="E58" s="6" t="s">
        <v>8</v>
      </c>
      <c r="F58" s="6" t="s">
        <v>9</v>
      </c>
      <c r="G58" s="6" t="s">
        <v>10</v>
      </c>
      <c r="H58" s="134"/>
      <c r="I58" s="9" t="s">
        <v>11</v>
      </c>
      <c r="J58" s="10" t="s">
        <v>12</v>
      </c>
      <c r="K58" s="10" t="s">
        <v>13</v>
      </c>
      <c r="L58" s="10" t="s">
        <v>14</v>
      </c>
      <c r="M58" s="6" t="s">
        <v>15</v>
      </c>
      <c r="N58" s="6" t="s">
        <v>16</v>
      </c>
      <c r="O58" s="6" t="s">
        <v>17</v>
      </c>
      <c r="P58" s="6" t="s">
        <v>18</v>
      </c>
    </row>
    <row r="59" spans="1:67 16303:16383" ht="14.85" customHeight="1" x14ac:dyDescent="0.25">
      <c r="A59" s="137" t="s">
        <v>73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</row>
    <row r="60" spans="1:67 16303:16383" ht="15" customHeight="1" x14ac:dyDescent="0.25">
      <c r="A60" s="147" t="s">
        <v>20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</row>
    <row r="61" spans="1:67 16303:16383" ht="15.75" x14ac:dyDescent="0.25">
      <c r="A61" s="147"/>
      <c r="B61" s="57" t="s">
        <v>74</v>
      </c>
      <c r="C61" s="58" t="s">
        <v>75</v>
      </c>
      <c r="D61" s="12">
        <v>60</v>
      </c>
      <c r="E61" s="12">
        <f t="shared" ref="E61:P61" si="25">BD61*60/100</f>
        <v>1.4220000000000002</v>
      </c>
      <c r="F61" s="12">
        <f t="shared" si="25"/>
        <v>4.4279999999999999</v>
      </c>
      <c r="G61" s="12">
        <f t="shared" si="25"/>
        <v>1.5539999999999998</v>
      </c>
      <c r="H61" s="12">
        <f t="shared" si="25"/>
        <v>51.6</v>
      </c>
      <c r="I61" s="12">
        <f t="shared" si="25"/>
        <v>17.760000000000002</v>
      </c>
      <c r="J61" s="12">
        <f t="shared" si="25"/>
        <v>1.2E-2</v>
      </c>
      <c r="K61" s="12">
        <f t="shared" si="25"/>
        <v>0.06</v>
      </c>
      <c r="L61" s="12">
        <f t="shared" si="25"/>
        <v>6.6179999999999994</v>
      </c>
      <c r="M61" s="12">
        <f t="shared" si="25"/>
        <v>20.508000000000003</v>
      </c>
      <c r="N61" s="12">
        <f t="shared" si="25"/>
        <v>7.4639999999999995</v>
      </c>
      <c r="O61" s="12">
        <f t="shared" si="25"/>
        <v>32.328000000000003</v>
      </c>
      <c r="P61" s="12">
        <f t="shared" si="25"/>
        <v>0.60599999999999998</v>
      </c>
      <c r="BD61" s="12">
        <v>2.37</v>
      </c>
      <c r="BE61" s="12">
        <v>7.38</v>
      </c>
      <c r="BF61" s="12">
        <v>2.59</v>
      </c>
      <c r="BG61" s="12">
        <v>86</v>
      </c>
      <c r="BH61" s="12">
        <v>29.6</v>
      </c>
      <c r="BI61" s="12">
        <v>0.02</v>
      </c>
      <c r="BJ61" s="12">
        <v>0.1</v>
      </c>
      <c r="BK61" s="12">
        <v>11.03</v>
      </c>
      <c r="BL61" s="12">
        <v>34.18</v>
      </c>
      <c r="BM61" s="12">
        <v>12.44</v>
      </c>
      <c r="BN61" s="12">
        <v>53.88</v>
      </c>
      <c r="BO61" s="12">
        <v>1.01</v>
      </c>
    </row>
    <row r="62" spans="1:67 16303:16383" x14ac:dyDescent="0.25">
      <c r="A62" s="147"/>
      <c r="B62" s="16" t="s">
        <v>76</v>
      </c>
      <c r="C62" s="37" t="s">
        <v>77</v>
      </c>
      <c r="D62" s="18">
        <v>90</v>
      </c>
      <c r="E62" s="38">
        <f t="shared" ref="E62:P62" si="26">BD62*90/100</f>
        <v>7.7670000000000003</v>
      </c>
      <c r="F62" s="38">
        <f t="shared" si="26"/>
        <v>7.4160000000000004</v>
      </c>
      <c r="G62" s="38">
        <f t="shared" si="26"/>
        <v>7.29</v>
      </c>
      <c r="H62" s="38">
        <f t="shared" si="26"/>
        <v>126.9</v>
      </c>
      <c r="I62" s="38">
        <f t="shared" si="26"/>
        <v>11.25</v>
      </c>
      <c r="J62" s="38">
        <f t="shared" si="26"/>
        <v>3.6000000000000004E-2</v>
      </c>
      <c r="K62" s="38">
        <f t="shared" si="26"/>
        <v>6.3E-2</v>
      </c>
      <c r="L62" s="38">
        <f t="shared" si="26"/>
        <v>1.575</v>
      </c>
      <c r="M62" s="38">
        <f t="shared" si="26"/>
        <v>20.159999999999997</v>
      </c>
      <c r="N62" s="38">
        <f t="shared" si="26"/>
        <v>13.059000000000001</v>
      </c>
      <c r="O62" s="38">
        <f t="shared" si="26"/>
        <v>84.262500000000003</v>
      </c>
      <c r="P62" s="38">
        <f t="shared" si="26"/>
        <v>1.1970000000000001</v>
      </c>
      <c r="Q62" s="39">
        <v>7.46</v>
      </c>
      <c r="R62" s="39">
        <v>8.2899999999999991</v>
      </c>
      <c r="S62" s="39">
        <v>9.44</v>
      </c>
      <c r="T62" s="39">
        <v>142</v>
      </c>
      <c r="U62" s="39">
        <v>33</v>
      </c>
      <c r="V62" s="40">
        <v>0.05</v>
      </c>
      <c r="W62" s="40">
        <v>7.0000000000000007E-2</v>
      </c>
      <c r="X62" s="39">
        <v>0.41</v>
      </c>
      <c r="Y62" s="39">
        <v>23.65</v>
      </c>
      <c r="Z62" s="39">
        <v>16.5</v>
      </c>
      <c r="AA62" s="39">
        <v>83.14</v>
      </c>
      <c r="AB62" s="39">
        <v>0.68</v>
      </c>
      <c r="BD62" s="38">
        <v>8.6300000000000008</v>
      </c>
      <c r="BE62" s="38">
        <v>8.24</v>
      </c>
      <c r="BF62" s="38">
        <v>8.1</v>
      </c>
      <c r="BG62" s="38">
        <v>141</v>
      </c>
      <c r="BH62" s="38">
        <v>12.5</v>
      </c>
      <c r="BI62" s="38">
        <v>0.04</v>
      </c>
      <c r="BJ62" s="38">
        <v>7.0000000000000007E-2</v>
      </c>
      <c r="BK62" s="38">
        <v>1.75</v>
      </c>
      <c r="BL62" s="38">
        <v>22.4</v>
      </c>
      <c r="BM62" s="38">
        <v>14.51</v>
      </c>
      <c r="BN62" s="38">
        <v>93.625</v>
      </c>
      <c r="BO62" s="38">
        <v>1.33</v>
      </c>
    </row>
    <row r="63" spans="1:67 16303:16383" x14ac:dyDescent="0.25">
      <c r="A63" s="147"/>
      <c r="B63" s="19" t="s">
        <v>78</v>
      </c>
      <c r="C63" s="24" t="s">
        <v>79</v>
      </c>
      <c r="D63" s="19">
        <v>150</v>
      </c>
      <c r="E63" s="25">
        <f t="shared" ref="E63:P63" si="27">BD63*150/100</f>
        <v>3.105</v>
      </c>
      <c r="F63" s="25">
        <f t="shared" si="27"/>
        <v>4.8600000000000003</v>
      </c>
      <c r="G63" s="25">
        <f t="shared" si="27"/>
        <v>14.145</v>
      </c>
      <c r="H63" s="25">
        <f t="shared" si="27"/>
        <v>112.5</v>
      </c>
      <c r="I63" s="25">
        <f t="shared" si="27"/>
        <v>0</v>
      </c>
      <c r="J63" s="25">
        <f t="shared" si="27"/>
        <v>4.4999999999999998E-2</v>
      </c>
      <c r="K63" s="25">
        <f t="shared" si="27"/>
        <v>0.06</v>
      </c>
      <c r="L63" s="25">
        <f t="shared" si="27"/>
        <v>25.74</v>
      </c>
      <c r="M63" s="25">
        <f t="shared" si="27"/>
        <v>83.174999999999997</v>
      </c>
      <c r="N63" s="25">
        <f t="shared" si="27"/>
        <v>30.975000000000001</v>
      </c>
      <c r="O63" s="25">
        <f t="shared" si="27"/>
        <v>60.21</v>
      </c>
      <c r="P63" s="25">
        <f t="shared" si="27"/>
        <v>1.2150000000000001</v>
      </c>
      <c r="BD63" s="25">
        <v>2.0699999999999998</v>
      </c>
      <c r="BE63" s="25">
        <v>3.24</v>
      </c>
      <c r="BF63" s="25">
        <v>9.43</v>
      </c>
      <c r="BG63" s="25">
        <v>75</v>
      </c>
      <c r="BH63" s="25"/>
      <c r="BI63" s="25">
        <v>0.03</v>
      </c>
      <c r="BJ63" s="25">
        <v>0.04</v>
      </c>
      <c r="BK63" s="25">
        <v>17.16</v>
      </c>
      <c r="BL63" s="25">
        <v>55.45</v>
      </c>
      <c r="BM63" s="25">
        <v>20.65</v>
      </c>
      <c r="BN63" s="25">
        <v>40.14</v>
      </c>
      <c r="BO63" s="25">
        <v>0.81</v>
      </c>
    </row>
    <row r="64" spans="1:67 16303:16383" x14ac:dyDescent="0.25">
      <c r="A64" s="147"/>
      <c r="B64" s="19" t="s">
        <v>31</v>
      </c>
      <c r="C64" s="24" t="s">
        <v>32</v>
      </c>
      <c r="D64" s="19">
        <v>20</v>
      </c>
      <c r="E64" s="25">
        <f t="shared" ref="E64:P64" si="28">BD64*20/20</f>
        <v>1.36</v>
      </c>
      <c r="F64" s="25">
        <f t="shared" si="28"/>
        <v>0.24</v>
      </c>
      <c r="G64" s="25">
        <f t="shared" si="28"/>
        <v>6.7200000000000006</v>
      </c>
      <c r="H64" s="25">
        <f t="shared" si="28"/>
        <v>34.159999999999997</v>
      </c>
      <c r="I64" s="25">
        <f t="shared" si="28"/>
        <v>0</v>
      </c>
      <c r="J64" s="25">
        <f t="shared" si="28"/>
        <v>0.03</v>
      </c>
      <c r="K64" s="25">
        <f t="shared" si="28"/>
        <v>0.02</v>
      </c>
      <c r="L64" s="25">
        <f t="shared" si="28"/>
        <v>0</v>
      </c>
      <c r="M64" s="25">
        <f t="shared" si="28"/>
        <v>9.01</v>
      </c>
      <c r="N64" s="25">
        <f t="shared" si="28"/>
        <v>9.41</v>
      </c>
      <c r="O64" s="25">
        <f t="shared" si="28"/>
        <v>30.139999999999997</v>
      </c>
      <c r="P64" s="25">
        <f t="shared" si="28"/>
        <v>0.75</v>
      </c>
      <c r="Q64" s="25">
        <v>1.7</v>
      </c>
      <c r="R64" s="25">
        <v>0.3</v>
      </c>
      <c r="S64" s="25">
        <v>8.4</v>
      </c>
      <c r="T64" s="25">
        <v>42.7</v>
      </c>
      <c r="U64" s="25"/>
      <c r="V64" s="25">
        <v>0.04</v>
      </c>
      <c r="W64" s="25">
        <v>0.02</v>
      </c>
      <c r="X64" s="25"/>
      <c r="Y64" s="25">
        <v>11.26</v>
      </c>
      <c r="Z64" s="25">
        <v>11.76</v>
      </c>
      <c r="AA64" s="25">
        <v>37.68</v>
      </c>
      <c r="AB64" s="25">
        <v>0.94</v>
      </c>
      <c r="BD64" s="25">
        <v>1.36</v>
      </c>
      <c r="BE64" s="25">
        <v>0.24</v>
      </c>
      <c r="BF64" s="25">
        <v>6.72</v>
      </c>
      <c r="BG64" s="25">
        <v>34.159999999999997</v>
      </c>
      <c r="BH64" s="25"/>
      <c r="BI64" s="25">
        <v>0.03</v>
      </c>
      <c r="BJ64" s="25">
        <v>0.02</v>
      </c>
      <c r="BK64" s="25"/>
      <c r="BL64" s="25">
        <v>9.01</v>
      </c>
      <c r="BM64" s="25">
        <v>9.41</v>
      </c>
      <c r="BN64" s="25">
        <v>30.14</v>
      </c>
      <c r="BO64" s="25">
        <v>0.75</v>
      </c>
    </row>
    <row r="65" spans="1:67 16189:16384" x14ac:dyDescent="0.25">
      <c r="A65" s="147"/>
      <c r="B65" s="19" t="s">
        <v>31</v>
      </c>
      <c r="C65" s="13" t="s">
        <v>33</v>
      </c>
      <c r="D65" s="19">
        <v>40</v>
      </c>
      <c r="E65" s="25">
        <f>BD65*40/20</f>
        <v>2.96</v>
      </c>
      <c r="F65" s="25">
        <f>BE65*40/20</f>
        <v>0.36</v>
      </c>
      <c r="G65" s="25">
        <v>21.1</v>
      </c>
      <c r="H65" s="25">
        <f t="shared" ref="H65:P65" si="29">BG65*40/20</f>
        <v>93.78</v>
      </c>
      <c r="I65" s="25">
        <f t="shared" si="29"/>
        <v>0</v>
      </c>
      <c r="J65" s="25">
        <f t="shared" si="29"/>
        <v>0</v>
      </c>
      <c r="K65" s="25">
        <f t="shared" si="29"/>
        <v>0.02</v>
      </c>
      <c r="L65" s="25">
        <f t="shared" si="29"/>
        <v>0</v>
      </c>
      <c r="M65" s="25">
        <f t="shared" si="29"/>
        <v>8</v>
      </c>
      <c r="N65" s="25">
        <f t="shared" si="29"/>
        <v>5.6</v>
      </c>
      <c r="O65" s="25">
        <f t="shared" si="29"/>
        <v>26</v>
      </c>
      <c r="P65" s="25">
        <f t="shared" si="29"/>
        <v>0.44000000000000006</v>
      </c>
      <c r="Q65" s="25">
        <v>3.03</v>
      </c>
      <c r="R65" s="25">
        <v>0.36</v>
      </c>
      <c r="S65" s="25">
        <v>19.64</v>
      </c>
      <c r="T65" s="25">
        <v>93.77</v>
      </c>
      <c r="U65" s="25"/>
      <c r="V65" s="25"/>
      <c r="W65" s="25">
        <v>1.2999999999999999E-2</v>
      </c>
      <c r="X65" s="25"/>
      <c r="Y65" s="25">
        <v>8</v>
      </c>
      <c r="Z65" s="25">
        <v>5.6</v>
      </c>
      <c r="AA65" s="25">
        <v>26</v>
      </c>
      <c r="AB65" s="25">
        <v>0.44</v>
      </c>
      <c r="AC65" s="25">
        <v>3</v>
      </c>
      <c r="AD65" s="25">
        <f t="shared" ref="AD65:AN65" si="30">AP65*40/40</f>
        <v>0</v>
      </c>
      <c r="AE65" s="25">
        <f t="shared" si="30"/>
        <v>0</v>
      </c>
      <c r="AF65" s="25">
        <f t="shared" si="30"/>
        <v>0</v>
      </c>
      <c r="AG65" s="25">
        <f t="shared" si="30"/>
        <v>0</v>
      </c>
      <c r="AH65" s="25">
        <f t="shared" si="30"/>
        <v>0</v>
      </c>
      <c r="AI65" s="25">
        <f t="shared" si="30"/>
        <v>0</v>
      </c>
      <c r="AJ65" s="25">
        <f t="shared" si="30"/>
        <v>0</v>
      </c>
      <c r="AK65" s="25">
        <f t="shared" si="30"/>
        <v>0</v>
      </c>
      <c r="AL65" s="25">
        <f t="shared" si="30"/>
        <v>0</v>
      </c>
      <c r="AM65" s="25">
        <f t="shared" si="30"/>
        <v>0</v>
      </c>
      <c r="AN65" s="25">
        <f t="shared" si="30"/>
        <v>0</v>
      </c>
      <c r="BD65" s="25">
        <v>1.48</v>
      </c>
      <c r="BE65" s="25">
        <v>0.18</v>
      </c>
      <c r="BF65" s="25">
        <v>9.82</v>
      </c>
      <c r="BG65" s="25">
        <v>46.89</v>
      </c>
      <c r="BH65" s="25"/>
      <c r="BI65" s="25"/>
      <c r="BJ65" s="25">
        <v>0.01</v>
      </c>
      <c r="BK65" s="25"/>
      <c r="BL65" s="25">
        <v>4</v>
      </c>
      <c r="BM65" s="25">
        <v>2.8</v>
      </c>
      <c r="BN65" s="25">
        <v>13</v>
      </c>
      <c r="BO65" s="25">
        <v>0.22</v>
      </c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  <c r="XDG65" s="2"/>
      <c r="XDH65" s="2"/>
      <c r="XDI65" s="2"/>
      <c r="XDJ65" s="2"/>
      <c r="XDK65" s="2"/>
      <c r="XDL65" s="2"/>
      <c r="XDM65" s="2"/>
      <c r="XDN65" s="2"/>
      <c r="XDO65" s="2"/>
      <c r="XDP65" s="2"/>
      <c r="XDQ65" s="2"/>
      <c r="XDR65" s="2"/>
      <c r="XDS65" s="2"/>
      <c r="XDT65" s="2"/>
      <c r="XDU65" s="2"/>
      <c r="XDV65" s="2"/>
      <c r="XDW65" s="2"/>
      <c r="XDX65" s="2"/>
      <c r="XDY65" s="2"/>
      <c r="XDZ65" s="2"/>
      <c r="XEA65" s="2"/>
      <c r="XEB65" s="2"/>
      <c r="XEC65" s="2"/>
      <c r="XED65" s="2"/>
      <c r="XEE65" s="2"/>
      <c r="XEF65" s="2"/>
      <c r="XEG65" s="2"/>
      <c r="XEH65" s="2"/>
      <c r="XEI65" s="2"/>
      <c r="XEJ65" s="2"/>
      <c r="XEK65" s="2"/>
      <c r="XEL65" s="2"/>
      <c r="XEM65" s="2"/>
      <c r="XEN65" s="2"/>
      <c r="XEO65" s="2"/>
      <c r="XEP65" s="2"/>
      <c r="XEQ65" s="2"/>
      <c r="XER65" s="2"/>
      <c r="XES65" s="2"/>
      <c r="XET65" s="2"/>
      <c r="XEU65" s="2"/>
      <c r="XEV65" s="2"/>
      <c r="XEW65" s="2"/>
      <c r="XEX65" s="2"/>
      <c r="XEY65" s="2"/>
      <c r="XEZ65" s="2"/>
      <c r="XFA65" s="2"/>
      <c r="XFB65" s="2"/>
      <c r="XFC65" s="2"/>
    </row>
    <row r="66" spans="1:67 16189:16384" x14ac:dyDescent="0.25">
      <c r="A66" s="147"/>
      <c r="B66" s="19" t="s">
        <v>80</v>
      </c>
      <c r="C66" s="24" t="s">
        <v>81</v>
      </c>
      <c r="D66" s="19">
        <v>180</v>
      </c>
      <c r="E66" s="25">
        <f>BD66*180/200</f>
        <v>0.11700000000000001</v>
      </c>
      <c r="F66" s="25">
        <v>0.02</v>
      </c>
      <c r="G66" s="25">
        <v>15.2</v>
      </c>
      <c r="H66" s="25">
        <v>62</v>
      </c>
      <c r="I66" s="25"/>
      <c r="J66" s="25"/>
      <c r="K66" s="25"/>
      <c r="L66" s="25">
        <v>2.83</v>
      </c>
      <c r="M66" s="25">
        <v>14.2</v>
      </c>
      <c r="N66" s="25">
        <v>2.4</v>
      </c>
      <c r="O66" s="25">
        <v>4.4000000000000004</v>
      </c>
      <c r="P66" s="25">
        <v>0.36</v>
      </c>
      <c r="Q66" s="25">
        <v>0.3</v>
      </c>
      <c r="R66" s="25"/>
      <c r="S66" s="25">
        <v>6.7</v>
      </c>
      <c r="T66" s="25">
        <v>27.9</v>
      </c>
      <c r="U66" s="26">
        <v>0.38</v>
      </c>
      <c r="V66" s="19"/>
      <c r="W66" s="19">
        <v>0.01</v>
      </c>
      <c r="X66" s="25">
        <v>1.1599999999999999</v>
      </c>
      <c r="Y66" s="25">
        <v>6.9</v>
      </c>
      <c r="Z66" s="25">
        <v>4.5999999999999996</v>
      </c>
      <c r="AA66" s="25">
        <v>8.5</v>
      </c>
      <c r="AB66" s="25">
        <v>0.77</v>
      </c>
      <c r="AC66" s="25">
        <v>0.8</v>
      </c>
      <c r="AD66" s="25">
        <v>0.2</v>
      </c>
      <c r="AE66" s="25">
        <v>16.7</v>
      </c>
      <c r="AF66" s="25">
        <v>66.7</v>
      </c>
      <c r="AG66" s="25">
        <v>98</v>
      </c>
      <c r="AH66" s="25">
        <v>0.01</v>
      </c>
      <c r="AI66" s="25">
        <v>0.05</v>
      </c>
      <c r="AJ66" s="25">
        <v>80</v>
      </c>
      <c r="AK66" s="25">
        <v>11</v>
      </c>
      <c r="AL66" s="25">
        <v>3</v>
      </c>
      <c r="AM66" s="25">
        <v>3</v>
      </c>
      <c r="AN66" s="25">
        <v>0.54</v>
      </c>
      <c r="BD66" s="25">
        <v>0.13</v>
      </c>
      <c r="BE66" s="25">
        <v>0.02</v>
      </c>
      <c r="BF66" s="25">
        <v>15.2</v>
      </c>
      <c r="BG66" s="25">
        <v>62</v>
      </c>
      <c r="BH66" s="25"/>
      <c r="BI66" s="25"/>
      <c r="BJ66" s="25"/>
      <c r="BK66" s="25">
        <v>2.83</v>
      </c>
      <c r="BL66" s="25">
        <v>14.2</v>
      </c>
      <c r="BM66" s="25">
        <v>2.4</v>
      </c>
      <c r="BN66" s="25">
        <v>4.4000000000000004</v>
      </c>
      <c r="BO66" s="25">
        <v>0.36</v>
      </c>
    </row>
    <row r="67" spans="1:67 16189:16384" ht="13.9" customHeight="1" x14ac:dyDescent="0.25">
      <c r="A67" s="147" t="s">
        <v>82</v>
      </c>
      <c r="B67" s="11"/>
      <c r="C67" s="59" t="s">
        <v>82</v>
      </c>
      <c r="D67" s="29">
        <f>SUM(D61:D66)</f>
        <v>540</v>
      </c>
      <c r="E67" s="28"/>
      <c r="F67" s="30"/>
      <c r="G67" s="30"/>
      <c r="H67" s="30"/>
      <c r="I67" s="30"/>
      <c r="J67" s="31"/>
      <c r="K67" s="31"/>
      <c r="L67" s="30"/>
      <c r="M67" s="30"/>
      <c r="N67" s="30"/>
      <c r="O67" s="30"/>
      <c r="P67" s="30"/>
    </row>
    <row r="68" spans="1:67 16189:16384" x14ac:dyDescent="0.25">
      <c r="A68" s="141" t="s">
        <v>37</v>
      </c>
      <c r="B68" s="141"/>
      <c r="C68" s="141"/>
      <c r="D68" s="141"/>
      <c r="E68" s="30">
        <f t="shared" ref="E68:P68" si="31">SUM(E61:E67)</f>
        <v>16.731000000000002</v>
      </c>
      <c r="F68" s="30">
        <f t="shared" si="31"/>
        <v>17.323999999999998</v>
      </c>
      <c r="G68" s="30">
        <f t="shared" si="31"/>
        <v>66.009</v>
      </c>
      <c r="H68" s="30">
        <f t="shared" si="31"/>
        <v>480.93999999999994</v>
      </c>
      <c r="I68" s="30">
        <f t="shared" si="31"/>
        <v>29.01</v>
      </c>
      <c r="J68" s="30">
        <f t="shared" si="31"/>
        <v>0.123</v>
      </c>
      <c r="K68" s="30">
        <f t="shared" si="31"/>
        <v>0.22299999999999998</v>
      </c>
      <c r="L68" s="30">
        <f t="shared" si="31"/>
        <v>36.762999999999998</v>
      </c>
      <c r="M68" s="30">
        <f t="shared" si="31"/>
        <v>155.05299999999997</v>
      </c>
      <c r="N68" s="30">
        <f t="shared" si="31"/>
        <v>68.908000000000001</v>
      </c>
      <c r="O68" s="30">
        <f t="shared" si="31"/>
        <v>237.34049999999999</v>
      </c>
      <c r="P68" s="30">
        <f t="shared" si="31"/>
        <v>4.5680000000000005</v>
      </c>
    </row>
    <row r="69" spans="1:67 16189:16384" ht="13.7" customHeight="1" x14ac:dyDescent="0.25">
      <c r="A69" s="153" t="s">
        <v>38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</row>
    <row r="70" spans="1:67 16189:16384" s="3" customFormat="1" x14ac:dyDescent="0.25">
      <c r="A70" s="153"/>
      <c r="B70" s="19" t="s">
        <v>83</v>
      </c>
      <c r="C70" s="20" t="s">
        <v>84</v>
      </c>
      <c r="D70" s="18">
        <v>60</v>
      </c>
      <c r="E70" s="60">
        <f t="shared" ref="E70:P70" si="32">BD70*60/50</f>
        <v>0.66</v>
      </c>
      <c r="F70" s="60">
        <f t="shared" si="32"/>
        <v>0.12</v>
      </c>
      <c r="G70" s="60">
        <f t="shared" si="32"/>
        <v>2.2799999999999998</v>
      </c>
      <c r="H70" s="60">
        <f t="shared" si="32"/>
        <v>13.2</v>
      </c>
      <c r="I70" s="60">
        <f t="shared" si="32"/>
        <v>0</v>
      </c>
      <c r="J70" s="60">
        <f t="shared" si="32"/>
        <v>3.5999999999999997E-2</v>
      </c>
      <c r="K70" s="60">
        <f t="shared" si="32"/>
        <v>2.4E-2</v>
      </c>
      <c r="L70" s="60">
        <f t="shared" si="32"/>
        <v>10.5</v>
      </c>
      <c r="M70" s="60">
        <f t="shared" si="32"/>
        <v>8.4</v>
      </c>
      <c r="N70" s="60">
        <f t="shared" si="32"/>
        <v>12</v>
      </c>
      <c r="O70" s="60">
        <f t="shared" si="32"/>
        <v>15.6</v>
      </c>
      <c r="P70" s="60">
        <f t="shared" si="32"/>
        <v>0.54</v>
      </c>
      <c r="Q70" s="21">
        <v>0.08</v>
      </c>
      <c r="R70" s="22">
        <v>7.25</v>
      </c>
      <c r="S70" s="21">
        <v>0.13</v>
      </c>
      <c r="T70" s="22">
        <v>66</v>
      </c>
      <c r="U70" s="23">
        <v>40</v>
      </c>
      <c r="V70" s="21"/>
      <c r="W70" s="21">
        <v>0.01</v>
      </c>
      <c r="X70" s="23"/>
      <c r="Y70" s="23">
        <v>2.4</v>
      </c>
      <c r="Z70" s="23">
        <v>3</v>
      </c>
      <c r="AA70" s="23"/>
      <c r="AB70" s="23">
        <v>0.02</v>
      </c>
      <c r="BD70" s="60">
        <v>0.55000000000000004</v>
      </c>
      <c r="BE70" s="60">
        <v>0.1</v>
      </c>
      <c r="BF70" s="60">
        <v>1.9</v>
      </c>
      <c r="BG70" s="60">
        <v>11</v>
      </c>
      <c r="BH70" s="60"/>
      <c r="BI70" s="60">
        <v>0.03</v>
      </c>
      <c r="BJ70" s="60">
        <v>0.02</v>
      </c>
      <c r="BK70" s="60">
        <v>8.75</v>
      </c>
      <c r="BL70" s="60">
        <v>7</v>
      </c>
      <c r="BM70" s="60">
        <v>10</v>
      </c>
      <c r="BN70" s="60">
        <v>13</v>
      </c>
      <c r="BO70" s="60">
        <v>0.45</v>
      </c>
      <c r="XFD70" s="4"/>
    </row>
    <row r="71" spans="1:67 16189:16384" s="34" customFormat="1" x14ac:dyDescent="0.25">
      <c r="A71" s="153"/>
      <c r="B71" s="19" t="s">
        <v>85</v>
      </c>
      <c r="C71" s="13" t="s">
        <v>86</v>
      </c>
      <c r="D71" s="61">
        <v>200</v>
      </c>
      <c r="E71" s="19">
        <f t="shared" ref="E71:P71" si="33">BD71*200/100</f>
        <v>2.16</v>
      </c>
      <c r="F71" s="19">
        <f t="shared" si="33"/>
        <v>2.2799999999999998</v>
      </c>
      <c r="G71" s="19">
        <f t="shared" si="33"/>
        <v>13.96</v>
      </c>
      <c r="H71" s="19">
        <f t="shared" si="33"/>
        <v>94</v>
      </c>
      <c r="I71" s="19">
        <f t="shared" si="33"/>
        <v>0</v>
      </c>
      <c r="J71" s="19">
        <f t="shared" si="33"/>
        <v>0.1</v>
      </c>
      <c r="K71" s="19">
        <f t="shared" si="33"/>
        <v>0.06</v>
      </c>
      <c r="L71" s="19">
        <f t="shared" si="33"/>
        <v>6.6</v>
      </c>
      <c r="M71" s="19">
        <f t="shared" si="33"/>
        <v>23.36</v>
      </c>
      <c r="N71" s="19">
        <f t="shared" si="33"/>
        <v>21.82</v>
      </c>
      <c r="O71" s="19">
        <f t="shared" si="33"/>
        <v>54.06</v>
      </c>
      <c r="P71" s="19">
        <f t="shared" si="33"/>
        <v>0.9</v>
      </c>
      <c r="BD71" s="19">
        <v>1.08</v>
      </c>
      <c r="BE71" s="61">
        <v>1.1399999999999999</v>
      </c>
      <c r="BF71" s="19">
        <v>6.98</v>
      </c>
      <c r="BG71" s="61">
        <v>47</v>
      </c>
      <c r="BH71" s="19"/>
      <c r="BI71" s="61">
        <v>0.05</v>
      </c>
      <c r="BJ71" s="19">
        <v>0.03</v>
      </c>
      <c r="BK71" s="61">
        <v>3.3</v>
      </c>
      <c r="BL71" s="19">
        <v>11.68</v>
      </c>
      <c r="BM71" s="61">
        <v>10.91</v>
      </c>
      <c r="BN71" s="19">
        <v>27.03</v>
      </c>
      <c r="BO71" s="62">
        <v>0.45</v>
      </c>
      <c r="WXQ71" s="35"/>
      <c r="WXR71" s="35"/>
      <c r="WXS71" s="35"/>
      <c r="WXT71" s="35"/>
      <c r="WXU71" s="35"/>
      <c r="WXV71" s="35"/>
      <c r="WXW71" s="35"/>
      <c r="WXX71" s="35"/>
      <c r="WXY71" s="35"/>
      <c r="WXZ71" s="35"/>
      <c r="WYA71" s="35"/>
      <c r="WYB71" s="35"/>
      <c r="WYC71" s="35"/>
      <c r="WYD71" s="35"/>
      <c r="WYE71" s="35"/>
      <c r="WYF71" s="35"/>
      <c r="WYG71" s="35"/>
      <c r="WYH71" s="35"/>
      <c r="WYI71" s="35"/>
      <c r="WYJ71" s="35"/>
      <c r="WYK71" s="35"/>
      <c r="WYL71" s="35"/>
      <c r="WYM71" s="35"/>
      <c r="WYN71" s="35"/>
      <c r="WYO71" s="35"/>
      <c r="WYP71" s="35"/>
      <c r="WYQ71" s="35"/>
      <c r="WYR71" s="35"/>
      <c r="WYS71" s="35"/>
      <c r="WYT71" s="35"/>
      <c r="WYU71" s="35"/>
      <c r="WYV71" s="35"/>
      <c r="WYW71" s="35"/>
      <c r="WYX71" s="35"/>
      <c r="WYY71" s="35"/>
      <c r="WYZ71" s="35"/>
      <c r="WZA71" s="35"/>
      <c r="WZB71" s="35"/>
      <c r="WZC71" s="35"/>
      <c r="WZD71" s="35"/>
      <c r="WZE71" s="35"/>
      <c r="WZF71" s="35"/>
      <c r="WZG71" s="35"/>
      <c r="WZH71" s="35"/>
      <c r="WZI71" s="35"/>
      <c r="WZJ71" s="35"/>
      <c r="WZK71" s="35"/>
      <c r="WZL71" s="35"/>
      <c r="WZM71" s="35"/>
      <c r="WZN71" s="35"/>
      <c r="WZO71" s="35"/>
      <c r="WZP71" s="35"/>
      <c r="WZQ71" s="35"/>
      <c r="WZR71" s="35"/>
      <c r="WZS71" s="35"/>
      <c r="WZT71" s="35"/>
      <c r="WZU71" s="35"/>
      <c r="WZV71" s="35"/>
      <c r="WZW71" s="35"/>
      <c r="WZX71" s="35"/>
      <c r="WZY71" s="35"/>
      <c r="WZZ71" s="35"/>
      <c r="XAA71" s="35"/>
      <c r="XAB71" s="35"/>
      <c r="XAC71" s="35"/>
      <c r="XAD71" s="35"/>
      <c r="XAE71" s="35"/>
      <c r="XAF71" s="35"/>
      <c r="XAG71" s="35"/>
      <c r="XAH71" s="35"/>
      <c r="XAI71" s="35"/>
      <c r="XAJ71" s="35"/>
      <c r="XAK71" s="35"/>
      <c r="XAL71" s="35"/>
      <c r="XAM71" s="35"/>
      <c r="XAN71" s="35"/>
      <c r="XAO71" s="35"/>
      <c r="XAP71" s="35"/>
      <c r="XAQ71" s="35"/>
      <c r="XAR71" s="35"/>
      <c r="XAS71" s="35"/>
      <c r="XAT71" s="35"/>
      <c r="XAU71" s="35"/>
      <c r="XAV71" s="35"/>
      <c r="XAW71" s="35"/>
      <c r="XAX71" s="35"/>
      <c r="XAY71" s="35"/>
      <c r="XAZ71" s="35"/>
      <c r="XBA71" s="35"/>
      <c r="XBB71" s="35"/>
      <c r="XBC71" s="35"/>
      <c r="XBD71" s="35"/>
      <c r="XBE71" s="35"/>
      <c r="XBF71" s="35"/>
      <c r="XBG71" s="35"/>
      <c r="XBH71" s="35"/>
      <c r="XBI71" s="35"/>
      <c r="XBJ71" s="35"/>
      <c r="XBK71" s="35"/>
      <c r="XBL71" s="35"/>
      <c r="XBM71" s="35"/>
      <c r="XBN71" s="35"/>
      <c r="XBO71" s="35"/>
      <c r="XBP71" s="35"/>
      <c r="XBQ71" s="35"/>
      <c r="XBR71" s="35"/>
      <c r="XBS71" s="35"/>
      <c r="XBT71" s="35"/>
      <c r="XBU71" s="35"/>
      <c r="XBV71" s="35"/>
      <c r="XBW71" s="35"/>
      <c r="XBX71" s="35"/>
      <c r="XBY71" s="35"/>
      <c r="XBZ71" s="35"/>
      <c r="XCA71" s="36"/>
      <c r="XCB71" s="36"/>
      <c r="XCC71" s="36"/>
      <c r="XCD71" s="36"/>
      <c r="XCE71" s="36"/>
      <c r="XCF71" s="36"/>
      <c r="XCG71" s="36"/>
      <c r="XCH71" s="36"/>
      <c r="XCI71" s="36"/>
      <c r="XCJ71" s="36"/>
      <c r="XCK71" s="36"/>
      <c r="XCL71" s="36"/>
      <c r="XCM71" s="36"/>
      <c r="XCN71" s="36"/>
      <c r="XCO71" s="36"/>
      <c r="XCP71" s="36"/>
      <c r="XCQ71" s="36"/>
      <c r="XCR71" s="36"/>
      <c r="XCS71" s="36"/>
      <c r="XCT71" s="36"/>
      <c r="XCU71" s="36"/>
      <c r="XCV71" s="36"/>
      <c r="XCW71" s="36"/>
      <c r="XCX71" s="36"/>
      <c r="XCY71" s="36"/>
      <c r="XCZ71" s="36"/>
      <c r="XDA71" s="36"/>
      <c r="XDB71" s="36"/>
      <c r="XDC71" s="36"/>
      <c r="XDD71" s="36"/>
      <c r="XDE71" s="36"/>
      <c r="XDF71" s="36"/>
      <c r="XDG71" s="36"/>
      <c r="XDH71" s="36"/>
      <c r="XDI71" s="36"/>
      <c r="XDJ71" s="36"/>
      <c r="XDK71" s="36"/>
      <c r="XDL71" s="36"/>
      <c r="XDM71" s="36"/>
      <c r="XDN71" s="36"/>
      <c r="XDO71" s="36"/>
      <c r="XDP71" s="36"/>
      <c r="XDQ71" s="36"/>
      <c r="XDR71" s="36"/>
      <c r="XDS71" s="36"/>
      <c r="XDT71" s="36"/>
      <c r="XDU71" s="36"/>
      <c r="XDV71" s="36"/>
      <c r="XDW71" s="36"/>
      <c r="XDX71" s="36"/>
      <c r="XDY71" s="36"/>
      <c r="XDZ71" s="36"/>
      <c r="XEA71" s="36"/>
      <c r="XEB71" s="36"/>
      <c r="XEC71" s="36"/>
      <c r="XED71" s="36"/>
      <c r="XEE71" s="36"/>
      <c r="XEF71" s="36"/>
      <c r="XEG71" s="36"/>
      <c r="XEH71" s="36"/>
      <c r="XEI71" s="36"/>
      <c r="XEJ71" s="36"/>
      <c r="XEK71" s="36"/>
      <c r="XEL71" s="36"/>
      <c r="XEM71" s="36"/>
      <c r="XEN71" s="36"/>
      <c r="XEO71" s="36"/>
      <c r="XEP71" s="36"/>
      <c r="XEQ71" s="36"/>
      <c r="XER71" s="36"/>
      <c r="XES71" s="36"/>
      <c r="XET71" s="36"/>
      <c r="XEU71" s="36"/>
      <c r="XEV71" s="36"/>
      <c r="XEW71" s="36"/>
      <c r="XEX71" s="36"/>
      <c r="XEY71" s="36"/>
      <c r="XEZ71" s="36"/>
      <c r="XFA71" s="36"/>
      <c r="XFB71" s="36"/>
      <c r="XFC71" s="36"/>
      <c r="XFD71" s="4"/>
    </row>
    <row r="72" spans="1:67 16189:16384" s="1" customFormat="1" x14ac:dyDescent="0.25">
      <c r="A72" s="153"/>
      <c r="B72" s="19" t="s">
        <v>87</v>
      </c>
      <c r="C72" s="13" t="s">
        <v>88</v>
      </c>
      <c r="D72" s="19">
        <v>90</v>
      </c>
      <c r="E72" s="25">
        <f t="shared" ref="E72:P72" si="34">BD72*90/100</f>
        <v>9.3060000000000009</v>
      </c>
      <c r="F72" s="25">
        <f t="shared" si="34"/>
        <v>3.0690000000000004</v>
      </c>
      <c r="G72" s="25">
        <f t="shared" si="34"/>
        <v>3.4649999999999999</v>
      </c>
      <c r="H72" s="25">
        <f t="shared" si="34"/>
        <v>78.3</v>
      </c>
      <c r="I72" s="25">
        <f t="shared" si="34"/>
        <v>5.49</v>
      </c>
      <c r="J72" s="25">
        <f t="shared" si="34"/>
        <v>6.3E-2</v>
      </c>
      <c r="K72" s="25">
        <f t="shared" si="34"/>
        <v>5.3999999999999992E-2</v>
      </c>
      <c r="L72" s="25">
        <f t="shared" si="34"/>
        <v>4.266</v>
      </c>
      <c r="M72" s="25">
        <f t="shared" si="34"/>
        <v>24.885000000000002</v>
      </c>
      <c r="N72" s="25">
        <f t="shared" si="34"/>
        <v>26.793000000000003</v>
      </c>
      <c r="O72" s="25">
        <f t="shared" si="34"/>
        <v>133.95600000000002</v>
      </c>
      <c r="P72" s="25">
        <f t="shared" si="34"/>
        <v>0.56700000000000006</v>
      </c>
      <c r="BD72" s="25">
        <v>10.34</v>
      </c>
      <c r="BE72" s="25">
        <v>3.41</v>
      </c>
      <c r="BF72" s="25">
        <v>3.85</v>
      </c>
      <c r="BG72" s="25">
        <v>87</v>
      </c>
      <c r="BH72" s="25">
        <v>6.1</v>
      </c>
      <c r="BI72" s="19">
        <v>7.0000000000000007E-2</v>
      </c>
      <c r="BJ72" s="19">
        <v>0.06</v>
      </c>
      <c r="BK72" s="25">
        <v>4.74</v>
      </c>
      <c r="BL72" s="25">
        <v>27.65</v>
      </c>
      <c r="BM72" s="25">
        <v>29.77</v>
      </c>
      <c r="BN72" s="25">
        <v>148.84</v>
      </c>
      <c r="BO72" s="25">
        <v>0.63</v>
      </c>
      <c r="XFD72" s="4"/>
    </row>
    <row r="73" spans="1:67 16189:16384" x14ac:dyDescent="0.25">
      <c r="A73" s="153"/>
      <c r="B73" s="19" t="s">
        <v>89</v>
      </c>
      <c r="C73" s="13" t="s">
        <v>90</v>
      </c>
      <c r="D73" s="19">
        <v>150</v>
      </c>
      <c r="E73" s="25">
        <f t="shared" ref="E73:P73" si="35">BD73*150/100</f>
        <v>3.06</v>
      </c>
      <c r="F73" s="25">
        <f t="shared" si="35"/>
        <v>4.8</v>
      </c>
      <c r="G73" s="25">
        <f t="shared" si="35"/>
        <v>20.445000000000004</v>
      </c>
      <c r="H73" s="25">
        <f t="shared" si="35"/>
        <v>136.5</v>
      </c>
      <c r="I73" s="25">
        <f t="shared" si="35"/>
        <v>0</v>
      </c>
      <c r="J73" s="25">
        <f t="shared" si="35"/>
        <v>0.13500000000000001</v>
      </c>
      <c r="K73" s="25">
        <f t="shared" si="35"/>
        <v>0.10500000000000002</v>
      </c>
      <c r="L73" s="25">
        <f t="shared" si="35"/>
        <v>18.164999999999999</v>
      </c>
      <c r="M73" s="25">
        <f t="shared" si="35"/>
        <v>36.975000000000001</v>
      </c>
      <c r="N73" s="25">
        <f t="shared" si="35"/>
        <v>27.75</v>
      </c>
      <c r="O73" s="25">
        <f t="shared" si="35"/>
        <v>86.594999999999999</v>
      </c>
      <c r="P73" s="25">
        <f t="shared" si="35"/>
        <v>1.0049999999999999</v>
      </c>
      <c r="AC73" s="25">
        <v>3.2</v>
      </c>
      <c r="AD73" s="25">
        <v>5.2</v>
      </c>
      <c r="AE73" s="25">
        <v>19.8</v>
      </c>
      <c r="AF73" s="25">
        <v>139.4</v>
      </c>
      <c r="AG73" s="25">
        <v>23.8</v>
      </c>
      <c r="AH73" s="25">
        <v>0.12</v>
      </c>
      <c r="AI73" s="25">
        <v>0.11</v>
      </c>
      <c r="AJ73" s="25">
        <v>10.199999999999999</v>
      </c>
      <c r="AK73" s="25">
        <v>39</v>
      </c>
      <c r="AL73" s="25">
        <v>28</v>
      </c>
      <c r="AM73" s="25">
        <v>84</v>
      </c>
      <c r="AN73" s="25">
        <v>1.03</v>
      </c>
      <c r="BD73" s="25">
        <v>2.04</v>
      </c>
      <c r="BE73" s="25">
        <v>3.2</v>
      </c>
      <c r="BF73" s="25">
        <v>13.63</v>
      </c>
      <c r="BG73" s="25">
        <v>91</v>
      </c>
      <c r="BH73" s="25"/>
      <c r="BI73" s="25">
        <v>0.09</v>
      </c>
      <c r="BJ73" s="25">
        <v>7.0000000000000007E-2</v>
      </c>
      <c r="BK73" s="25">
        <v>12.11</v>
      </c>
      <c r="BL73" s="25">
        <v>24.65</v>
      </c>
      <c r="BM73" s="25">
        <v>18.5</v>
      </c>
      <c r="BN73" s="25">
        <v>57.73</v>
      </c>
      <c r="BO73" s="25">
        <v>0.67</v>
      </c>
    </row>
    <row r="74" spans="1:67 16189:16384" x14ac:dyDescent="0.25">
      <c r="A74" s="153"/>
      <c r="B74" s="19" t="s">
        <v>31</v>
      </c>
      <c r="C74" s="24" t="s">
        <v>32</v>
      </c>
      <c r="D74" s="19">
        <v>28</v>
      </c>
      <c r="E74" s="25">
        <f t="shared" ref="E74:P74" si="36">BD74*28/20</f>
        <v>1.9040000000000004</v>
      </c>
      <c r="F74" s="25">
        <f t="shared" si="36"/>
        <v>0.33599999999999997</v>
      </c>
      <c r="G74" s="25">
        <f t="shared" si="36"/>
        <v>9.4079999999999995</v>
      </c>
      <c r="H74" s="25">
        <f t="shared" si="36"/>
        <v>47.823999999999998</v>
      </c>
      <c r="I74" s="25">
        <f t="shared" si="36"/>
        <v>0</v>
      </c>
      <c r="J74" s="25">
        <f t="shared" si="36"/>
        <v>4.1999999999999996E-2</v>
      </c>
      <c r="K74" s="25">
        <f t="shared" si="36"/>
        <v>2.8000000000000004E-2</v>
      </c>
      <c r="L74" s="25">
        <f t="shared" si="36"/>
        <v>0</v>
      </c>
      <c r="M74" s="25">
        <f t="shared" si="36"/>
        <v>12.614000000000001</v>
      </c>
      <c r="N74" s="25">
        <f t="shared" si="36"/>
        <v>13.174000000000001</v>
      </c>
      <c r="O74" s="25">
        <f t="shared" si="36"/>
        <v>42.196000000000005</v>
      </c>
      <c r="P74" s="25">
        <f t="shared" si="36"/>
        <v>1.05</v>
      </c>
      <c r="Q74" s="25">
        <v>1.7</v>
      </c>
      <c r="R74" s="25">
        <v>0.3</v>
      </c>
      <c r="S74" s="25">
        <v>8.4</v>
      </c>
      <c r="T74" s="25">
        <v>42.7</v>
      </c>
      <c r="U74" s="25"/>
      <c r="V74" s="25">
        <v>0.04</v>
      </c>
      <c r="W74" s="25">
        <v>0.02</v>
      </c>
      <c r="X74" s="25"/>
      <c r="Y74" s="25">
        <v>11.26</v>
      </c>
      <c r="Z74" s="25">
        <v>11.76</v>
      </c>
      <c r="AA74" s="25">
        <v>37.68</v>
      </c>
      <c r="AB74" s="25">
        <v>0.94</v>
      </c>
      <c r="BD74" s="25">
        <v>1.36</v>
      </c>
      <c r="BE74" s="25">
        <v>0.24</v>
      </c>
      <c r="BF74" s="25">
        <v>6.72</v>
      </c>
      <c r="BG74" s="25">
        <v>34.159999999999997</v>
      </c>
      <c r="BH74" s="25"/>
      <c r="BI74" s="25">
        <v>0.03</v>
      </c>
      <c r="BJ74" s="25">
        <v>0.02</v>
      </c>
      <c r="BK74" s="25"/>
      <c r="BL74" s="25">
        <v>9.01</v>
      </c>
      <c r="BM74" s="25">
        <v>9.41</v>
      </c>
      <c r="BN74" s="25">
        <v>30.14</v>
      </c>
      <c r="BO74" s="25">
        <v>0.75</v>
      </c>
    </row>
    <row r="75" spans="1:67 16189:16384" x14ac:dyDescent="0.25">
      <c r="A75" s="153"/>
      <c r="B75" s="19" t="s">
        <v>31</v>
      </c>
      <c r="C75" s="13" t="s">
        <v>33</v>
      </c>
      <c r="D75" s="19">
        <v>50</v>
      </c>
      <c r="E75" s="25">
        <f>BD75*50/20</f>
        <v>3.7</v>
      </c>
      <c r="F75" s="25">
        <f>BE75*50/20</f>
        <v>0.45</v>
      </c>
      <c r="G75" s="25">
        <v>26.38</v>
      </c>
      <c r="H75" s="25">
        <f t="shared" ref="H75:P75" si="37">BG75*50/20</f>
        <v>117.22499999999999</v>
      </c>
      <c r="I75" s="25">
        <f t="shared" si="37"/>
        <v>0</v>
      </c>
      <c r="J75" s="25">
        <f t="shared" si="37"/>
        <v>0</v>
      </c>
      <c r="K75" s="25">
        <f t="shared" si="37"/>
        <v>2.5000000000000001E-2</v>
      </c>
      <c r="L75" s="25">
        <f t="shared" si="37"/>
        <v>0</v>
      </c>
      <c r="M75" s="25">
        <f t="shared" si="37"/>
        <v>10</v>
      </c>
      <c r="N75" s="25">
        <f t="shared" si="37"/>
        <v>7</v>
      </c>
      <c r="O75" s="25">
        <f t="shared" si="37"/>
        <v>32.5</v>
      </c>
      <c r="P75" s="25">
        <f t="shared" si="37"/>
        <v>0.55000000000000004</v>
      </c>
      <c r="Q75" s="25">
        <v>3.03</v>
      </c>
      <c r="R75" s="25">
        <v>0.36</v>
      </c>
      <c r="S75" s="25">
        <v>19.64</v>
      </c>
      <c r="T75" s="25">
        <v>93.77</v>
      </c>
      <c r="U75" s="25"/>
      <c r="V75" s="25"/>
      <c r="W75" s="25">
        <v>1.2999999999999999E-2</v>
      </c>
      <c r="X75" s="25"/>
      <c r="Y75" s="25">
        <v>8</v>
      </c>
      <c r="Z75" s="25">
        <v>5.6</v>
      </c>
      <c r="AA75" s="25">
        <v>26</v>
      </c>
      <c r="AB75" s="25">
        <v>0.44</v>
      </c>
      <c r="AC75" s="25">
        <v>3</v>
      </c>
      <c r="AD75" s="25">
        <f t="shared" ref="AD75:AN75" si="38">AP75*40/40</f>
        <v>0</v>
      </c>
      <c r="AE75" s="25">
        <f t="shared" si="38"/>
        <v>0</v>
      </c>
      <c r="AF75" s="25">
        <f t="shared" si="38"/>
        <v>0</v>
      </c>
      <c r="AG75" s="25">
        <f t="shared" si="38"/>
        <v>0</v>
      </c>
      <c r="AH75" s="25">
        <f t="shared" si="38"/>
        <v>0</v>
      </c>
      <c r="AI75" s="25">
        <f t="shared" si="38"/>
        <v>0</v>
      </c>
      <c r="AJ75" s="25">
        <f t="shared" si="38"/>
        <v>0</v>
      </c>
      <c r="AK75" s="25">
        <f t="shared" si="38"/>
        <v>0</v>
      </c>
      <c r="AL75" s="25">
        <f t="shared" si="38"/>
        <v>0</v>
      </c>
      <c r="AM75" s="25">
        <f t="shared" si="38"/>
        <v>0</v>
      </c>
      <c r="AN75" s="25">
        <f t="shared" si="38"/>
        <v>0</v>
      </c>
      <c r="BD75" s="25">
        <v>1.48</v>
      </c>
      <c r="BE75" s="25">
        <v>0.18</v>
      </c>
      <c r="BF75" s="25">
        <v>9.82</v>
      </c>
      <c r="BG75" s="25">
        <v>46.89</v>
      </c>
      <c r="BH75" s="25"/>
      <c r="BI75" s="25"/>
      <c r="BJ75" s="25">
        <v>0.01</v>
      </c>
      <c r="BK75" s="25"/>
      <c r="BL75" s="25">
        <v>4</v>
      </c>
      <c r="BM75" s="25">
        <v>2.8</v>
      </c>
      <c r="BN75" s="25">
        <v>13</v>
      </c>
      <c r="BO75" s="25">
        <v>0.22</v>
      </c>
      <c r="XCA75" s="2"/>
      <c r="XCB75" s="2"/>
      <c r="XCC75" s="2"/>
      <c r="XCD75" s="2"/>
      <c r="XCE75" s="2"/>
      <c r="XCF75" s="2"/>
      <c r="XCG75" s="2"/>
      <c r="XCH75" s="2"/>
      <c r="XCI75" s="2"/>
      <c r="XCJ75" s="2"/>
      <c r="XCK75" s="2"/>
      <c r="XCL75" s="2"/>
      <c r="XCM75" s="2"/>
      <c r="XCN75" s="2"/>
      <c r="XCO75" s="2"/>
      <c r="XCP75" s="2"/>
      <c r="XCQ75" s="2"/>
      <c r="XCR75" s="2"/>
      <c r="XCS75" s="2"/>
      <c r="XCT75" s="2"/>
      <c r="XCU75" s="2"/>
      <c r="XCV75" s="2"/>
      <c r="XCW75" s="2"/>
      <c r="XCX75" s="2"/>
      <c r="XCY75" s="2"/>
      <c r="XCZ75" s="2"/>
      <c r="XDA75" s="2"/>
      <c r="XDB75" s="2"/>
      <c r="XDC75" s="2"/>
      <c r="XDD75" s="2"/>
      <c r="XDE75" s="2"/>
      <c r="XDF75" s="2"/>
      <c r="XDG75" s="2"/>
      <c r="XDH75" s="2"/>
      <c r="XDI75" s="2"/>
      <c r="XDJ75" s="2"/>
      <c r="XDK75" s="2"/>
      <c r="XDL75" s="2"/>
      <c r="XDM75" s="2"/>
      <c r="XDN75" s="2"/>
      <c r="XDO75" s="2"/>
      <c r="XDP75" s="2"/>
      <c r="XDQ75" s="2"/>
      <c r="XDR75" s="2"/>
      <c r="XDS75" s="2"/>
      <c r="XDT75" s="2"/>
      <c r="XDU75" s="2"/>
      <c r="XDV75" s="2"/>
      <c r="XDW75" s="2"/>
      <c r="XDX75" s="2"/>
      <c r="XDY75" s="2"/>
      <c r="XDZ75" s="2"/>
      <c r="XEA75" s="2"/>
      <c r="XEB75" s="2"/>
      <c r="XEC75" s="2"/>
      <c r="XED75" s="2"/>
      <c r="XEE75" s="2"/>
      <c r="XEF75" s="2"/>
      <c r="XEG75" s="2"/>
      <c r="XEH75" s="2"/>
      <c r="XEI75" s="2"/>
      <c r="XEJ75" s="2"/>
      <c r="XEK75" s="2"/>
      <c r="XEL75" s="2"/>
      <c r="XEM75" s="2"/>
      <c r="XEN75" s="2"/>
      <c r="XEO75" s="2"/>
      <c r="XEP75" s="2"/>
      <c r="XEQ75" s="2"/>
      <c r="XER75" s="2"/>
      <c r="XES75" s="2"/>
      <c r="XET75" s="2"/>
      <c r="XEU75" s="2"/>
      <c r="XEV75" s="2"/>
      <c r="XEW75" s="2"/>
      <c r="XEX75" s="2"/>
      <c r="XEY75" s="2"/>
      <c r="XEZ75" s="2"/>
      <c r="XFA75" s="2"/>
      <c r="XFB75" s="2"/>
      <c r="XFC75" s="2"/>
    </row>
    <row r="76" spans="1:67 16189:16384" ht="25.35" customHeight="1" x14ac:dyDescent="0.25">
      <c r="A76" s="63"/>
      <c r="B76" s="12" t="s">
        <v>91</v>
      </c>
      <c r="C76" s="27" t="s">
        <v>92</v>
      </c>
      <c r="D76" s="19">
        <v>180</v>
      </c>
      <c r="E76" s="25">
        <f t="shared" ref="E76:P76" si="39">BD76*180/200</f>
        <v>5.22</v>
      </c>
      <c r="F76" s="25">
        <f t="shared" si="39"/>
        <v>4.5</v>
      </c>
      <c r="G76" s="25">
        <f t="shared" si="39"/>
        <v>7.2</v>
      </c>
      <c r="H76" s="25">
        <f t="shared" si="39"/>
        <v>90</v>
      </c>
      <c r="I76" s="25">
        <f t="shared" si="39"/>
        <v>36</v>
      </c>
      <c r="J76" s="25">
        <f t="shared" si="39"/>
        <v>7.2000000000000008E-2</v>
      </c>
      <c r="K76" s="25">
        <f t="shared" si="39"/>
        <v>0.30599999999999999</v>
      </c>
      <c r="L76" s="25">
        <f t="shared" si="39"/>
        <v>1.2599999999999998</v>
      </c>
      <c r="M76" s="25">
        <f t="shared" si="39"/>
        <v>216</v>
      </c>
      <c r="N76" s="25">
        <f t="shared" si="39"/>
        <v>25.2</v>
      </c>
      <c r="O76" s="25">
        <f t="shared" si="39"/>
        <v>162</v>
      </c>
      <c r="P76" s="25">
        <f t="shared" si="39"/>
        <v>0.18</v>
      </c>
      <c r="BD76" s="25">
        <v>5.8</v>
      </c>
      <c r="BE76" s="25">
        <v>5</v>
      </c>
      <c r="BF76" s="25">
        <v>8</v>
      </c>
      <c r="BG76" s="25">
        <v>100</v>
      </c>
      <c r="BH76" s="25">
        <v>40</v>
      </c>
      <c r="BI76" s="25">
        <v>0.08</v>
      </c>
      <c r="BJ76" s="25">
        <v>0.34</v>
      </c>
      <c r="BK76" s="25">
        <v>1.4</v>
      </c>
      <c r="BL76" s="25">
        <v>240</v>
      </c>
      <c r="BM76" s="25">
        <v>28</v>
      </c>
      <c r="BN76" s="25">
        <v>180</v>
      </c>
      <c r="BO76" s="25">
        <v>0.2</v>
      </c>
    </row>
    <row r="77" spans="1:67 16189:16384" s="2" customFormat="1" x14ac:dyDescent="0.25">
      <c r="A77" s="52"/>
      <c r="B77" s="19" t="s">
        <v>93</v>
      </c>
      <c r="C77" s="64" t="s">
        <v>94</v>
      </c>
      <c r="D77" s="19">
        <v>180</v>
      </c>
      <c r="E77" s="25">
        <f t="shared" ref="E77:P77" si="40">BD77*180/100</f>
        <v>0.14400000000000002</v>
      </c>
      <c r="F77" s="25">
        <f t="shared" si="40"/>
        <v>0.14400000000000002</v>
      </c>
      <c r="G77" s="25">
        <f t="shared" si="40"/>
        <v>25.091999999999999</v>
      </c>
      <c r="H77" s="25">
        <f t="shared" si="40"/>
        <v>102.6</v>
      </c>
      <c r="I77" s="25">
        <f t="shared" si="40"/>
        <v>0</v>
      </c>
      <c r="J77" s="25">
        <f t="shared" si="40"/>
        <v>1.8E-3</v>
      </c>
      <c r="K77" s="25">
        <f t="shared" si="40"/>
        <v>1.8000000000000002E-2</v>
      </c>
      <c r="L77" s="25">
        <f t="shared" si="40"/>
        <v>0.81</v>
      </c>
      <c r="M77" s="25">
        <f t="shared" si="40"/>
        <v>12.762</v>
      </c>
      <c r="N77" s="25">
        <f t="shared" si="40"/>
        <v>4.6259999999999994</v>
      </c>
      <c r="O77" s="25">
        <f t="shared" si="40"/>
        <v>3.9600000000000004</v>
      </c>
      <c r="P77" s="25">
        <f t="shared" si="40"/>
        <v>0.84599999999999997</v>
      </c>
      <c r="AC77" s="25">
        <v>0.5</v>
      </c>
      <c r="AD77" s="25">
        <v>0</v>
      </c>
      <c r="AE77" s="25">
        <v>19.8</v>
      </c>
      <c r="AF77" s="25">
        <v>81</v>
      </c>
      <c r="AG77" s="25">
        <v>15</v>
      </c>
      <c r="AH77" s="25">
        <v>0</v>
      </c>
      <c r="AI77" s="25">
        <v>0</v>
      </c>
      <c r="AJ77" s="25">
        <v>0.02</v>
      </c>
      <c r="AK77" s="25">
        <v>50</v>
      </c>
      <c r="AL77" s="25">
        <v>2.1</v>
      </c>
      <c r="AM77" s="25">
        <v>4.3</v>
      </c>
      <c r="AN77" s="25">
        <v>0.09</v>
      </c>
      <c r="AQ77" s="65">
        <v>0.6</v>
      </c>
      <c r="AR77" s="65">
        <v>0.08</v>
      </c>
      <c r="AS77" s="65">
        <v>28.81</v>
      </c>
      <c r="AT77" s="65">
        <v>119.52</v>
      </c>
      <c r="AU77" s="66"/>
      <c r="AV77" s="67">
        <v>1.4E-2</v>
      </c>
      <c r="AW77" s="67">
        <v>0.02</v>
      </c>
      <c r="AX77" s="67">
        <v>0.65</v>
      </c>
      <c r="AY77" s="65">
        <v>29.23</v>
      </c>
      <c r="AZ77" s="65">
        <v>15.71</v>
      </c>
      <c r="BA77" s="65">
        <v>21.1</v>
      </c>
      <c r="BB77" s="65">
        <v>0.63</v>
      </c>
      <c r="BD77" s="25">
        <v>0.08</v>
      </c>
      <c r="BE77" s="25">
        <v>0.08</v>
      </c>
      <c r="BF77" s="25">
        <v>13.94</v>
      </c>
      <c r="BG77" s="25">
        <v>57</v>
      </c>
      <c r="BH77" s="25"/>
      <c r="BI77" s="25">
        <v>1E-3</v>
      </c>
      <c r="BJ77" s="25">
        <v>0.01</v>
      </c>
      <c r="BK77" s="68">
        <v>0.45</v>
      </c>
      <c r="BL77" s="25">
        <v>7.09</v>
      </c>
      <c r="BM77" s="25">
        <v>2.57</v>
      </c>
      <c r="BN77" s="25">
        <v>2.2000000000000002</v>
      </c>
      <c r="BO77" s="25">
        <v>0.47</v>
      </c>
      <c r="XBI77" s="3"/>
      <c r="XBJ77" s="3"/>
      <c r="XBK77" s="3"/>
      <c r="XBL77" s="3"/>
      <c r="XBM77" s="3"/>
      <c r="XBN77" s="3"/>
      <c r="XBO77" s="3"/>
      <c r="XBP77" s="3"/>
      <c r="XBQ77" s="3"/>
      <c r="XBR77" s="3"/>
      <c r="XBS77" s="3"/>
      <c r="XBT77" s="3"/>
      <c r="XBU77" s="3"/>
      <c r="XBV77" s="3"/>
      <c r="XBW77" s="3"/>
      <c r="XBX77" s="3"/>
      <c r="XBY77" s="3"/>
      <c r="XBZ77" s="3"/>
      <c r="XCA77" s="3"/>
      <c r="XCB77" s="3"/>
      <c r="XCC77" s="3"/>
      <c r="XCD77" s="3"/>
      <c r="XCE77" s="3"/>
      <c r="XCF77" s="3"/>
      <c r="XCG77" s="3"/>
      <c r="XCH77" s="3"/>
      <c r="XCI77" s="3"/>
      <c r="XCJ77" s="3"/>
      <c r="XCK77" s="3"/>
      <c r="XCL77" s="3"/>
      <c r="XCM77" s="3"/>
      <c r="XCN77" s="3"/>
      <c r="XCO77" s="3"/>
      <c r="XCP77" s="3"/>
      <c r="XCQ77" s="3"/>
      <c r="XCR77" s="3"/>
      <c r="XCS77" s="3"/>
      <c r="XCT77" s="3"/>
      <c r="XCU77" s="3"/>
      <c r="XCV77" s="3"/>
      <c r="XCW77" s="3"/>
      <c r="XCX77" s="3"/>
      <c r="XCY77" s="3"/>
      <c r="XCZ77" s="3"/>
      <c r="XDA77" s="3"/>
      <c r="XDB77" s="3"/>
      <c r="XDC77" s="3"/>
      <c r="XDD77" s="3"/>
      <c r="XDE77" s="3"/>
      <c r="XDF77" s="3"/>
      <c r="XDG77" s="3"/>
      <c r="XDH77" s="3"/>
      <c r="XDI77" s="3"/>
      <c r="XDJ77" s="3"/>
      <c r="XDK77" s="3"/>
      <c r="XDL77" s="3"/>
      <c r="XDM77" s="3"/>
      <c r="XDN77" s="3"/>
      <c r="XDO77" s="3"/>
      <c r="XDP77" s="3"/>
      <c r="XDQ77" s="3"/>
      <c r="XDR77" s="3"/>
      <c r="XDS77" s="3"/>
      <c r="XDT77" s="3"/>
      <c r="XDU77" s="3"/>
      <c r="XDV77" s="3"/>
      <c r="XDW77" s="3"/>
      <c r="XDX77" s="3"/>
      <c r="XDY77" s="3"/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  <c r="XET77" s="3"/>
      <c r="XEU77" s="3"/>
      <c r="XEV77" s="3"/>
      <c r="XEW77" s="3"/>
      <c r="XEX77" s="3"/>
      <c r="XEY77" s="3"/>
      <c r="XEZ77" s="3"/>
      <c r="XFA77" s="3"/>
      <c r="XFB77" s="3"/>
      <c r="XFC77" s="3"/>
      <c r="XFD77" s="4"/>
    </row>
    <row r="78" spans="1:67 16189:16384" ht="15.75" x14ac:dyDescent="0.25">
      <c r="A78" s="140" t="s">
        <v>49</v>
      </c>
      <c r="B78" s="140"/>
      <c r="C78" s="140"/>
      <c r="D78" s="31">
        <f>SUM(D70:D77)</f>
        <v>938</v>
      </c>
      <c r="E78" s="41"/>
      <c r="F78" s="41"/>
      <c r="G78" s="41"/>
      <c r="H78" s="41"/>
      <c r="I78" s="41"/>
      <c r="J78" s="42"/>
      <c r="K78" s="42"/>
      <c r="L78" s="41"/>
      <c r="M78" s="41"/>
      <c r="N78" s="41"/>
      <c r="O78" s="41"/>
      <c r="P78" s="41"/>
    </row>
    <row r="79" spans="1:67 16189:16384" ht="13.7" customHeight="1" x14ac:dyDescent="0.25">
      <c r="A79" s="141" t="s">
        <v>72</v>
      </c>
      <c r="B79" s="141"/>
      <c r="C79" s="141"/>
      <c r="D79" s="141"/>
      <c r="E79" s="30">
        <f t="shared" ref="E79:P79" si="41">SUM(E70:E78)</f>
        <v>26.154</v>
      </c>
      <c r="F79" s="30">
        <f t="shared" si="41"/>
        <v>15.699</v>
      </c>
      <c r="G79" s="30">
        <f t="shared" si="41"/>
        <v>108.23</v>
      </c>
      <c r="H79" s="30">
        <f t="shared" si="41"/>
        <v>679.649</v>
      </c>
      <c r="I79" s="30">
        <f t="shared" si="41"/>
        <v>41.49</v>
      </c>
      <c r="J79" s="30">
        <f t="shared" si="41"/>
        <v>0.44980000000000003</v>
      </c>
      <c r="K79" s="30">
        <f t="shared" si="41"/>
        <v>0.62000000000000011</v>
      </c>
      <c r="L79" s="30">
        <f t="shared" si="41"/>
        <v>41.600999999999999</v>
      </c>
      <c r="M79" s="30">
        <f t="shared" si="41"/>
        <v>344.99600000000004</v>
      </c>
      <c r="N79" s="30">
        <f t="shared" si="41"/>
        <v>138.363</v>
      </c>
      <c r="O79" s="30">
        <f t="shared" si="41"/>
        <v>530.86700000000008</v>
      </c>
      <c r="P79" s="30">
        <f t="shared" si="41"/>
        <v>5.6379999999999999</v>
      </c>
    </row>
    <row r="80" spans="1:67 16189:16384" ht="13.7" customHeight="1" x14ac:dyDescent="0.25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</row>
    <row r="81" spans="1:67 16303:16384" ht="12.75" customHeight="1" x14ac:dyDescent="0.25">
      <c r="A81" s="151" t="s">
        <v>0</v>
      </c>
      <c r="B81" s="151" t="s">
        <v>1</v>
      </c>
      <c r="C81" s="148" t="s">
        <v>2</v>
      </c>
      <c r="D81" s="151" t="s">
        <v>3</v>
      </c>
      <c r="E81" s="152" t="s">
        <v>4</v>
      </c>
      <c r="F81" s="152"/>
      <c r="G81" s="152"/>
      <c r="H81" s="134" t="s">
        <v>5</v>
      </c>
      <c r="I81" s="152" t="s">
        <v>6</v>
      </c>
      <c r="J81" s="152"/>
      <c r="K81" s="152"/>
      <c r="L81" s="152"/>
      <c r="M81" s="152" t="s">
        <v>7</v>
      </c>
      <c r="N81" s="152"/>
      <c r="O81" s="152"/>
      <c r="P81" s="152"/>
    </row>
    <row r="82" spans="1:67 16303:16384" x14ac:dyDescent="0.25">
      <c r="A82" s="151"/>
      <c r="B82" s="151"/>
      <c r="C82" s="148"/>
      <c r="D82" s="151"/>
      <c r="E82" s="152"/>
      <c r="F82" s="152"/>
      <c r="G82" s="152"/>
      <c r="H82" s="134"/>
      <c r="I82" s="152"/>
      <c r="J82" s="152"/>
      <c r="K82" s="152"/>
      <c r="L82" s="152"/>
      <c r="M82" s="152"/>
      <c r="N82" s="152"/>
      <c r="O82" s="152"/>
      <c r="P82" s="152"/>
    </row>
    <row r="83" spans="1:67 16303:16384" ht="61.35" customHeight="1" x14ac:dyDescent="0.25">
      <c r="A83" s="151"/>
      <c r="B83" s="151"/>
      <c r="C83" s="148"/>
      <c r="D83" s="151"/>
      <c r="E83" s="6" t="s">
        <v>8</v>
      </c>
      <c r="F83" s="6" t="s">
        <v>9</v>
      </c>
      <c r="G83" s="6" t="s">
        <v>10</v>
      </c>
      <c r="H83" s="134"/>
      <c r="I83" s="10" t="s">
        <v>11</v>
      </c>
      <c r="J83" s="10" t="s">
        <v>12</v>
      </c>
      <c r="K83" s="10" t="s">
        <v>13</v>
      </c>
      <c r="L83" s="10" t="s">
        <v>14</v>
      </c>
      <c r="M83" s="6" t="s">
        <v>15</v>
      </c>
      <c r="N83" s="6" t="s">
        <v>16</v>
      </c>
      <c r="O83" s="6" t="s">
        <v>17</v>
      </c>
      <c r="P83" s="6" t="s">
        <v>18</v>
      </c>
    </row>
    <row r="84" spans="1:67 16303:16384" ht="18.75" x14ac:dyDescent="0.25">
      <c r="A84" s="137" t="s">
        <v>96</v>
      </c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67 16303:16384" ht="15" customHeight="1" x14ac:dyDescent="0.25">
      <c r="A85" s="147" t="s">
        <v>20</v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</row>
    <row r="86" spans="1:67 16303:16384" x14ac:dyDescent="0.25">
      <c r="A86" s="147"/>
      <c r="B86" s="12" t="s">
        <v>21</v>
      </c>
      <c r="C86" s="13" t="s">
        <v>22</v>
      </c>
      <c r="D86" s="14">
        <v>15</v>
      </c>
      <c r="E86" s="15">
        <v>3.48</v>
      </c>
      <c r="F86" s="15">
        <v>4.43</v>
      </c>
      <c r="G86" s="15"/>
      <c r="H86" s="15">
        <v>54</v>
      </c>
      <c r="I86" s="15">
        <v>39</v>
      </c>
      <c r="J86" s="14">
        <v>5.0000000000000001E-3</v>
      </c>
      <c r="K86" s="14">
        <v>4.4999999999999998E-2</v>
      </c>
      <c r="L86" s="15">
        <v>0.11</v>
      </c>
      <c r="M86" s="15">
        <v>132</v>
      </c>
      <c r="N86" s="15">
        <v>5.25</v>
      </c>
      <c r="O86" s="15">
        <v>75</v>
      </c>
      <c r="P86" s="15">
        <v>0.15</v>
      </c>
      <c r="XCA86" s="2"/>
      <c r="XCB86" s="2"/>
      <c r="XCC86" s="2"/>
      <c r="XCD86" s="2"/>
      <c r="XCE86" s="2"/>
      <c r="XCF86" s="2"/>
      <c r="XCG86" s="2"/>
      <c r="XCH86" s="2"/>
      <c r="XCI86" s="2"/>
      <c r="XCJ86" s="2"/>
      <c r="XCK86" s="2"/>
      <c r="XCL86" s="2"/>
      <c r="XCM86" s="2"/>
      <c r="XCN86" s="2"/>
      <c r="XCO86" s="2"/>
      <c r="XCP86" s="2"/>
      <c r="XCQ86" s="2"/>
      <c r="XCR86" s="2"/>
      <c r="XCS86" s="2"/>
      <c r="XCT86" s="2"/>
      <c r="XCU86" s="2"/>
      <c r="XCV86" s="2"/>
      <c r="XCW86" s="2"/>
      <c r="XCX86" s="2"/>
      <c r="XCY86" s="2"/>
      <c r="XCZ86" s="2"/>
      <c r="XDA86" s="2"/>
      <c r="XDB86" s="2"/>
      <c r="XDC86" s="2"/>
      <c r="XDD86" s="2"/>
      <c r="XDE86" s="2"/>
      <c r="XDF86" s="2"/>
      <c r="XDG86" s="2"/>
      <c r="XDH86" s="2"/>
      <c r="XDI86" s="2"/>
      <c r="XDJ86" s="2"/>
      <c r="XDK86" s="2"/>
      <c r="XDL86" s="2"/>
      <c r="XDM86" s="2"/>
      <c r="XDN86" s="2"/>
      <c r="XDO86" s="2"/>
      <c r="XDP86" s="2"/>
      <c r="XDQ86" s="2"/>
      <c r="XDR86" s="2"/>
      <c r="XDS86" s="2"/>
      <c r="XDT86" s="2"/>
      <c r="XDU86" s="2"/>
      <c r="XDV86" s="2"/>
      <c r="XDW86" s="2"/>
      <c r="XDX86" s="2"/>
      <c r="XDY86" s="2"/>
      <c r="XDZ86" s="2"/>
      <c r="XEA86" s="2"/>
      <c r="XEB86" s="2"/>
      <c r="XEC86" s="2"/>
      <c r="XED86" s="2"/>
      <c r="XEE86" s="2"/>
      <c r="XEF86" s="2"/>
      <c r="XEG86" s="2"/>
      <c r="XEH86" s="2"/>
      <c r="XEI86" s="2"/>
      <c r="XEJ86" s="2"/>
      <c r="XEK86" s="2"/>
      <c r="XEL86" s="2"/>
      <c r="XEM86" s="2"/>
      <c r="XEN86" s="2"/>
      <c r="XEO86" s="2"/>
      <c r="XEP86" s="2"/>
      <c r="XEQ86" s="2"/>
      <c r="XER86" s="2"/>
      <c r="XES86" s="2"/>
      <c r="XET86" s="2"/>
      <c r="XEU86" s="2"/>
      <c r="XEV86" s="2"/>
      <c r="XEW86" s="2"/>
      <c r="XEX86" s="2"/>
      <c r="XEY86" s="2"/>
      <c r="XEZ86" s="2"/>
      <c r="XFA86" s="2"/>
      <c r="XFB86" s="2"/>
      <c r="XFC86" s="2"/>
    </row>
    <row r="87" spans="1:67 16303:16384" s="3" customFormat="1" x14ac:dyDescent="0.25">
      <c r="A87" s="147"/>
      <c r="B87" s="16" t="s">
        <v>23</v>
      </c>
      <c r="C87" s="17" t="s">
        <v>24</v>
      </c>
      <c r="D87" s="16">
        <v>10</v>
      </c>
      <c r="E87" s="18">
        <v>0.08</v>
      </c>
      <c r="F87" s="18">
        <v>7.25</v>
      </c>
      <c r="G87" s="18">
        <v>0.13</v>
      </c>
      <c r="H87" s="18">
        <v>66</v>
      </c>
      <c r="I87" s="18">
        <v>40</v>
      </c>
      <c r="J87" s="18"/>
      <c r="K87" s="18">
        <v>0.01</v>
      </c>
      <c r="L87" s="18"/>
      <c r="M87" s="18">
        <v>2.4</v>
      </c>
      <c r="N87" s="18"/>
      <c r="O87" s="18">
        <v>3</v>
      </c>
      <c r="P87" s="18">
        <v>0.02</v>
      </c>
      <c r="Q87" s="2"/>
      <c r="XFD87" s="4"/>
    </row>
    <row r="88" spans="1:67 16303:16384" x14ac:dyDescent="0.25">
      <c r="A88" s="147"/>
      <c r="B88" s="19" t="s">
        <v>97</v>
      </c>
      <c r="C88" s="24" t="s">
        <v>98</v>
      </c>
      <c r="D88" s="19">
        <v>150</v>
      </c>
      <c r="E88" s="25">
        <f t="shared" ref="E88:P88" si="42">BD88*150/55</f>
        <v>15.136363636363637</v>
      </c>
      <c r="F88" s="25">
        <f t="shared" si="42"/>
        <v>22.854545454545459</v>
      </c>
      <c r="G88" s="25">
        <f t="shared" si="42"/>
        <v>2.7545454545454544</v>
      </c>
      <c r="H88" s="25">
        <f t="shared" si="42"/>
        <v>275.45454545454544</v>
      </c>
      <c r="I88" s="25">
        <f t="shared" si="42"/>
        <v>343.22727272727275</v>
      </c>
      <c r="J88" s="25">
        <f t="shared" si="42"/>
        <v>8.1818181818181818E-2</v>
      </c>
      <c r="K88" s="25">
        <f t="shared" si="42"/>
        <v>0.51818181818181819</v>
      </c>
      <c r="L88" s="25">
        <f t="shared" si="42"/>
        <v>0.24545454545454545</v>
      </c>
      <c r="M88" s="25">
        <f t="shared" si="42"/>
        <v>112.30909090909091</v>
      </c>
      <c r="N88" s="25">
        <f t="shared" si="42"/>
        <v>18.899999999999999</v>
      </c>
      <c r="O88" s="25">
        <f t="shared" si="42"/>
        <v>249.05454545454543</v>
      </c>
      <c r="P88" s="25">
        <f t="shared" si="42"/>
        <v>2.7818181818181817</v>
      </c>
      <c r="Q88" s="25">
        <v>8.6</v>
      </c>
      <c r="R88" s="25">
        <v>11.3</v>
      </c>
      <c r="S88" s="25">
        <v>34.299999999999997</v>
      </c>
      <c r="T88" s="25">
        <v>272.89999999999998</v>
      </c>
      <c r="U88" s="25">
        <v>40.200000000000003</v>
      </c>
      <c r="V88" s="19">
        <v>0.21</v>
      </c>
      <c r="W88" s="19">
        <v>0.17</v>
      </c>
      <c r="X88" s="25">
        <v>0.52</v>
      </c>
      <c r="Y88" s="25">
        <v>139</v>
      </c>
      <c r="Z88" s="25">
        <v>63</v>
      </c>
      <c r="AA88" s="25">
        <v>233</v>
      </c>
      <c r="AB88" s="25">
        <v>1.85</v>
      </c>
      <c r="BD88" s="25">
        <v>5.55</v>
      </c>
      <c r="BE88" s="25">
        <v>8.3800000000000008</v>
      </c>
      <c r="BF88" s="25">
        <v>1.01</v>
      </c>
      <c r="BG88" s="25">
        <v>101</v>
      </c>
      <c r="BH88" s="25">
        <v>125.85</v>
      </c>
      <c r="BI88" s="25">
        <v>0.03</v>
      </c>
      <c r="BJ88" s="25">
        <v>0.19</v>
      </c>
      <c r="BK88" s="25">
        <v>0.09</v>
      </c>
      <c r="BL88" s="25">
        <v>41.18</v>
      </c>
      <c r="BM88" s="25">
        <v>6.93</v>
      </c>
      <c r="BN88" s="25">
        <v>91.32</v>
      </c>
      <c r="BO88" s="25">
        <v>1.02</v>
      </c>
    </row>
    <row r="89" spans="1:67 16303:16384" x14ac:dyDescent="0.25">
      <c r="A89" s="147"/>
      <c r="B89" s="19" t="s">
        <v>31</v>
      </c>
      <c r="C89" s="24" t="s">
        <v>32</v>
      </c>
      <c r="D89" s="19">
        <v>20</v>
      </c>
      <c r="E89" s="25">
        <f t="shared" ref="E89:P89" si="43">BD89*20/20</f>
        <v>1.36</v>
      </c>
      <c r="F89" s="25">
        <f t="shared" si="43"/>
        <v>0.24</v>
      </c>
      <c r="G89" s="25">
        <f t="shared" si="43"/>
        <v>6.7200000000000006</v>
      </c>
      <c r="H89" s="25">
        <f t="shared" si="43"/>
        <v>34.159999999999997</v>
      </c>
      <c r="I89" s="25">
        <f t="shared" si="43"/>
        <v>0</v>
      </c>
      <c r="J89" s="25">
        <f t="shared" si="43"/>
        <v>0.03</v>
      </c>
      <c r="K89" s="25">
        <f t="shared" si="43"/>
        <v>0.02</v>
      </c>
      <c r="L89" s="25">
        <f t="shared" si="43"/>
        <v>0</v>
      </c>
      <c r="M89" s="25">
        <f t="shared" si="43"/>
        <v>9.01</v>
      </c>
      <c r="N89" s="25">
        <f t="shared" si="43"/>
        <v>9.41</v>
      </c>
      <c r="O89" s="25">
        <f t="shared" si="43"/>
        <v>30.139999999999997</v>
      </c>
      <c r="P89" s="25">
        <f t="shared" si="43"/>
        <v>0.75</v>
      </c>
      <c r="Q89" s="25">
        <v>1.7</v>
      </c>
      <c r="R89" s="25">
        <v>0.3</v>
      </c>
      <c r="S89" s="25">
        <v>8.4</v>
      </c>
      <c r="T89" s="25">
        <v>42.7</v>
      </c>
      <c r="U89" s="25"/>
      <c r="V89" s="25">
        <v>0.04</v>
      </c>
      <c r="W89" s="25">
        <v>0.02</v>
      </c>
      <c r="X89" s="25"/>
      <c r="Y89" s="25">
        <v>11.26</v>
      </c>
      <c r="Z89" s="25">
        <v>11.76</v>
      </c>
      <c r="AA89" s="25">
        <v>37.68</v>
      </c>
      <c r="AB89" s="25">
        <v>0.94</v>
      </c>
      <c r="BD89" s="25">
        <v>1.36</v>
      </c>
      <c r="BE89" s="25">
        <v>0.24</v>
      </c>
      <c r="BF89" s="25">
        <v>6.72</v>
      </c>
      <c r="BG89" s="25">
        <v>34.159999999999997</v>
      </c>
      <c r="BH89" s="25"/>
      <c r="BI89" s="25">
        <v>0.03</v>
      </c>
      <c r="BJ89" s="25">
        <v>0.02</v>
      </c>
      <c r="BK89" s="25"/>
      <c r="BL89" s="25">
        <v>9.01</v>
      </c>
      <c r="BM89" s="25">
        <v>9.41</v>
      </c>
      <c r="BN89" s="25">
        <v>30.14</v>
      </c>
      <c r="BO89" s="25">
        <v>0.75</v>
      </c>
    </row>
    <row r="90" spans="1:67 16303:16384" x14ac:dyDescent="0.25">
      <c r="A90" s="147"/>
      <c r="B90" s="19" t="s">
        <v>31</v>
      </c>
      <c r="C90" s="13" t="s">
        <v>33</v>
      </c>
      <c r="D90" s="19">
        <v>40</v>
      </c>
      <c r="E90" s="25">
        <f>BD90*40/20</f>
        <v>2.96</v>
      </c>
      <c r="F90" s="25">
        <f>BE90*40/20</f>
        <v>0.36</v>
      </c>
      <c r="G90" s="25">
        <v>21.1</v>
      </c>
      <c r="H90" s="25">
        <f t="shared" ref="H90:P90" si="44">BG90*40/20</f>
        <v>93.78</v>
      </c>
      <c r="I90" s="25">
        <f t="shared" si="44"/>
        <v>0</v>
      </c>
      <c r="J90" s="25">
        <f t="shared" si="44"/>
        <v>0</v>
      </c>
      <c r="K90" s="25">
        <f t="shared" si="44"/>
        <v>0.02</v>
      </c>
      <c r="L90" s="25">
        <f t="shared" si="44"/>
        <v>0</v>
      </c>
      <c r="M90" s="25">
        <f t="shared" si="44"/>
        <v>8</v>
      </c>
      <c r="N90" s="25">
        <f t="shared" si="44"/>
        <v>5.6</v>
      </c>
      <c r="O90" s="25">
        <f t="shared" si="44"/>
        <v>26</v>
      </c>
      <c r="P90" s="25">
        <f t="shared" si="44"/>
        <v>0.44000000000000006</v>
      </c>
      <c r="Q90" s="25">
        <v>3.03</v>
      </c>
      <c r="R90" s="25">
        <v>0.36</v>
      </c>
      <c r="S90" s="25">
        <v>19.64</v>
      </c>
      <c r="T90" s="25">
        <v>93.77</v>
      </c>
      <c r="U90" s="25"/>
      <c r="V90" s="25"/>
      <c r="W90" s="25">
        <v>1.2999999999999999E-2</v>
      </c>
      <c r="X90" s="25"/>
      <c r="Y90" s="25">
        <v>8</v>
      </c>
      <c r="Z90" s="25">
        <v>5.6</v>
      </c>
      <c r="AA90" s="25">
        <v>26</v>
      </c>
      <c r="AB90" s="25">
        <v>0.44</v>
      </c>
      <c r="AC90" s="25">
        <v>3</v>
      </c>
      <c r="AD90" s="25">
        <f t="shared" ref="AD90:AN90" si="45">AP90*40/40</f>
        <v>0</v>
      </c>
      <c r="AE90" s="25">
        <f t="shared" si="45"/>
        <v>0</v>
      </c>
      <c r="AF90" s="25">
        <f t="shared" si="45"/>
        <v>0</v>
      </c>
      <c r="AG90" s="25">
        <f t="shared" si="45"/>
        <v>0</v>
      </c>
      <c r="AH90" s="25">
        <f t="shared" si="45"/>
        <v>0</v>
      </c>
      <c r="AI90" s="25">
        <f t="shared" si="45"/>
        <v>0</v>
      </c>
      <c r="AJ90" s="25">
        <f t="shared" si="45"/>
        <v>0</v>
      </c>
      <c r="AK90" s="25">
        <f t="shared" si="45"/>
        <v>0</v>
      </c>
      <c r="AL90" s="25">
        <f t="shared" si="45"/>
        <v>0</v>
      </c>
      <c r="AM90" s="25">
        <f t="shared" si="45"/>
        <v>0</v>
      </c>
      <c r="AN90" s="25">
        <f t="shared" si="45"/>
        <v>0</v>
      </c>
      <c r="BD90" s="25">
        <v>1.48</v>
      </c>
      <c r="BE90" s="25">
        <v>0.18</v>
      </c>
      <c r="BF90" s="25">
        <v>9.82</v>
      </c>
      <c r="BG90" s="25">
        <v>46.89</v>
      </c>
      <c r="BH90" s="25"/>
      <c r="BI90" s="25"/>
      <c r="BJ90" s="25">
        <v>0.01</v>
      </c>
      <c r="BK90" s="25"/>
      <c r="BL90" s="25">
        <v>4</v>
      </c>
      <c r="BM90" s="25">
        <v>2.8</v>
      </c>
      <c r="BN90" s="25">
        <v>13</v>
      </c>
      <c r="BO90" s="25">
        <v>0.22</v>
      </c>
      <c r="XCA90" s="2"/>
      <c r="XCB90" s="2"/>
      <c r="XCC90" s="2"/>
      <c r="XCD90" s="2"/>
      <c r="XCE90" s="2"/>
      <c r="XCF90" s="2"/>
      <c r="XCG90" s="2"/>
      <c r="XCH90" s="2"/>
      <c r="XCI90" s="2"/>
      <c r="XCJ90" s="2"/>
      <c r="XCK90" s="2"/>
      <c r="XCL90" s="2"/>
      <c r="XCM90" s="2"/>
      <c r="XCN90" s="2"/>
      <c r="XCO90" s="2"/>
      <c r="XCP90" s="2"/>
      <c r="XCQ90" s="2"/>
      <c r="XCR90" s="2"/>
      <c r="XCS90" s="2"/>
      <c r="XCT90" s="2"/>
      <c r="XCU90" s="2"/>
      <c r="XCV90" s="2"/>
      <c r="XCW90" s="2"/>
      <c r="XCX90" s="2"/>
      <c r="XCY90" s="2"/>
      <c r="XCZ90" s="2"/>
      <c r="XDA90" s="2"/>
      <c r="XDB90" s="2"/>
      <c r="XDC90" s="2"/>
      <c r="XDD90" s="2"/>
      <c r="XDE90" s="2"/>
      <c r="XDF90" s="2"/>
      <c r="XDG90" s="2"/>
      <c r="XDH90" s="2"/>
      <c r="XDI90" s="2"/>
      <c r="XDJ90" s="2"/>
      <c r="XDK90" s="2"/>
      <c r="XDL90" s="2"/>
      <c r="XDM90" s="2"/>
      <c r="XDN90" s="2"/>
      <c r="XDO90" s="2"/>
      <c r="XDP90" s="2"/>
      <c r="XDQ90" s="2"/>
      <c r="XDR90" s="2"/>
      <c r="XDS90" s="2"/>
      <c r="XDT90" s="2"/>
      <c r="XDU90" s="2"/>
      <c r="XDV90" s="2"/>
      <c r="XDW90" s="2"/>
      <c r="XDX90" s="2"/>
      <c r="XDY90" s="2"/>
      <c r="XDZ90" s="2"/>
      <c r="XEA90" s="2"/>
      <c r="XEB90" s="2"/>
      <c r="XEC90" s="2"/>
      <c r="XED90" s="2"/>
      <c r="XEE90" s="2"/>
      <c r="XEF90" s="2"/>
      <c r="XEG90" s="2"/>
      <c r="XEH90" s="2"/>
      <c r="XEI90" s="2"/>
      <c r="XEJ90" s="2"/>
      <c r="XEK90" s="2"/>
      <c r="XEL90" s="2"/>
      <c r="XEM90" s="2"/>
      <c r="XEN90" s="2"/>
      <c r="XEO90" s="2"/>
      <c r="XEP90" s="2"/>
      <c r="XEQ90" s="2"/>
      <c r="XER90" s="2"/>
      <c r="XES90" s="2"/>
      <c r="XET90" s="2"/>
      <c r="XEU90" s="2"/>
      <c r="XEV90" s="2"/>
      <c r="XEW90" s="2"/>
      <c r="XEX90" s="2"/>
      <c r="XEY90" s="2"/>
      <c r="XEZ90" s="2"/>
      <c r="XFA90" s="2"/>
      <c r="XFB90" s="2"/>
      <c r="XFC90" s="2"/>
    </row>
    <row r="91" spans="1:67 16303:16384" x14ac:dyDescent="0.25">
      <c r="A91" s="147"/>
      <c r="B91" s="19" t="s">
        <v>34</v>
      </c>
      <c r="C91" s="27" t="s">
        <v>35</v>
      </c>
      <c r="D91" s="19">
        <v>200</v>
      </c>
      <c r="E91" s="25">
        <f t="shared" ref="E91:P91" si="46">BD91*200/200</f>
        <v>3.16</v>
      </c>
      <c r="F91" s="25">
        <f t="shared" si="46"/>
        <v>2.68</v>
      </c>
      <c r="G91" s="25">
        <f t="shared" si="46"/>
        <v>15.94</v>
      </c>
      <c r="H91" s="25">
        <f t="shared" si="46"/>
        <v>50</v>
      </c>
      <c r="I91" s="25">
        <f t="shared" si="46"/>
        <v>20</v>
      </c>
      <c r="J91" s="25">
        <f t="shared" si="46"/>
        <v>0.04</v>
      </c>
      <c r="K91" s="25">
        <f t="shared" si="46"/>
        <v>0.16</v>
      </c>
      <c r="L91" s="25">
        <f t="shared" si="46"/>
        <v>1.3</v>
      </c>
      <c r="M91" s="25">
        <f t="shared" si="46"/>
        <v>125.78</v>
      </c>
      <c r="N91" s="25">
        <f t="shared" si="46"/>
        <v>14</v>
      </c>
      <c r="O91" s="25">
        <f t="shared" si="46"/>
        <v>90</v>
      </c>
      <c r="P91" s="25">
        <f t="shared" si="46"/>
        <v>0.14000000000000001</v>
      </c>
      <c r="Q91" s="25">
        <v>0.3</v>
      </c>
      <c r="R91" s="25"/>
      <c r="S91" s="25">
        <v>7.3</v>
      </c>
      <c r="T91" s="25">
        <v>30.8</v>
      </c>
      <c r="U91" s="25">
        <v>1.52</v>
      </c>
      <c r="V91" s="19"/>
      <c r="W91" s="19">
        <v>0.01</v>
      </c>
      <c r="X91" s="25">
        <v>9.6199999999999992</v>
      </c>
      <c r="Y91" s="25">
        <v>8.3000000000000007</v>
      </c>
      <c r="Z91" s="25">
        <v>7.1</v>
      </c>
      <c r="AA91" s="25">
        <v>11</v>
      </c>
      <c r="AB91" s="25">
        <v>0.87</v>
      </c>
      <c r="AC91" s="25">
        <v>0.2</v>
      </c>
      <c r="AD91" s="25">
        <f>AP91*200/200</f>
        <v>0</v>
      </c>
      <c r="AE91" s="25">
        <v>6.5</v>
      </c>
      <c r="AF91" s="25">
        <v>26.8</v>
      </c>
      <c r="AG91" s="25">
        <v>0.3</v>
      </c>
      <c r="AH91" s="25">
        <f>AT91*200/200</f>
        <v>0</v>
      </c>
      <c r="AI91" s="25">
        <f>AU91*200/200</f>
        <v>0</v>
      </c>
      <c r="AJ91" s="25">
        <v>0.04</v>
      </c>
      <c r="AK91" s="25">
        <v>4.5</v>
      </c>
      <c r="AL91" s="25">
        <v>3.8</v>
      </c>
      <c r="AM91" s="25">
        <v>7.2</v>
      </c>
      <c r="AN91" s="25">
        <v>0.73</v>
      </c>
      <c r="BD91" s="25">
        <v>3.16</v>
      </c>
      <c r="BE91" s="25">
        <v>2.68</v>
      </c>
      <c r="BF91" s="25">
        <v>15.94</v>
      </c>
      <c r="BG91" s="25">
        <v>50</v>
      </c>
      <c r="BH91" s="25">
        <v>20</v>
      </c>
      <c r="BI91" s="25">
        <v>0.04</v>
      </c>
      <c r="BJ91" s="25">
        <v>0.16</v>
      </c>
      <c r="BK91" s="25">
        <v>1.3</v>
      </c>
      <c r="BL91" s="25">
        <v>125.78</v>
      </c>
      <c r="BM91" s="25">
        <v>14</v>
      </c>
      <c r="BN91" s="25">
        <v>90</v>
      </c>
      <c r="BO91" s="25">
        <v>0.14000000000000001</v>
      </c>
    </row>
    <row r="92" spans="1:67 16303:16384" x14ac:dyDescent="0.25">
      <c r="A92" s="147"/>
      <c r="B92" s="19" t="s">
        <v>29</v>
      </c>
      <c r="C92" s="27" t="s">
        <v>30</v>
      </c>
      <c r="D92" s="19">
        <v>100</v>
      </c>
      <c r="E92" s="25">
        <v>0.4</v>
      </c>
      <c r="F92" s="25">
        <v>0.4</v>
      </c>
      <c r="G92" s="25">
        <v>9.8000000000000007</v>
      </c>
      <c r="H92" s="25">
        <v>47</v>
      </c>
      <c r="I92" s="25"/>
      <c r="J92" s="25">
        <v>0.03</v>
      </c>
      <c r="K92" s="25">
        <v>0.02</v>
      </c>
      <c r="L92" s="25">
        <v>10</v>
      </c>
      <c r="M92" s="25">
        <v>16</v>
      </c>
      <c r="N92" s="25">
        <v>9</v>
      </c>
      <c r="O92" s="25">
        <v>11</v>
      </c>
      <c r="P92" s="25">
        <v>2.2000000000000002</v>
      </c>
      <c r="Q92" s="25"/>
      <c r="R92" s="25"/>
      <c r="S92" s="25"/>
      <c r="T92" s="25"/>
      <c r="U92" s="25"/>
      <c r="V92" s="19"/>
      <c r="W92" s="19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</row>
    <row r="93" spans="1:67 16303:16384" x14ac:dyDescent="0.25">
      <c r="A93" s="11"/>
      <c r="B93" s="69"/>
      <c r="C93" s="28" t="s">
        <v>235</v>
      </c>
      <c r="D93" s="31">
        <f>SUM(D86:D92)</f>
        <v>535</v>
      </c>
      <c r="E93" s="30"/>
      <c r="F93" s="30"/>
      <c r="G93" s="30"/>
      <c r="H93" s="30"/>
      <c r="I93" s="30"/>
      <c r="J93" s="31"/>
      <c r="K93" s="31"/>
      <c r="L93" s="30"/>
      <c r="M93" s="30"/>
      <c r="N93" s="30"/>
      <c r="O93" s="30"/>
      <c r="P93" s="30"/>
    </row>
    <row r="94" spans="1:67 16303:16384" x14ac:dyDescent="0.25">
      <c r="A94" s="141" t="s">
        <v>100</v>
      </c>
      <c r="B94" s="141"/>
      <c r="C94" s="141"/>
      <c r="D94" s="141"/>
      <c r="E94" s="30">
        <f t="shared" ref="E94:P94" si="47">SUM(E86:E93)</f>
        <v>26.576363636363634</v>
      </c>
      <c r="F94" s="30">
        <f t="shared" si="47"/>
        <v>38.214545454545458</v>
      </c>
      <c r="G94" s="30">
        <f t="shared" si="47"/>
        <v>56.444545454545462</v>
      </c>
      <c r="H94" s="30">
        <f t="shared" si="47"/>
        <v>620.39454545454544</v>
      </c>
      <c r="I94" s="30">
        <f t="shared" si="47"/>
        <v>442.22727272727275</v>
      </c>
      <c r="J94" s="30">
        <f t="shared" si="47"/>
        <v>0.18681818181818183</v>
      </c>
      <c r="K94" s="30">
        <f t="shared" si="47"/>
        <v>0.79318181818181832</v>
      </c>
      <c r="L94" s="30">
        <f t="shared" si="47"/>
        <v>11.655454545454546</v>
      </c>
      <c r="M94" s="30">
        <f t="shared" si="47"/>
        <v>405.49909090909091</v>
      </c>
      <c r="N94" s="30">
        <f t="shared" si="47"/>
        <v>62.160000000000004</v>
      </c>
      <c r="O94" s="30">
        <f t="shared" si="47"/>
        <v>484.19454545454539</v>
      </c>
      <c r="P94" s="30">
        <f t="shared" si="47"/>
        <v>6.4818181818181815</v>
      </c>
    </row>
    <row r="95" spans="1:67 16303:16384" x14ac:dyDescent="0.25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</row>
    <row r="96" spans="1:67 16303:16384" ht="12.75" customHeight="1" x14ac:dyDescent="0.25">
      <c r="A96" s="142" t="s">
        <v>38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</row>
    <row r="97" spans="1:67 16303:16384" x14ac:dyDescent="0.25">
      <c r="A97" s="142"/>
      <c r="B97" s="19" t="s">
        <v>83</v>
      </c>
      <c r="C97" s="24" t="s">
        <v>101</v>
      </c>
      <c r="D97" s="19">
        <v>60</v>
      </c>
      <c r="E97" s="25">
        <f t="shared" ref="E97:P97" si="48">BD97*60/50</f>
        <v>0.42</v>
      </c>
      <c r="F97" s="25">
        <f t="shared" si="48"/>
        <v>0.06</v>
      </c>
      <c r="G97" s="25">
        <f t="shared" si="48"/>
        <v>1.1399999999999999</v>
      </c>
      <c r="H97" s="25">
        <f t="shared" si="48"/>
        <v>7.2</v>
      </c>
      <c r="I97" s="25">
        <f t="shared" si="48"/>
        <v>0</v>
      </c>
      <c r="J97" s="25">
        <f t="shared" si="48"/>
        <v>2.4E-2</v>
      </c>
      <c r="K97" s="25">
        <f t="shared" si="48"/>
        <v>1.2E-2</v>
      </c>
      <c r="L97" s="25">
        <f t="shared" si="48"/>
        <v>2.94</v>
      </c>
      <c r="M97" s="25">
        <f t="shared" si="48"/>
        <v>10.199999999999999</v>
      </c>
      <c r="N97" s="25">
        <f t="shared" si="48"/>
        <v>8.4</v>
      </c>
      <c r="O97" s="25">
        <f t="shared" si="48"/>
        <v>18</v>
      </c>
      <c r="P97" s="25">
        <f t="shared" si="48"/>
        <v>0.3</v>
      </c>
      <c r="AC97" s="25">
        <v>0.48</v>
      </c>
      <c r="AD97" s="25">
        <v>0.06</v>
      </c>
      <c r="AE97" s="25">
        <v>1.02</v>
      </c>
      <c r="AF97" s="25">
        <v>6</v>
      </c>
      <c r="AG97" s="25"/>
      <c r="AH97" s="25">
        <v>0.01</v>
      </c>
      <c r="AI97" s="25">
        <v>0.06</v>
      </c>
      <c r="AJ97" s="25">
        <v>2.1</v>
      </c>
      <c r="AK97" s="25">
        <v>13.8</v>
      </c>
      <c r="AL97" s="25">
        <v>8.4</v>
      </c>
      <c r="AM97" s="25">
        <v>14.4</v>
      </c>
      <c r="AN97" s="25">
        <v>0.36</v>
      </c>
      <c r="BD97" s="25">
        <v>0.35</v>
      </c>
      <c r="BE97" s="25">
        <v>0.05</v>
      </c>
      <c r="BF97" s="25">
        <v>0.95</v>
      </c>
      <c r="BG97" s="25">
        <v>6</v>
      </c>
      <c r="BH97" s="25"/>
      <c r="BI97" s="25">
        <v>0.02</v>
      </c>
      <c r="BJ97" s="25">
        <v>0.01</v>
      </c>
      <c r="BK97" s="25">
        <v>2.4500000000000002</v>
      </c>
      <c r="BL97" s="25">
        <v>8.5</v>
      </c>
      <c r="BM97" s="25">
        <v>7</v>
      </c>
      <c r="BN97" s="25">
        <v>15</v>
      </c>
      <c r="BO97" s="25">
        <v>0.25</v>
      </c>
    </row>
    <row r="98" spans="1:67 16303:16384" s="34" customFormat="1" x14ac:dyDescent="0.25">
      <c r="A98" s="142"/>
      <c r="B98" s="19" t="s">
        <v>102</v>
      </c>
      <c r="C98" s="24" t="s">
        <v>103</v>
      </c>
      <c r="D98" s="19">
        <v>200</v>
      </c>
      <c r="E98" s="19">
        <f t="shared" ref="E98:P98" si="49">BD98*200/100</f>
        <v>1.28</v>
      </c>
      <c r="F98" s="19">
        <f t="shared" si="49"/>
        <v>3.98</v>
      </c>
      <c r="G98" s="19">
        <f t="shared" si="49"/>
        <v>7.32</v>
      </c>
      <c r="H98" s="19">
        <f t="shared" si="49"/>
        <v>76</v>
      </c>
      <c r="I98" s="19">
        <f t="shared" si="49"/>
        <v>0</v>
      </c>
      <c r="J98" s="19">
        <f t="shared" si="49"/>
        <v>0.06</v>
      </c>
      <c r="K98" s="19">
        <f t="shared" si="49"/>
        <v>0.04</v>
      </c>
      <c r="L98" s="19">
        <f t="shared" si="49"/>
        <v>8.3000000000000007</v>
      </c>
      <c r="M98" s="19">
        <f t="shared" si="49"/>
        <v>27.88</v>
      </c>
      <c r="N98" s="19">
        <f t="shared" si="49"/>
        <v>16.600000000000001</v>
      </c>
      <c r="O98" s="19">
        <f t="shared" si="49"/>
        <v>39.42</v>
      </c>
      <c r="P98" s="19">
        <f t="shared" si="49"/>
        <v>0.62</v>
      </c>
      <c r="BD98" s="19">
        <v>0.64</v>
      </c>
      <c r="BE98" s="19">
        <v>1.99</v>
      </c>
      <c r="BF98" s="19">
        <v>3.66</v>
      </c>
      <c r="BG98" s="19">
        <v>38</v>
      </c>
      <c r="BH98" s="19"/>
      <c r="BI98" s="19">
        <v>0.03</v>
      </c>
      <c r="BJ98" s="19">
        <v>0.02</v>
      </c>
      <c r="BK98" s="19">
        <v>4.1500000000000004</v>
      </c>
      <c r="BL98" s="19">
        <v>13.94</v>
      </c>
      <c r="BM98" s="19">
        <v>8.3000000000000007</v>
      </c>
      <c r="BN98" s="19">
        <v>19.71</v>
      </c>
      <c r="BO98" s="19">
        <v>0.31</v>
      </c>
      <c r="XCS98" s="36"/>
      <c r="XCT98" s="36"/>
      <c r="XCU98" s="36"/>
      <c r="XCV98" s="36"/>
      <c r="XCW98" s="36"/>
      <c r="XCX98" s="36"/>
      <c r="XCY98" s="36"/>
      <c r="XCZ98" s="36"/>
      <c r="XDA98" s="36"/>
      <c r="XDB98" s="36"/>
      <c r="XDC98" s="36"/>
      <c r="XDD98" s="36"/>
      <c r="XDE98" s="36"/>
      <c r="XDF98" s="36"/>
      <c r="XDG98" s="36"/>
      <c r="XDH98" s="36"/>
      <c r="XDI98" s="36"/>
      <c r="XDJ98" s="36"/>
      <c r="XDK98" s="36"/>
      <c r="XDL98" s="36"/>
      <c r="XDM98" s="36"/>
      <c r="XDN98" s="36"/>
      <c r="XDO98" s="36"/>
      <c r="XDP98" s="36"/>
      <c r="XDQ98" s="36"/>
      <c r="XDR98" s="36"/>
      <c r="XDS98" s="36"/>
      <c r="XDT98" s="36"/>
      <c r="XDU98" s="36"/>
      <c r="XDV98" s="36"/>
      <c r="XDW98" s="36"/>
      <c r="XDX98" s="36"/>
      <c r="XDY98" s="36"/>
      <c r="XDZ98" s="36"/>
      <c r="XEA98" s="36"/>
      <c r="XEB98" s="36"/>
      <c r="XEC98" s="36"/>
      <c r="XED98" s="36"/>
      <c r="XEE98" s="36"/>
      <c r="XEF98" s="36"/>
      <c r="XEG98" s="36"/>
      <c r="XEH98" s="36"/>
      <c r="XEI98" s="36"/>
      <c r="XEJ98" s="36"/>
      <c r="XEK98" s="36"/>
      <c r="XEL98" s="36"/>
      <c r="XEM98" s="36"/>
      <c r="XEN98" s="36"/>
      <c r="XEO98" s="36"/>
      <c r="XEP98" s="36"/>
      <c r="XEQ98" s="36"/>
      <c r="XER98" s="36"/>
      <c r="XES98" s="36"/>
      <c r="XET98" s="36"/>
      <c r="XEU98" s="36"/>
      <c r="XEV98" s="36"/>
      <c r="XEW98" s="36"/>
      <c r="XEX98" s="36"/>
      <c r="XEY98" s="36"/>
      <c r="XEZ98" s="36"/>
      <c r="XFA98" s="36"/>
      <c r="XFB98" s="36"/>
      <c r="XFC98" s="36"/>
      <c r="XFD98" s="4"/>
    </row>
    <row r="99" spans="1:67 16303:16384" s="1" customFormat="1" x14ac:dyDescent="0.25">
      <c r="A99" s="142"/>
      <c r="B99" s="16" t="s">
        <v>104</v>
      </c>
      <c r="C99" s="37" t="s">
        <v>105</v>
      </c>
      <c r="D99" s="18">
        <v>200</v>
      </c>
      <c r="E99" s="38">
        <f t="shared" ref="E99:P99" si="50">BD99*200/150</f>
        <v>16.946666666666665</v>
      </c>
      <c r="F99" s="38">
        <f t="shared" si="50"/>
        <v>10.466666666666667</v>
      </c>
      <c r="G99" s="38">
        <f t="shared" si="50"/>
        <v>35.733333333333334</v>
      </c>
      <c r="H99" s="38">
        <f t="shared" si="50"/>
        <v>305.33333333333331</v>
      </c>
      <c r="I99" s="38">
        <f t="shared" si="50"/>
        <v>19.466666666666665</v>
      </c>
      <c r="J99" s="38">
        <f t="shared" si="50"/>
        <v>0.10666666666666667</v>
      </c>
      <c r="K99" s="38">
        <f t="shared" si="50"/>
        <v>0.13333333333333333</v>
      </c>
      <c r="L99" s="38">
        <f t="shared" si="50"/>
        <v>6.0266666666666655</v>
      </c>
      <c r="M99" s="38">
        <f t="shared" si="50"/>
        <v>46.346666666666664</v>
      </c>
      <c r="N99" s="38">
        <f t="shared" si="50"/>
        <v>54.04</v>
      </c>
      <c r="O99" s="38">
        <f t="shared" si="50"/>
        <v>175.33333333333334</v>
      </c>
      <c r="P99" s="38">
        <f t="shared" si="50"/>
        <v>1.9733333333333334</v>
      </c>
      <c r="Q99" s="39">
        <v>7.46</v>
      </c>
      <c r="R99" s="39">
        <v>8.2899999999999991</v>
      </c>
      <c r="S99" s="39">
        <v>9.44</v>
      </c>
      <c r="T99" s="39">
        <v>142</v>
      </c>
      <c r="U99" s="39">
        <v>33</v>
      </c>
      <c r="V99" s="40">
        <v>0.05</v>
      </c>
      <c r="W99" s="40">
        <v>7.0000000000000007E-2</v>
      </c>
      <c r="X99" s="39">
        <v>0.41</v>
      </c>
      <c r="Y99" s="39">
        <v>23.65</v>
      </c>
      <c r="Z99" s="39">
        <v>16.5</v>
      </c>
      <c r="AA99" s="39">
        <v>83.14</v>
      </c>
      <c r="AB99" s="39">
        <v>0.68</v>
      </c>
      <c r="BD99" s="38">
        <v>12.71</v>
      </c>
      <c r="BE99" s="38">
        <v>7.85</v>
      </c>
      <c r="BF99" s="38">
        <v>26.8</v>
      </c>
      <c r="BG99" s="38">
        <v>229</v>
      </c>
      <c r="BH99" s="38">
        <v>14.6</v>
      </c>
      <c r="BI99" s="38">
        <v>0.08</v>
      </c>
      <c r="BJ99" s="38">
        <v>0.1</v>
      </c>
      <c r="BK99" s="38">
        <v>4.5199999999999996</v>
      </c>
      <c r="BL99" s="38">
        <v>34.76</v>
      </c>
      <c r="BM99" s="38">
        <v>40.53</v>
      </c>
      <c r="BN99" s="38">
        <v>131.5</v>
      </c>
      <c r="BO99" s="38">
        <v>1.48</v>
      </c>
      <c r="XFD99" s="4"/>
    </row>
    <row r="100" spans="1:67 16303:16384" x14ac:dyDescent="0.25">
      <c r="A100" s="142"/>
      <c r="B100" s="19" t="s">
        <v>31</v>
      </c>
      <c r="C100" s="24" t="s">
        <v>32</v>
      </c>
      <c r="D100" s="19">
        <v>28</v>
      </c>
      <c r="E100" s="25">
        <f t="shared" ref="E100:P100" si="51">BD100*28/20</f>
        <v>1.9040000000000004</v>
      </c>
      <c r="F100" s="25">
        <f t="shared" si="51"/>
        <v>0.33599999999999997</v>
      </c>
      <c r="G100" s="25">
        <f t="shared" si="51"/>
        <v>9.4079999999999995</v>
      </c>
      <c r="H100" s="25">
        <f t="shared" si="51"/>
        <v>47.823999999999998</v>
      </c>
      <c r="I100" s="25">
        <f t="shared" si="51"/>
        <v>0</v>
      </c>
      <c r="J100" s="25">
        <f t="shared" si="51"/>
        <v>4.1999999999999996E-2</v>
      </c>
      <c r="K100" s="25">
        <f t="shared" si="51"/>
        <v>2.8000000000000004E-2</v>
      </c>
      <c r="L100" s="25">
        <f t="shared" si="51"/>
        <v>0</v>
      </c>
      <c r="M100" s="25">
        <f t="shared" si="51"/>
        <v>12.614000000000001</v>
      </c>
      <c r="N100" s="25">
        <f t="shared" si="51"/>
        <v>13.174000000000001</v>
      </c>
      <c r="O100" s="25">
        <f t="shared" si="51"/>
        <v>42.196000000000005</v>
      </c>
      <c r="P100" s="25">
        <f t="shared" si="51"/>
        <v>1.05</v>
      </c>
      <c r="Q100" s="25">
        <v>1.7</v>
      </c>
      <c r="R100" s="25">
        <v>0.3</v>
      </c>
      <c r="S100" s="25">
        <v>8.4</v>
      </c>
      <c r="T100" s="25">
        <v>42.7</v>
      </c>
      <c r="U100" s="25"/>
      <c r="V100" s="25">
        <v>0.04</v>
      </c>
      <c r="W100" s="25">
        <v>0.02</v>
      </c>
      <c r="X100" s="25"/>
      <c r="Y100" s="25">
        <v>11.26</v>
      </c>
      <c r="Z100" s="25">
        <v>11.76</v>
      </c>
      <c r="AA100" s="25">
        <v>37.68</v>
      </c>
      <c r="AB100" s="25">
        <v>0.94</v>
      </c>
      <c r="BD100" s="25">
        <v>1.36</v>
      </c>
      <c r="BE100" s="25">
        <v>0.24</v>
      </c>
      <c r="BF100" s="25">
        <v>6.72</v>
      </c>
      <c r="BG100" s="25">
        <v>34.159999999999997</v>
      </c>
      <c r="BH100" s="25"/>
      <c r="BI100" s="25">
        <v>0.03</v>
      </c>
      <c r="BJ100" s="25">
        <v>0.02</v>
      </c>
      <c r="BK100" s="25"/>
      <c r="BL100" s="25">
        <v>9.01</v>
      </c>
      <c r="BM100" s="25">
        <v>9.41</v>
      </c>
      <c r="BN100" s="25">
        <v>30.14</v>
      </c>
      <c r="BO100" s="25">
        <v>0.75</v>
      </c>
    </row>
    <row r="101" spans="1:67 16303:16384" x14ac:dyDescent="0.25">
      <c r="A101" s="142"/>
      <c r="B101" s="19" t="s">
        <v>31</v>
      </c>
      <c r="C101" s="13" t="s">
        <v>33</v>
      </c>
      <c r="D101" s="19">
        <v>45</v>
      </c>
      <c r="E101" s="25">
        <f>BD101*45/20</f>
        <v>3.3299999999999996</v>
      </c>
      <c r="F101" s="25">
        <f>BE101*45/20</f>
        <v>0.40499999999999997</v>
      </c>
      <c r="G101" s="25">
        <v>23.74</v>
      </c>
      <c r="H101" s="25">
        <f t="shared" ref="H101:P101" si="52">BG101*45/20</f>
        <v>105.50250000000001</v>
      </c>
      <c r="I101" s="25">
        <f t="shared" si="52"/>
        <v>0</v>
      </c>
      <c r="J101" s="25">
        <f t="shared" si="52"/>
        <v>0</v>
      </c>
      <c r="K101" s="25">
        <f t="shared" si="52"/>
        <v>2.2499999999999999E-2</v>
      </c>
      <c r="L101" s="25">
        <f t="shared" si="52"/>
        <v>0</v>
      </c>
      <c r="M101" s="25">
        <f t="shared" si="52"/>
        <v>9</v>
      </c>
      <c r="N101" s="25">
        <f t="shared" si="52"/>
        <v>6.2999999999999989</v>
      </c>
      <c r="O101" s="25">
        <f t="shared" si="52"/>
        <v>29.25</v>
      </c>
      <c r="P101" s="25">
        <f t="shared" si="52"/>
        <v>0.495</v>
      </c>
      <c r="Q101" s="25">
        <v>3.03</v>
      </c>
      <c r="R101" s="25">
        <v>0.36</v>
      </c>
      <c r="S101" s="25">
        <v>19.64</v>
      </c>
      <c r="T101" s="25">
        <v>93.77</v>
      </c>
      <c r="U101" s="25"/>
      <c r="V101" s="25"/>
      <c r="W101" s="25">
        <v>1.2999999999999999E-2</v>
      </c>
      <c r="X101" s="25"/>
      <c r="Y101" s="25">
        <v>8</v>
      </c>
      <c r="Z101" s="25">
        <v>5.6</v>
      </c>
      <c r="AA101" s="25">
        <v>26</v>
      </c>
      <c r="AB101" s="25">
        <v>0.44</v>
      </c>
      <c r="AC101" s="25">
        <v>3</v>
      </c>
      <c r="AD101" s="25">
        <f t="shared" ref="AD101:AN101" si="53">AP101*40/40</f>
        <v>0</v>
      </c>
      <c r="AE101" s="25">
        <f t="shared" si="53"/>
        <v>0</v>
      </c>
      <c r="AF101" s="25">
        <f t="shared" si="53"/>
        <v>0</v>
      </c>
      <c r="AG101" s="25">
        <f t="shared" si="53"/>
        <v>0</v>
      </c>
      <c r="AH101" s="25">
        <f t="shared" si="53"/>
        <v>0</v>
      </c>
      <c r="AI101" s="25">
        <f t="shared" si="53"/>
        <v>0</v>
      </c>
      <c r="AJ101" s="25">
        <f t="shared" si="53"/>
        <v>0</v>
      </c>
      <c r="AK101" s="25">
        <f t="shared" si="53"/>
        <v>0</v>
      </c>
      <c r="AL101" s="25">
        <f t="shared" si="53"/>
        <v>0</v>
      </c>
      <c r="AM101" s="25">
        <f t="shared" si="53"/>
        <v>0</v>
      </c>
      <c r="AN101" s="25">
        <f t="shared" si="53"/>
        <v>0</v>
      </c>
      <c r="BD101" s="25">
        <v>1.48</v>
      </c>
      <c r="BE101" s="25">
        <v>0.18</v>
      </c>
      <c r="BF101" s="25">
        <v>9.82</v>
      </c>
      <c r="BG101" s="25">
        <v>46.89</v>
      </c>
      <c r="BH101" s="25"/>
      <c r="BI101" s="25"/>
      <c r="BJ101" s="25">
        <v>0.01</v>
      </c>
      <c r="BK101" s="25"/>
      <c r="BL101" s="25">
        <v>4</v>
      </c>
      <c r="BM101" s="25">
        <v>2.8</v>
      </c>
      <c r="BN101" s="25">
        <v>13</v>
      </c>
      <c r="BO101" s="25">
        <v>0.22</v>
      </c>
      <c r="XCA101" s="2"/>
      <c r="XCB101" s="2"/>
      <c r="XCC101" s="2"/>
      <c r="XCD101" s="2"/>
      <c r="XCE101" s="2"/>
      <c r="XCF101" s="2"/>
      <c r="XCG101" s="2"/>
      <c r="XCH101" s="2"/>
      <c r="XCI101" s="2"/>
      <c r="XCJ101" s="2"/>
      <c r="XCK101" s="2"/>
      <c r="XCL101" s="2"/>
      <c r="XCM101" s="2"/>
      <c r="XCN101" s="2"/>
      <c r="XCO101" s="2"/>
      <c r="XCP101" s="2"/>
      <c r="XCQ101" s="2"/>
      <c r="XCR101" s="2"/>
      <c r="XCS101" s="2"/>
      <c r="XCT101" s="2"/>
      <c r="XCU101" s="2"/>
      <c r="XCV101" s="2"/>
      <c r="XCW101" s="2"/>
      <c r="XCX101" s="2"/>
      <c r="XCY101" s="2"/>
      <c r="XCZ101" s="2"/>
      <c r="XDA101" s="2"/>
      <c r="XDB101" s="2"/>
      <c r="XDC101" s="2"/>
      <c r="XDD101" s="2"/>
      <c r="XDE101" s="2"/>
      <c r="XDF101" s="2"/>
      <c r="XDG101" s="2"/>
      <c r="XDH101" s="2"/>
      <c r="XDI101" s="2"/>
      <c r="XDJ101" s="2"/>
      <c r="XDK101" s="2"/>
      <c r="XDL101" s="2"/>
      <c r="XDM101" s="2"/>
      <c r="XDN101" s="2"/>
      <c r="XDO101" s="2"/>
      <c r="XDP101" s="2"/>
      <c r="XDQ101" s="2"/>
      <c r="XDR101" s="2"/>
      <c r="XDS101" s="2"/>
      <c r="XDT101" s="2"/>
      <c r="XDU101" s="2"/>
      <c r="XDV101" s="2"/>
      <c r="XDW101" s="2"/>
      <c r="XDX101" s="2"/>
      <c r="XDY101" s="2"/>
      <c r="XDZ101" s="2"/>
      <c r="XEA101" s="2"/>
      <c r="XEB101" s="2"/>
      <c r="XEC101" s="2"/>
      <c r="XED101" s="2"/>
      <c r="XEE101" s="2"/>
      <c r="XEF101" s="2"/>
      <c r="XEG101" s="2"/>
      <c r="XEH101" s="2"/>
      <c r="XEI101" s="2"/>
      <c r="XEJ101" s="2"/>
      <c r="XEK101" s="2"/>
      <c r="XEL101" s="2"/>
      <c r="XEM101" s="2"/>
      <c r="XEN101" s="2"/>
      <c r="XEO101" s="2"/>
      <c r="XEP101" s="2"/>
      <c r="XEQ101" s="2"/>
      <c r="XER101" s="2"/>
      <c r="XES101" s="2"/>
      <c r="XET101" s="2"/>
      <c r="XEU101" s="2"/>
      <c r="XEV101" s="2"/>
      <c r="XEW101" s="2"/>
      <c r="XEX101" s="2"/>
      <c r="XEY101" s="2"/>
      <c r="XEZ101" s="2"/>
      <c r="XFA101" s="2"/>
      <c r="XFB101" s="2"/>
      <c r="XFC101" s="2"/>
    </row>
    <row r="102" spans="1:67 16303:16384" x14ac:dyDescent="0.25">
      <c r="A102" s="142"/>
      <c r="B102" s="19" t="s">
        <v>31</v>
      </c>
      <c r="C102" s="13" t="s">
        <v>60</v>
      </c>
      <c r="D102" s="19">
        <v>180</v>
      </c>
      <c r="E102" s="25">
        <f t="shared" ref="E102:P102" si="54">BD102*180/200</f>
        <v>0.45</v>
      </c>
      <c r="F102" s="25">
        <f t="shared" si="54"/>
        <v>0</v>
      </c>
      <c r="G102" s="25">
        <f t="shared" si="54"/>
        <v>9.09</v>
      </c>
      <c r="H102" s="25">
        <f t="shared" si="54"/>
        <v>37.799999999999997</v>
      </c>
      <c r="I102" s="25">
        <f t="shared" si="54"/>
        <v>0</v>
      </c>
      <c r="J102" s="25">
        <f t="shared" si="54"/>
        <v>9.0000000000000011E-3</v>
      </c>
      <c r="K102" s="25">
        <f t="shared" si="54"/>
        <v>9.0000000000000011E-3</v>
      </c>
      <c r="L102" s="25">
        <f t="shared" si="54"/>
        <v>1.8</v>
      </c>
      <c r="M102" s="25">
        <f t="shared" si="54"/>
        <v>6.3</v>
      </c>
      <c r="N102" s="25">
        <f t="shared" si="54"/>
        <v>3.6</v>
      </c>
      <c r="O102" s="25">
        <f t="shared" si="54"/>
        <v>6.3</v>
      </c>
      <c r="P102" s="25">
        <f t="shared" si="54"/>
        <v>1.2599999999999998</v>
      </c>
      <c r="Q102" s="50">
        <v>1</v>
      </c>
      <c r="R102" s="50"/>
      <c r="S102" s="50">
        <v>20.2</v>
      </c>
      <c r="T102" s="50">
        <v>84.8</v>
      </c>
      <c r="U102" s="50"/>
      <c r="V102" s="13">
        <v>0.02</v>
      </c>
      <c r="W102" s="13">
        <v>0.02</v>
      </c>
      <c r="X102" s="50">
        <v>4</v>
      </c>
      <c r="Y102" s="50">
        <v>14</v>
      </c>
      <c r="Z102" s="50">
        <v>14</v>
      </c>
      <c r="AA102" s="50">
        <v>14</v>
      </c>
      <c r="AB102" s="50">
        <v>2.8</v>
      </c>
      <c r="BD102" s="25">
        <v>0.5</v>
      </c>
      <c r="BE102" s="25">
        <f>BQ102*200/200</f>
        <v>0</v>
      </c>
      <c r="BF102" s="25">
        <v>10.1</v>
      </c>
      <c r="BG102" s="25">
        <v>42</v>
      </c>
      <c r="BH102" s="25">
        <f>BT102*200/200</f>
        <v>0</v>
      </c>
      <c r="BI102" s="25">
        <v>0.01</v>
      </c>
      <c r="BJ102" s="25">
        <v>0.01</v>
      </c>
      <c r="BK102" s="25">
        <v>2</v>
      </c>
      <c r="BL102" s="25">
        <v>7</v>
      </c>
      <c r="BM102" s="25">
        <v>4</v>
      </c>
      <c r="BN102" s="25">
        <v>7</v>
      </c>
      <c r="BO102" s="25">
        <v>1.4</v>
      </c>
      <c r="XCA102" s="2"/>
      <c r="XCB102" s="2"/>
      <c r="XCC102" s="2"/>
      <c r="XCD102" s="2"/>
      <c r="XCE102" s="2"/>
      <c r="XCF102" s="2"/>
      <c r="XCG102" s="2"/>
      <c r="XCH102" s="2"/>
      <c r="XCI102" s="2"/>
      <c r="XCJ102" s="2"/>
      <c r="XCK102" s="2"/>
      <c r="XCL102" s="2"/>
      <c r="XCM102" s="2"/>
      <c r="XCN102" s="2"/>
      <c r="XCO102" s="2"/>
      <c r="XCP102" s="2"/>
      <c r="XCQ102" s="2"/>
      <c r="XCR102" s="2"/>
      <c r="XCS102" s="2"/>
      <c r="XCT102" s="2"/>
      <c r="XCU102" s="2"/>
      <c r="XCV102" s="2"/>
      <c r="XCW102" s="2"/>
      <c r="XCX102" s="2"/>
      <c r="XCY102" s="2"/>
      <c r="XCZ102" s="2"/>
      <c r="XDA102" s="2"/>
      <c r="XDB102" s="2"/>
      <c r="XDC102" s="2"/>
      <c r="XDD102" s="2"/>
      <c r="XDE102" s="2"/>
      <c r="XDF102" s="2"/>
      <c r="XDG102" s="2"/>
      <c r="XDH102" s="2"/>
      <c r="XDI102" s="2"/>
      <c r="XDJ102" s="2"/>
      <c r="XDK102" s="2"/>
      <c r="XDL102" s="2"/>
      <c r="XDM102" s="2"/>
      <c r="XDN102" s="2"/>
      <c r="XDO102" s="2"/>
      <c r="XDP102" s="2"/>
      <c r="XDQ102" s="2"/>
      <c r="XDR102" s="2"/>
      <c r="XDS102" s="2"/>
      <c r="XDT102" s="2"/>
      <c r="XDU102" s="2"/>
      <c r="XDV102" s="2"/>
      <c r="XDW102" s="2"/>
      <c r="XDX102" s="2"/>
      <c r="XDY102" s="2"/>
      <c r="XDZ102" s="2"/>
      <c r="XEA102" s="2"/>
      <c r="XEB102" s="2"/>
      <c r="XEC102" s="2"/>
      <c r="XED102" s="2"/>
      <c r="XEE102" s="2"/>
      <c r="XEF102" s="2"/>
      <c r="XEG102" s="2"/>
      <c r="XEH102" s="2"/>
      <c r="XEI102" s="2"/>
      <c r="XEJ102" s="2"/>
      <c r="XEK102" s="2"/>
      <c r="XEL102" s="2"/>
      <c r="XEM102" s="2"/>
      <c r="XEN102" s="2"/>
      <c r="XEO102" s="2"/>
      <c r="XEP102" s="2"/>
      <c r="XEQ102" s="2"/>
      <c r="XER102" s="2"/>
      <c r="XES102" s="2"/>
      <c r="XET102" s="2"/>
      <c r="XEU102" s="2"/>
      <c r="XEV102" s="2"/>
      <c r="XEW102" s="2"/>
      <c r="XEX102" s="2"/>
      <c r="XEY102" s="2"/>
      <c r="XEZ102" s="2"/>
      <c r="XFA102" s="2"/>
      <c r="XFB102" s="2"/>
      <c r="XFC102" s="2"/>
    </row>
    <row r="103" spans="1:67 16303:16384" ht="25.35" customHeight="1" x14ac:dyDescent="0.25">
      <c r="A103" s="142"/>
      <c r="B103" s="12">
        <v>385</v>
      </c>
      <c r="C103" s="27" t="s">
        <v>71</v>
      </c>
      <c r="D103" s="19">
        <v>200</v>
      </c>
      <c r="E103" s="25">
        <v>5.8</v>
      </c>
      <c r="F103" s="25">
        <v>5</v>
      </c>
      <c r="G103" s="25">
        <v>9.6</v>
      </c>
      <c r="H103" s="25">
        <v>107</v>
      </c>
      <c r="I103" s="25">
        <v>40</v>
      </c>
      <c r="J103" s="25">
        <v>0.08</v>
      </c>
      <c r="K103" s="25">
        <v>0.3</v>
      </c>
      <c r="L103" s="25">
        <v>2.6</v>
      </c>
      <c r="M103" s="25">
        <v>240</v>
      </c>
      <c r="N103" s="25">
        <v>28</v>
      </c>
      <c r="O103" s="25">
        <v>180</v>
      </c>
      <c r="P103" s="25">
        <v>0.2</v>
      </c>
    </row>
    <row r="104" spans="1:67 16303:16384" ht="15.75" x14ac:dyDescent="0.25">
      <c r="A104" s="142"/>
      <c r="B104" s="69"/>
      <c r="C104" s="28" t="s">
        <v>236</v>
      </c>
      <c r="D104" s="31">
        <f>SUM(D97:D103)</f>
        <v>913</v>
      </c>
      <c r="E104" s="41"/>
      <c r="F104" s="41"/>
      <c r="G104" s="41"/>
      <c r="H104" s="41"/>
      <c r="I104" s="41"/>
      <c r="J104" s="42"/>
      <c r="K104" s="42"/>
      <c r="L104" s="41"/>
      <c r="M104" s="41"/>
      <c r="N104" s="41"/>
      <c r="O104" s="41"/>
      <c r="P104" s="41"/>
    </row>
    <row r="105" spans="1:67 16303:16384" ht="15.75" x14ac:dyDescent="0.25">
      <c r="A105" s="142" t="s">
        <v>72</v>
      </c>
      <c r="B105" s="32"/>
      <c r="C105" s="32" t="s">
        <v>72</v>
      </c>
      <c r="D105" s="32"/>
      <c r="E105" s="70">
        <f t="shared" ref="E105:P105" si="55">SUM(E97:E104)</f>
        <v>30.130666666666663</v>
      </c>
      <c r="F105" s="70">
        <f t="shared" si="55"/>
        <v>20.247666666666667</v>
      </c>
      <c r="G105" s="70">
        <f t="shared" si="55"/>
        <v>96.031333333333336</v>
      </c>
      <c r="H105" s="70">
        <f t="shared" si="55"/>
        <v>686.65983333333327</v>
      </c>
      <c r="I105" s="70">
        <f t="shared" si="55"/>
        <v>59.466666666666669</v>
      </c>
      <c r="J105" s="70">
        <f t="shared" si="55"/>
        <v>0.32166666666666666</v>
      </c>
      <c r="K105" s="70">
        <f t="shared" si="55"/>
        <v>0.54483333333333328</v>
      </c>
      <c r="L105" s="70">
        <f t="shared" si="55"/>
        <v>21.666666666666668</v>
      </c>
      <c r="M105" s="70">
        <f t="shared" si="55"/>
        <v>352.34066666666666</v>
      </c>
      <c r="N105" s="70">
        <f t="shared" si="55"/>
        <v>130.11399999999998</v>
      </c>
      <c r="O105" s="70">
        <f t="shared" si="55"/>
        <v>490.49933333333337</v>
      </c>
      <c r="P105" s="70">
        <f t="shared" si="55"/>
        <v>5.8983333333333334</v>
      </c>
    </row>
    <row r="106" spans="1:67 16303:16384" x14ac:dyDescent="0.25">
      <c r="A106" s="63"/>
      <c r="B106" s="32"/>
      <c r="C106" s="32"/>
      <c r="D106" s="32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1:67 16303:16384" x14ac:dyDescent="0.25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</row>
    <row r="108" spans="1:67 16303:16384" x14ac:dyDescent="0.25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</row>
    <row r="109" spans="1:67 16303:16384" x14ac:dyDescent="0.25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</row>
    <row r="110" spans="1:67 16303:16384" ht="12.75" customHeight="1" x14ac:dyDescent="0.25">
      <c r="A110" s="151" t="s">
        <v>0</v>
      </c>
      <c r="B110" s="151" t="s">
        <v>1</v>
      </c>
      <c r="C110" s="148" t="s">
        <v>2</v>
      </c>
      <c r="D110" s="151" t="s">
        <v>3</v>
      </c>
      <c r="E110" s="152" t="s">
        <v>4</v>
      </c>
      <c r="F110" s="152"/>
      <c r="G110" s="152"/>
      <c r="H110" s="134" t="s">
        <v>5</v>
      </c>
      <c r="I110" s="152" t="s">
        <v>6</v>
      </c>
      <c r="J110" s="152"/>
      <c r="K110" s="152"/>
      <c r="L110" s="152"/>
      <c r="M110" s="152" t="s">
        <v>7</v>
      </c>
      <c r="N110" s="152"/>
      <c r="O110" s="152"/>
      <c r="P110" s="152"/>
    </row>
    <row r="111" spans="1:67 16303:16384" x14ac:dyDescent="0.25">
      <c r="A111" s="151"/>
      <c r="B111" s="151"/>
      <c r="C111" s="148"/>
      <c r="D111" s="151"/>
      <c r="E111" s="152"/>
      <c r="F111" s="152"/>
      <c r="G111" s="152"/>
      <c r="H111" s="134"/>
      <c r="I111" s="152"/>
      <c r="J111" s="152"/>
      <c r="K111" s="152"/>
      <c r="L111" s="152"/>
      <c r="M111" s="152"/>
      <c r="N111" s="152"/>
      <c r="O111" s="152"/>
      <c r="P111" s="152"/>
    </row>
    <row r="112" spans="1:67 16303:16384" ht="55.15" customHeight="1" x14ac:dyDescent="0.25">
      <c r="A112" s="151"/>
      <c r="B112" s="151"/>
      <c r="C112" s="148"/>
      <c r="D112" s="151"/>
      <c r="E112" s="6" t="s">
        <v>8</v>
      </c>
      <c r="F112" s="6" t="s">
        <v>9</v>
      </c>
      <c r="G112" s="6" t="s">
        <v>10</v>
      </c>
      <c r="H112" s="134"/>
      <c r="I112" s="10" t="s">
        <v>11</v>
      </c>
      <c r="J112" s="10" t="s">
        <v>12</v>
      </c>
      <c r="K112" s="10" t="s">
        <v>13</v>
      </c>
      <c r="L112" s="10" t="s">
        <v>14</v>
      </c>
      <c r="M112" s="6" t="s">
        <v>15</v>
      </c>
      <c r="N112" s="6" t="s">
        <v>16</v>
      </c>
      <c r="O112" s="6" t="s">
        <v>17</v>
      </c>
      <c r="P112" s="6" t="s">
        <v>18</v>
      </c>
    </row>
    <row r="113" spans="1:67 16302:16384" ht="21.2" customHeight="1" x14ac:dyDescent="0.25">
      <c r="A113" s="137" t="s">
        <v>107</v>
      </c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</row>
    <row r="114" spans="1:67 16302:16384" ht="15" customHeight="1" x14ac:dyDescent="0.25">
      <c r="A114" s="138" t="s">
        <v>20</v>
      </c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</row>
    <row r="115" spans="1:67 16302:16384" ht="15" customHeight="1" x14ac:dyDescent="0.25">
      <c r="A115" s="138"/>
      <c r="B115" s="71" t="s">
        <v>108</v>
      </c>
      <c r="C115" s="71" t="s">
        <v>109</v>
      </c>
      <c r="D115" s="12">
        <v>60</v>
      </c>
      <c r="E115" s="72">
        <f t="shared" ref="E115:P115" si="56">BD115*60/100</f>
        <v>1.3080000000000001</v>
      </c>
      <c r="F115" s="72">
        <f t="shared" si="56"/>
        <v>1.6679999999999999</v>
      </c>
      <c r="G115" s="72">
        <f t="shared" si="56"/>
        <v>7.3619999999999992</v>
      </c>
      <c r="H115" s="72">
        <f t="shared" si="56"/>
        <v>49.2</v>
      </c>
      <c r="I115" s="72">
        <f t="shared" si="56"/>
        <v>0</v>
      </c>
      <c r="J115" s="72">
        <f t="shared" si="56"/>
        <v>2.4E-2</v>
      </c>
      <c r="K115" s="72">
        <f t="shared" si="56"/>
        <v>0.03</v>
      </c>
      <c r="L115" s="72">
        <f t="shared" si="56"/>
        <v>4.2119999999999997</v>
      </c>
      <c r="M115" s="72">
        <f t="shared" si="56"/>
        <v>32.880000000000003</v>
      </c>
      <c r="N115" s="72">
        <f t="shared" si="56"/>
        <v>12.3</v>
      </c>
      <c r="O115" s="72">
        <f t="shared" si="56"/>
        <v>30.695999999999998</v>
      </c>
      <c r="P115" s="72">
        <f t="shared" si="56"/>
        <v>0.43199999999999994</v>
      </c>
      <c r="BD115" s="72">
        <v>2.1800000000000002</v>
      </c>
      <c r="BE115" s="12">
        <v>2.78</v>
      </c>
      <c r="BF115" s="12">
        <v>12.27</v>
      </c>
      <c r="BG115" s="12">
        <v>82</v>
      </c>
      <c r="BH115" s="12"/>
      <c r="BI115" s="12">
        <v>0.04</v>
      </c>
      <c r="BJ115" s="12">
        <v>0.05</v>
      </c>
      <c r="BK115" s="12">
        <v>7.02</v>
      </c>
      <c r="BL115" s="12">
        <v>54.8</v>
      </c>
      <c r="BM115" s="12">
        <v>20.5</v>
      </c>
      <c r="BN115" s="12">
        <v>51.16</v>
      </c>
      <c r="BO115" s="12">
        <v>0.72</v>
      </c>
    </row>
    <row r="116" spans="1:67 16302:16384" x14ac:dyDescent="0.25">
      <c r="A116" s="138"/>
      <c r="B116" s="19" t="s">
        <v>110</v>
      </c>
      <c r="C116" s="13" t="s">
        <v>111</v>
      </c>
      <c r="D116" s="19">
        <v>90</v>
      </c>
      <c r="E116" s="25">
        <v>6.3</v>
      </c>
      <c r="F116" s="25">
        <v>3.84</v>
      </c>
      <c r="G116" s="25">
        <v>12.12</v>
      </c>
      <c r="H116" s="25">
        <v>151.68</v>
      </c>
      <c r="I116" s="25"/>
      <c r="J116" s="25">
        <v>0.06</v>
      </c>
      <c r="K116" s="25">
        <v>7.0000000000000007E-2</v>
      </c>
      <c r="L116" s="25">
        <v>0.56000000000000005</v>
      </c>
      <c r="M116" s="25">
        <v>26.4</v>
      </c>
      <c r="N116" s="25">
        <v>57.6</v>
      </c>
      <c r="O116" s="25">
        <v>129.6</v>
      </c>
      <c r="P116" s="25">
        <v>1.24</v>
      </c>
      <c r="Q116" s="25">
        <v>11.35</v>
      </c>
      <c r="R116" s="25">
        <v>2.9</v>
      </c>
      <c r="S116" s="25">
        <v>3.8</v>
      </c>
      <c r="T116" s="25">
        <v>103</v>
      </c>
      <c r="U116" s="25">
        <v>5.73</v>
      </c>
      <c r="V116" s="19">
        <v>0.05</v>
      </c>
      <c r="W116" s="19">
        <v>0.04</v>
      </c>
      <c r="X116" s="25">
        <v>3.92</v>
      </c>
      <c r="Y116" s="25">
        <v>39.42</v>
      </c>
      <c r="Z116" s="25">
        <v>37.08</v>
      </c>
      <c r="AA116" s="25">
        <v>140.97999999999999</v>
      </c>
      <c r="AB116" s="25">
        <v>0.8</v>
      </c>
    </row>
    <row r="117" spans="1:67 16302:16384" x14ac:dyDescent="0.25">
      <c r="A117" s="138"/>
      <c r="B117" s="16" t="s">
        <v>56</v>
      </c>
      <c r="C117" s="37" t="s">
        <v>112</v>
      </c>
      <c r="D117" s="18">
        <v>150</v>
      </c>
      <c r="E117" s="38">
        <f t="shared" ref="E117:P117" si="57">BD117*150/100</f>
        <v>4.5750000000000002</v>
      </c>
      <c r="F117" s="38">
        <f t="shared" si="57"/>
        <v>5.01</v>
      </c>
      <c r="G117" s="38">
        <f t="shared" si="57"/>
        <v>20.52</v>
      </c>
      <c r="H117" s="38">
        <f t="shared" si="57"/>
        <v>145.5</v>
      </c>
      <c r="I117" s="38">
        <f t="shared" si="57"/>
        <v>0</v>
      </c>
      <c r="J117" s="38">
        <f t="shared" si="57"/>
        <v>0.12</v>
      </c>
      <c r="K117" s="38">
        <f t="shared" si="57"/>
        <v>0.06</v>
      </c>
      <c r="L117" s="38">
        <f t="shared" si="57"/>
        <v>0</v>
      </c>
      <c r="M117" s="38">
        <f t="shared" si="57"/>
        <v>8.4450000000000003</v>
      </c>
      <c r="N117" s="38">
        <f t="shared" si="57"/>
        <v>72.030000000000015</v>
      </c>
      <c r="O117" s="38">
        <f t="shared" si="57"/>
        <v>108.75</v>
      </c>
      <c r="P117" s="38">
        <f t="shared" si="57"/>
        <v>2.4300000000000002</v>
      </c>
      <c r="Q117" s="39"/>
      <c r="R117" s="39"/>
      <c r="S117" s="39"/>
      <c r="T117" s="39"/>
      <c r="U117" s="39"/>
      <c r="V117" s="40"/>
      <c r="W117" s="40"/>
      <c r="X117" s="39"/>
      <c r="Y117" s="39"/>
      <c r="Z117" s="39"/>
      <c r="AA117" s="39"/>
      <c r="AB117" s="39"/>
      <c r="BD117" s="38">
        <v>3.05</v>
      </c>
      <c r="BE117" s="38">
        <v>3.34</v>
      </c>
      <c r="BF117" s="38">
        <v>13.68</v>
      </c>
      <c r="BG117" s="38">
        <v>97</v>
      </c>
      <c r="BH117" s="38"/>
      <c r="BI117" s="38">
        <v>0.08</v>
      </c>
      <c r="BJ117" s="38">
        <v>0.04</v>
      </c>
      <c r="BK117" s="38">
        <f>DJ117*150/100</f>
        <v>0</v>
      </c>
      <c r="BL117" s="38">
        <v>5.63</v>
      </c>
      <c r="BM117" s="38">
        <v>48.02</v>
      </c>
      <c r="BN117" s="38">
        <v>72.5</v>
      </c>
      <c r="BO117" s="38">
        <v>1.62</v>
      </c>
      <c r="XCA117" s="2"/>
      <c r="XCB117" s="2"/>
      <c r="XCC117" s="2"/>
      <c r="XCD117" s="2"/>
      <c r="XCE117" s="2"/>
      <c r="XCF117" s="2"/>
      <c r="XCG117" s="2"/>
      <c r="XCH117" s="2"/>
      <c r="XCI117" s="2"/>
      <c r="XCJ117" s="2"/>
      <c r="XCK117" s="2"/>
      <c r="XCL117" s="2"/>
      <c r="XCM117" s="2"/>
      <c r="XCN117" s="2"/>
      <c r="XCO117" s="2"/>
      <c r="XCP117" s="2"/>
      <c r="XCQ117" s="2"/>
      <c r="XCR117" s="2"/>
      <c r="XCS117" s="2"/>
      <c r="XCT117" s="2"/>
      <c r="XCU117" s="2"/>
      <c r="XCV117" s="2"/>
      <c r="XCW117" s="2"/>
      <c r="XCX117" s="2"/>
      <c r="XCY117" s="2"/>
      <c r="XCZ117" s="2"/>
      <c r="XDA117" s="2"/>
      <c r="XDB117" s="2"/>
      <c r="XDC117" s="2"/>
      <c r="XDD117" s="2"/>
      <c r="XDE117" s="2"/>
      <c r="XDF117" s="2"/>
      <c r="XDG117" s="2"/>
      <c r="XDH117" s="2"/>
      <c r="XDI117" s="2"/>
      <c r="XDJ117" s="2"/>
      <c r="XDK117" s="2"/>
      <c r="XDL117" s="2"/>
      <c r="XDM117" s="2"/>
      <c r="XDN117" s="2"/>
      <c r="XDO117" s="2"/>
      <c r="XDP117" s="2"/>
      <c r="XDQ117" s="2"/>
      <c r="XDR117" s="2"/>
      <c r="XDS117" s="2"/>
      <c r="XDT117" s="2"/>
      <c r="XDU117" s="2"/>
      <c r="XDV117" s="2"/>
      <c r="XDW117" s="2"/>
      <c r="XDX117" s="2"/>
      <c r="XDY117" s="2"/>
      <c r="XDZ117" s="2"/>
      <c r="XEA117" s="2"/>
      <c r="XEB117" s="2"/>
      <c r="XEC117" s="2"/>
      <c r="XED117" s="2"/>
      <c r="XEE117" s="2"/>
      <c r="XEF117" s="2"/>
      <c r="XEG117" s="2"/>
      <c r="XEH117" s="2"/>
      <c r="XEI117" s="2"/>
      <c r="XEJ117" s="2"/>
      <c r="XEK117" s="2"/>
      <c r="XEL117" s="2"/>
      <c r="XEM117" s="2"/>
      <c r="XEN117" s="2"/>
      <c r="XEO117" s="2"/>
      <c r="XEP117" s="2"/>
      <c r="XEQ117" s="2"/>
      <c r="XER117" s="2"/>
      <c r="XES117" s="2"/>
      <c r="XET117" s="2"/>
      <c r="XEU117" s="2"/>
      <c r="XEV117" s="2"/>
      <c r="XEW117" s="2"/>
      <c r="XEX117" s="2"/>
      <c r="XEY117" s="2"/>
      <c r="XEZ117" s="2"/>
      <c r="XFA117" s="2"/>
      <c r="XFB117" s="2"/>
      <c r="XFC117" s="2"/>
    </row>
    <row r="118" spans="1:67 16302:16384" x14ac:dyDescent="0.25">
      <c r="A118" s="138"/>
      <c r="B118" s="19" t="s">
        <v>31</v>
      </c>
      <c r="C118" s="24" t="s">
        <v>32</v>
      </c>
      <c r="D118" s="19">
        <v>20</v>
      </c>
      <c r="E118" s="25">
        <f t="shared" ref="E118:P118" si="58">BD118*20/20</f>
        <v>1.36</v>
      </c>
      <c r="F118" s="25">
        <f t="shared" si="58"/>
        <v>0.24</v>
      </c>
      <c r="G118" s="25">
        <f t="shared" si="58"/>
        <v>6.7200000000000006</v>
      </c>
      <c r="H118" s="25">
        <f t="shared" si="58"/>
        <v>34.159999999999997</v>
      </c>
      <c r="I118" s="25">
        <f t="shared" si="58"/>
        <v>0</v>
      </c>
      <c r="J118" s="25">
        <f t="shared" si="58"/>
        <v>0.03</v>
      </c>
      <c r="K118" s="25">
        <f t="shared" si="58"/>
        <v>0.02</v>
      </c>
      <c r="L118" s="25">
        <f t="shared" si="58"/>
        <v>0</v>
      </c>
      <c r="M118" s="25">
        <f t="shared" si="58"/>
        <v>9.01</v>
      </c>
      <c r="N118" s="25">
        <f t="shared" si="58"/>
        <v>9.41</v>
      </c>
      <c r="O118" s="25">
        <f t="shared" si="58"/>
        <v>30.139999999999997</v>
      </c>
      <c r="P118" s="25">
        <f t="shared" si="58"/>
        <v>0.75</v>
      </c>
      <c r="Q118" s="25">
        <v>1.7</v>
      </c>
      <c r="R118" s="25">
        <v>0.3</v>
      </c>
      <c r="S118" s="25">
        <v>8.4</v>
      </c>
      <c r="T118" s="25">
        <v>42.7</v>
      </c>
      <c r="U118" s="25"/>
      <c r="V118" s="25">
        <v>0.04</v>
      </c>
      <c r="W118" s="25">
        <v>0.02</v>
      </c>
      <c r="X118" s="25"/>
      <c r="Y118" s="25">
        <v>11.26</v>
      </c>
      <c r="Z118" s="25">
        <v>11.76</v>
      </c>
      <c r="AA118" s="25">
        <v>37.68</v>
      </c>
      <c r="AB118" s="25">
        <v>0.94</v>
      </c>
      <c r="BD118" s="25">
        <v>1.36</v>
      </c>
      <c r="BE118" s="25">
        <v>0.24</v>
      </c>
      <c r="BF118" s="25">
        <v>6.72</v>
      </c>
      <c r="BG118" s="25">
        <v>34.159999999999997</v>
      </c>
      <c r="BH118" s="25"/>
      <c r="BI118" s="25">
        <v>0.03</v>
      </c>
      <c r="BJ118" s="25">
        <v>0.02</v>
      </c>
      <c r="BK118" s="25"/>
      <c r="BL118" s="25">
        <v>9.01</v>
      </c>
      <c r="BM118" s="25">
        <v>9.41</v>
      </c>
      <c r="BN118" s="25">
        <v>30.14</v>
      </c>
      <c r="BO118" s="25">
        <v>0.75</v>
      </c>
    </row>
    <row r="119" spans="1:67 16302:16384" x14ac:dyDescent="0.25">
      <c r="A119" s="138"/>
      <c r="B119" s="19" t="s">
        <v>31</v>
      </c>
      <c r="C119" s="13" t="s">
        <v>33</v>
      </c>
      <c r="D119" s="19">
        <v>35</v>
      </c>
      <c r="E119" s="25">
        <f>BD119*35/20</f>
        <v>2.59</v>
      </c>
      <c r="F119" s="25">
        <f>BE119*35/20</f>
        <v>0.315</v>
      </c>
      <c r="G119" s="25">
        <v>18.46</v>
      </c>
      <c r="H119" s="25">
        <f t="shared" ref="H119:P119" si="59">BG119*35/20</f>
        <v>82.057500000000005</v>
      </c>
      <c r="I119" s="25">
        <f t="shared" si="59"/>
        <v>0</v>
      </c>
      <c r="J119" s="25">
        <f t="shared" si="59"/>
        <v>0</v>
      </c>
      <c r="K119" s="25">
        <f t="shared" si="59"/>
        <v>1.7500000000000002E-2</v>
      </c>
      <c r="L119" s="25">
        <f t="shared" si="59"/>
        <v>0</v>
      </c>
      <c r="M119" s="25">
        <f t="shared" si="59"/>
        <v>7</v>
      </c>
      <c r="N119" s="25">
        <f t="shared" si="59"/>
        <v>4.9000000000000004</v>
      </c>
      <c r="O119" s="25">
        <f t="shared" si="59"/>
        <v>22.75</v>
      </c>
      <c r="P119" s="25">
        <f t="shared" si="59"/>
        <v>0.38500000000000001</v>
      </c>
      <c r="Q119" s="25">
        <v>3.03</v>
      </c>
      <c r="R119" s="25">
        <v>0.36</v>
      </c>
      <c r="S119" s="25">
        <v>19.64</v>
      </c>
      <c r="T119" s="25">
        <v>93.77</v>
      </c>
      <c r="U119" s="25"/>
      <c r="V119" s="25"/>
      <c r="W119" s="25">
        <v>1.2999999999999999E-2</v>
      </c>
      <c r="X119" s="25"/>
      <c r="Y119" s="25">
        <v>8</v>
      </c>
      <c r="Z119" s="25">
        <v>5.6</v>
      </c>
      <c r="AA119" s="25">
        <v>26</v>
      </c>
      <c r="AB119" s="25">
        <v>0.44</v>
      </c>
      <c r="AC119" s="25">
        <v>3</v>
      </c>
      <c r="AD119" s="25">
        <f t="shared" ref="AD119:AN119" si="60">AP119*40/40</f>
        <v>0</v>
      </c>
      <c r="AE119" s="25">
        <f t="shared" si="60"/>
        <v>0</v>
      </c>
      <c r="AF119" s="25">
        <f t="shared" si="60"/>
        <v>0</v>
      </c>
      <c r="AG119" s="25">
        <f t="shared" si="60"/>
        <v>0</v>
      </c>
      <c r="AH119" s="25">
        <f t="shared" si="60"/>
        <v>0</v>
      </c>
      <c r="AI119" s="25">
        <f t="shared" si="60"/>
        <v>0</v>
      </c>
      <c r="AJ119" s="25">
        <f t="shared" si="60"/>
        <v>0</v>
      </c>
      <c r="AK119" s="25">
        <f t="shared" si="60"/>
        <v>0</v>
      </c>
      <c r="AL119" s="25">
        <f t="shared" si="60"/>
        <v>0</v>
      </c>
      <c r="AM119" s="25">
        <f t="shared" si="60"/>
        <v>0</v>
      </c>
      <c r="AN119" s="25">
        <f t="shared" si="60"/>
        <v>0</v>
      </c>
      <c r="BD119" s="25">
        <v>1.48</v>
      </c>
      <c r="BE119" s="25">
        <v>0.18</v>
      </c>
      <c r="BF119" s="25">
        <v>9.82</v>
      </c>
      <c r="BG119" s="25">
        <v>46.89</v>
      </c>
      <c r="BH119" s="25"/>
      <c r="BI119" s="25"/>
      <c r="BJ119" s="25">
        <v>0.01</v>
      </c>
      <c r="BK119" s="25"/>
      <c r="BL119" s="25">
        <v>4</v>
      </c>
      <c r="BM119" s="25">
        <v>2.8</v>
      </c>
      <c r="BN119" s="25">
        <v>13</v>
      </c>
      <c r="BO119" s="25">
        <v>0.22</v>
      </c>
      <c r="XCA119" s="2"/>
      <c r="XCB119" s="2"/>
      <c r="XCC119" s="2"/>
      <c r="XCD119" s="2"/>
      <c r="XCE119" s="2"/>
      <c r="XCF119" s="2"/>
      <c r="XCG119" s="2"/>
      <c r="XCH119" s="2"/>
      <c r="XCI119" s="2"/>
      <c r="XCJ119" s="2"/>
      <c r="XCK119" s="2"/>
      <c r="XCL119" s="2"/>
      <c r="XCM119" s="2"/>
      <c r="XCN119" s="2"/>
      <c r="XCO119" s="2"/>
      <c r="XCP119" s="2"/>
      <c r="XCQ119" s="2"/>
      <c r="XCR119" s="2"/>
      <c r="XCS119" s="2"/>
      <c r="XCT119" s="2"/>
      <c r="XCU119" s="2"/>
      <c r="XCV119" s="2"/>
      <c r="XCW119" s="2"/>
      <c r="XCX119" s="2"/>
      <c r="XCY119" s="2"/>
      <c r="XCZ119" s="2"/>
      <c r="XDA119" s="2"/>
      <c r="XDB119" s="2"/>
      <c r="XDC119" s="2"/>
      <c r="XDD119" s="2"/>
      <c r="XDE119" s="2"/>
      <c r="XDF119" s="2"/>
      <c r="XDG119" s="2"/>
      <c r="XDH119" s="2"/>
      <c r="XDI119" s="2"/>
      <c r="XDJ119" s="2"/>
      <c r="XDK119" s="2"/>
      <c r="XDL119" s="2"/>
      <c r="XDM119" s="2"/>
      <c r="XDN119" s="2"/>
      <c r="XDO119" s="2"/>
      <c r="XDP119" s="2"/>
      <c r="XDQ119" s="2"/>
      <c r="XDR119" s="2"/>
      <c r="XDS119" s="2"/>
      <c r="XDT119" s="2"/>
      <c r="XDU119" s="2"/>
      <c r="XDV119" s="2"/>
      <c r="XDW119" s="2"/>
      <c r="XDX119" s="2"/>
      <c r="XDY119" s="2"/>
      <c r="XDZ119" s="2"/>
      <c r="XEA119" s="2"/>
      <c r="XEB119" s="2"/>
      <c r="XEC119" s="2"/>
      <c r="XED119" s="2"/>
      <c r="XEE119" s="2"/>
      <c r="XEF119" s="2"/>
      <c r="XEG119" s="2"/>
      <c r="XEH119" s="2"/>
      <c r="XEI119" s="2"/>
      <c r="XEJ119" s="2"/>
      <c r="XEK119" s="2"/>
      <c r="XEL119" s="2"/>
      <c r="XEM119" s="2"/>
      <c r="XEN119" s="2"/>
      <c r="XEO119" s="2"/>
      <c r="XEP119" s="2"/>
      <c r="XEQ119" s="2"/>
      <c r="XER119" s="2"/>
      <c r="XES119" s="2"/>
      <c r="XET119" s="2"/>
      <c r="XEU119" s="2"/>
      <c r="XEV119" s="2"/>
      <c r="XEW119" s="2"/>
      <c r="XEX119" s="2"/>
      <c r="XEY119" s="2"/>
      <c r="XEZ119" s="2"/>
      <c r="XFA119" s="2"/>
      <c r="XFB119" s="2"/>
      <c r="XFC119" s="2"/>
    </row>
    <row r="120" spans="1:67 16302:16384" x14ac:dyDescent="0.25">
      <c r="A120" s="138"/>
      <c r="B120" s="19" t="s">
        <v>58</v>
      </c>
      <c r="C120" s="24" t="s">
        <v>113</v>
      </c>
      <c r="D120" s="19">
        <v>105</v>
      </c>
      <c r="E120" s="25">
        <f t="shared" ref="E120:P120" si="61">BD120*105/115</f>
        <v>0.73043478260869565</v>
      </c>
      <c r="F120" s="25">
        <f t="shared" si="61"/>
        <v>0.36521739130434783</v>
      </c>
      <c r="G120" s="25">
        <f t="shared" si="61"/>
        <v>20.543478260869566</v>
      </c>
      <c r="H120" s="25">
        <f t="shared" si="61"/>
        <v>92.217391304347828</v>
      </c>
      <c r="I120" s="25">
        <f t="shared" si="61"/>
        <v>0</v>
      </c>
      <c r="J120" s="25">
        <f t="shared" si="61"/>
        <v>2.7391304347826086E-2</v>
      </c>
      <c r="K120" s="25">
        <f t="shared" si="61"/>
        <v>4.5652173913043478E-2</v>
      </c>
      <c r="L120" s="25">
        <f t="shared" si="61"/>
        <v>54.782608695652172</v>
      </c>
      <c r="M120" s="25">
        <f t="shared" si="61"/>
        <v>37.434782608695649</v>
      </c>
      <c r="N120" s="25">
        <f t="shared" si="61"/>
        <v>16.434782608695652</v>
      </c>
      <c r="O120" s="25">
        <f t="shared" si="61"/>
        <v>21</v>
      </c>
      <c r="P120" s="25">
        <f t="shared" si="61"/>
        <v>1.0956521739130434</v>
      </c>
      <c r="BD120" s="25">
        <v>0.8</v>
      </c>
      <c r="BE120" s="25">
        <v>0.4</v>
      </c>
      <c r="BF120" s="25">
        <v>22.5</v>
      </c>
      <c r="BG120" s="25">
        <v>101</v>
      </c>
      <c r="BH120" s="49"/>
      <c r="BI120" s="19">
        <v>0.03</v>
      </c>
      <c r="BJ120" s="19">
        <v>0.05</v>
      </c>
      <c r="BK120" s="25">
        <v>60</v>
      </c>
      <c r="BL120" s="25">
        <v>41</v>
      </c>
      <c r="BM120" s="25">
        <v>18</v>
      </c>
      <c r="BN120" s="25">
        <v>23</v>
      </c>
      <c r="BO120" s="25">
        <v>1.2</v>
      </c>
    </row>
    <row r="121" spans="1:67 16302:16384" x14ac:dyDescent="0.25">
      <c r="A121" s="138"/>
      <c r="B121" s="19" t="s">
        <v>114</v>
      </c>
      <c r="C121" s="13" t="s">
        <v>115</v>
      </c>
      <c r="D121" s="19">
        <v>180</v>
      </c>
      <c r="E121" s="25">
        <f t="shared" ref="E121:P121" si="62">BD121*180/200</f>
        <v>6.3E-2</v>
      </c>
      <c r="F121" s="25">
        <f t="shared" si="62"/>
        <v>0.18</v>
      </c>
      <c r="G121" s="25">
        <f t="shared" si="62"/>
        <v>9.0090000000000003</v>
      </c>
      <c r="H121" s="25">
        <f t="shared" si="62"/>
        <v>36</v>
      </c>
      <c r="I121" s="25">
        <f t="shared" si="62"/>
        <v>0</v>
      </c>
      <c r="J121" s="25">
        <f t="shared" si="62"/>
        <v>0</v>
      </c>
      <c r="K121" s="25">
        <f t="shared" si="62"/>
        <v>0</v>
      </c>
      <c r="L121" s="25">
        <f t="shared" si="62"/>
        <v>2.6999999999999996E-2</v>
      </c>
      <c r="M121" s="25">
        <f t="shared" si="62"/>
        <v>9.8549999999999986</v>
      </c>
      <c r="N121" s="25">
        <f t="shared" si="62"/>
        <v>1.2599999999999998</v>
      </c>
      <c r="O121" s="25">
        <f t="shared" si="62"/>
        <v>2.5199999999999996</v>
      </c>
      <c r="P121" s="25">
        <f t="shared" si="62"/>
        <v>0.20699999999999999</v>
      </c>
      <c r="Q121" s="25">
        <v>3.8</v>
      </c>
      <c r="R121" s="25">
        <v>2.9</v>
      </c>
      <c r="S121" s="25">
        <v>11.3</v>
      </c>
      <c r="T121" s="25">
        <v>86</v>
      </c>
      <c r="U121" s="25">
        <v>13.3</v>
      </c>
      <c r="V121" s="25">
        <v>0.03</v>
      </c>
      <c r="W121" s="25">
        <v>0.13</v>
      </c>
      <c r="X121" s="25">
        <v>0.52</v>
      </c>
      <c r="Y121" s="25">
        <v>111</v>
      </c>
      <c r="Z121" s="25">
        <v>31</v>
      </c>
      <c r="AA121" s="25">
        <v>107</v>
      </c>
      <c r="AB121" s="25">
        <v>1.07</v>
      </c>
      <c r="AC121" s="25">
        <v>0.2</v>
      </c>
      <c r="AD121" s="25">
        <v>0.1</v>
      </c>
      <c r="AE121" s="25">
        <v>12.3</v>
      </c>
      <c r="AF121" s="25">
        <v>50.5</v>
      </c>
      <c r="AG121" s="25">
        <v>2.4500000000000002</v>
      </c>
      <c r="AH121" s="25">
        <v>0.01</v>
      </c>
      <c r="AI121" s="25">
        <v>0.01</v>
      </c>
      <c r="AJ121" s="25">
        <v>19.2</v>
      </c>
      <c r="AK121" s="25">
        <v>9.8000000000000007</v>
      </c>
      <c r="AL121" s="25">
        <v>6.5</v>
      </c>
      <c r="AM121" s="25">
        <v>11</v>
      </c>
      <c r="AN121" s="25">
        <v>0.28999999999999998</v>
      </c>
      <c r="BD121" s="25">
        <v>7.0000000000000007E-2</v>
      </c>
      <c r="BE121" s="25">
        <v>0.2</v>
      </c>
      <c r="BF121" s="25">
        <v>10.01</v>
      </c>
      <c r="BG121" s="25">
        <v>40</v>
      </c>
      <c r="BH121" s="25"/>
      <c r="BI121" s="25"/>
      <c r="BJ121" s="25"/>
      <c r="BK121" s="25">
        <v>0.03</v>
      </c>
      <c r="BL121" s="25">
        <v>10.95</v>
      </c>
      <c r="BM121" s="25">
        <v>1.4</v>
      </c>
      <c r="BN121" s="25">
        <v>2.8</v>
      </c>
      <c r="BO121" s="25">
        <v>0.23</v>
      </c>
    </row>
    <row r="122" spans="1:67 16302:16384" x14ac:dyDescent="0.25">
      <c r="A122" s="140" t="s">
        <v>82</v>
      </c>
      <c r="B122" s="140"/>
      <c r="C122" s="140"/>
      <c r="D122" s="31">
        <f>SUM(D115:D121)</f>
        <v>640</v>
      </c>
      <c r="E122" s="30"/>
      <c r="F122" s="30"/>
      <c r="G122" s="30"/>
      <c r="H122" s="30"/>
      <c r="I122" s="30"/>
      <c r="J122" s="31"/>
      <c r="K122" s="31"/>
      <c r="L122" s="30"/>
      <c r="M122" s="30"/>
      <c r="N122" s="30"/>
      <c r="O122" s="30"/>
      <c r="P122" s="30"/>
    </row>
    <row r="123" spans="1:67 16302:16384" x14ac:dyDescent="0.25">
      <c r="A123" s="141" t="s">
        <v>37</v>
      </c>
      <c r="B123" s="141"/>
      <c r="C123" s="141"/>
      <c r="D123" s="141"/>
      <c r="E123" s="30">
        <f t="shared" ref="E123:P123" si="63">SUM(E115:E122)</f>
        <v>16.926434782608695</v>
      </c>
      <c r="F123" s="30">
        <f t="shared" si="63"/>
        <v>11.618217391304348</v>
      </c>
      <c r="G123" s="30">
        <f t="shared" si="63"/>
        <v>94.734478260869551</v>
      </c>
      <c r="H123" s="30">
        <f t="shared" si="63"/>
        <v>590.81489130434784</v>
      </c>
      <c r="I123" s="30">
        <f t="shared" si="63"/>
        <v>0</v>
      </c>
      <c r="J123" s="30">
        <f t="shared" si="63"/>
        <v>0.26139130434782609</v>
      </c>
      <c r="K123" s="30">
        <f t="shared" si="63"/>
        <v>0.2431521739130435</v>
      </c>
      <c r="L123" s="30">
        <f t="shared" si="63"/>
        <v>59.581608695652172</v>
      </c>
      <c r="M123" s="30">
        <f t="shared" si="63"/>
        <v>131.02478260869563</v>
      </c>
      <c r="N123" s="30">
        <f t="shared" si="63"/>
        <v>173.93478260869566</v>
      </c>
      <c r="O123" s="30">
        <f t="shared" si="63"/>
        <v>345.45599999999996</v>
      </c>
      <c r="P123" s="30">
        <f t="shared" si="63"/>
        <v>6.5396521739130433</v>
      </c>
    </row>
    <row r="124" spans="1:67 16302:16384" ht="15" customHeight="1" x14ac:dyDescent="0.25">
      <c r="A124" s="142" t="s">
        <v>38</v>
      </c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</row>
    <row r="125" spans="1:67 16302:16384" x14ac:dyDescent="0.25">
      <c r="A125" s="142"/>
      <c r="B125" s="19" t="s">
        <v>39</v>
      </c>
      <c r="C125" s="24" t="s">
        <v>40</v>
      </c>
      <c r="D125" s="19">
        <v>60</v>
      </c>
      <c r="E125" s="25">
        <v>0.66</v>
      </c>
      <c r="F125" s="25">
        <v>3.67</v>
      </c>
      <c r="G125" s="25">
        <v>2.74</v>
      </c>
      <c r="H125" s="25">
        <v>46.2</v>
      </c>
      <c r="I125" s="25">
        <f>AG125*60/60</f>
        <v>0</v>
      </c>
      <c r="J125" s="25">
        <v>0.02</v>
      </c>
      <c r="K125" s="25">
        <v>0.02</v>
      </c>
      <c r="L125" s="25">
        <v>11.1</v>
      </c>
      <c r="M125" s="25">
        <v>10.64</v>
      </c>
      <c r="N125" s="25">
        <v>10.47</v>
      </c>
      <c r="O125" s="25">
        <v>19.100000000000001</v>
      </c>
      <c r="P125" s="25">
        <v>0.5</v>
      </c>
      <c r="AC125" s="25">
        <v>0.48</v>
      </c>
      <c r="AD125" s="25">
        <v>0.06</v>
      </c>
      <c r="AE125" s="25">
        <v>1.02</v>
      </c>
      <c r="AF125" s="25">
        <v>6</v>
      </c>
      <c r="AG125" s="25"/>
      <c r="AH125" s="25">
        <v>0.01</v>
      </c>
      <c r="AI125" s="25">
        <v>0.06</v>
      </c>
      <c r="AJ125" s="25">
        <v>2.1</v>
      </c>
      <c r="AK125" s="25">
        <v>13.8</v>
      </c>
      <c r="AL125" s="25">
        <v>8.4</v>
      </c>
      <c r="AM125" s="25">
        <v>14.4</v>
      </c>
      <c r="AN125" s="25">
        <v>0.36</v>
      </c>
    </row>
    <row r="126" spans="1:67 16302:16384" s="34" customFormat="1" x14ac:dyDescent="0.25">
      <c r="A126" s="142"/>
      <c r="B126" s="19" t="s">
        <v>116</v>
      </c>
      <c r="C126" s="24" t="s">
        <v>117</v>
      </c>
      <c r="D126" s="19">
        <v>200</v>
      </c>
      <c r="E126" s="19">
        <f t="shared" ref="E126:P126" si="64">BD126*200/100</f>
        <v>1.64</v>
      </c>
      <c r="F126" s="19">
        <f t="shared" si="64"/>
        <v>5.28</v>
      </c>
      <c r="G126" s="19">
        <f t="shared" si="64"/>
        <v>8.24</v>
      </c>
      <c r="H126" s="19">
        <f t="shared" si="64"/>
        <v>86</v>
      </c>
      <c r="I126" s="19">
        <f t="shared" si="64"/>
        <v>8</v>
      </c>
      <c r="J126" s="19">
        <f t="shared" si="64"/>
        <v>0.02</v>
      </c>
      <c r="K126" s="19">
        <f t="shared" si="64"/>
        <v>0.04</v>
      </c>
      <c r="L126" s="19">
        <f t="shared" si="64"/>
        <v>21.14</v>
      </c>
      <c r="M126" s="19">
        <f t="shared" si="64"/>
        <v>52.3</v>
      </c>
      <c r="N126" s="19">
        <f t="shared" si="64"/>
        <v>22.44</v>
      </c>
      <c r="O126" s="19">
        <f t="shared" si="64"/>
        <v>41.84</v>
      </c>
      <c r="P126" s="19">
        <f t="shared" si="64"/>
        <v>0.9</v>
      </c>
      <c r="BD126" s="19">
        <v>0.82</v>
      </c>
      <c r="BE126" s="19">
        <v>2.64</v>
      </c>
      <c r="BF126" s="19">
        <v>4.12</v>
      </c>
      <c r="BG126" s="19">
        <v>43</v>
      </c>
      <c r="BH126" s="19">
        <v>4</v>
      </c>
      <c r="BI126" s="19">
        <v>0.01</v>
      </c>
      <c r="BJ126" s="19">
        <v>0.02</v>
      </c>
      <c r="BK126" s="19">
        <v>10.57</v>
      </c>
      <c r="BL126" s="19">
        <v>26.15</v>
      </c>
      <c r="BM126" s="19">
        <v>11.22</v>
      </c>
      <c r="BN126" s="19">
        <v>20.92</v>
      </c>
      <c r="BO126" s="19">
        <v>0.45</v>
      </c>
      <c r="XBZ126" s="36"/>
      <c r="XCA126" s="36"/>
      <c r="XCB126" s="36"/>
      <c r="XCC126" s="36"/>
      <c r="XCD126" s="36"/>
      <c r="XCE126" s="36"/>
      <c r="XCF126" s="36"/>
      <c r="XCG126" s="36"/>
      <c r="XCH126" s="36"/>
      <c r="XCI126" s="36"/>
      <c r="XCJ126" s="36"/>
      <c r="XCK126" s="36"/>
      <c r="XCL126" s="36"/>
      <c r="XCM126" s="36"/>
      <c r="XCN126" s="36"/>
      <c r="XCO126" s="36"/>
      <c r="XCP126" s="36"/>
      <c r="XCQ126" s="36"/>
      <c r="XCR126" s="36"/>
      <c r="XCS126" s="36"/>
      <c r="XCT126" s="36"/>
      <c r="XCU126" s="36"/>
      <c r="XCV126" s="36"/>
      <c r="XCW126" s="36"/>
      <c r="XCX126" s="36"/>
      <c r="XCY126" s="36"/>
      <c r="XCZ126" s="36"/>
      <c r="XDA126" s="36"/>
      <c r="XDB126" s="36"/>
      <c r="XDC126" s="36"/>
      <c r="XDD126" s="36"/>
      <c r="XDE126" s="36"/>
      <c r="XDF126" s="36"/>
      <c r="XDG126" s="36"/>
      <c r="XDH126" s="36"/>
      <c r="XDI126" s="36"/>
      <c r="XDJ126" s="36"/>
      <c r="XDK126" s="36"/>
      <c r="XDL126" s="36"/>
      <c r="XDM126" s="36"/>
      <c r="XDN126" s="36"/>
      <c r="XDO126" s="36"/>
      <c r="XDP126" s="36"/>
      <c r="XDQ126" s="36"/>
      <c r="XDR126" s="36"/>
      <c r="XDS126" s="36"/>
      <c r="XDT126" s="36"/>
      <c r="XDU126" s="36"/>
      <c r="XDV126" s="36"/>
      <c r="XDW126" s="36"/>
      <c r="XDX126" s="36"/>
      <c r="XDY126" s="36"/>
      <c r="XDZ126" s="36"/>
      <c r="XEA126" s="36"/>
      <c r="XEB126" s="36"/>
      <c r="XEC126" s="36"/>
      <c r="XED126" s="36"/>
      <c r="XEE126" s="36"/>
      <c r="XEF126" s="36"/>
      <c r="XEG126" s="36"/>
      <c r="XEH126" s="36"/>
      <c r="XEI126" s="36"/>
      <c r="XEJ126" s="36"/>
      <c r="XEK126" s="36"/>
      <c r="XEL126" s="36"/>
      <c r="XEM126" s="36"/>
      <c r="XEN126" s="36"/>
      <c r="XEO126" s="36"/>
      <c r="XEP126" s="36"/>
      <c r="XEQ126" s="36"/>
      <c r="XER126" s="36"/>
      <c r="XES126" s="36"/>
      <c r="XET126" s="36"/>
      <c r="XEU126" s="36"/>
      <c r="XEV126" s="36"/>
      <c r="XEW126" s="36"/>
      <c r="XEX126" s="36"/>
      <c r="XEY126" s="36"/>
      <c r="XEZ126" s="36"/>
      <c r="XFA126" s="36"/>
      <c r="XFB126" s="36"/>
      <c r="XFC126" s="36"/>
      <c r="XFD126" s="4"/>
    </row>
    <row r="127" spans="1:67 16302:16384" x14ac:dyDescent="0.25">
      <c r="A127" s="142"/>
      <c r="B127" s="16" t="s">
        <v>118</v>
      </c>
      <c r="C127" s="37" t="s">
        <v>119</v>
      </c>
      <c r="D127" s="18">
        <v>90</v>
      </c>
      <c r="E127" s="38">
        <v>6.1</v>
      </c>
      <c r="F127" s="38">
        <v>3.2</v>
      </c>
      <c r="G127" s="38">
        <f t="shared" ref="G127:L127" si="65">BF127*90/70</f>
        <v>3.8957142857142855</v>
      </c>
      <c r="H127" s="38">
        <f t="shared" si="65"/>
        <v>145.28571428571428</v>
      </c>
      <c r="I127" s="38">
        <f t="shared" si="65"/>
        <v>52.971428571428575</v>
      </c>
      <c r="J127" s="38">
        <f t="shared" si="65"/>
        <v>7.7142857142857138E-2</v>
      </c>
      <c r="K127" s="38">
        <f t="shared" si="65"/>
        <v>9.0000000000000011E-2</v>
      </c>
      <c r="L127" s="38">
        <f t="shared" si="65"/>
        <v>1.6585714285714286</v>
      </c>
      <c r="M127" s="38">
        <v>120.32</v>
      </c>
      <c r="N127" s="38">
        <f>BM127*90/70</f>
        <v>28.542857142857144</v>
      </c>
      <c r="O127" s="38">
        <f>BN127*90/70</f>
        <v>201.16285714285718</v>
      </c>
      <c r="P127" s="38">
        <f>BO127*90/70</f>
        <v>0.55285714285714294</v>
      </c>
      <c r="BD127" s="38">
        <v>10.199999999999999</v>
      </c>
      <c r="BE127" s="38">
        <v>6.32</v>
      </c>
      <c r="BF127" s="38">
        <v>3.03</v>
      </c>
      <c r="BG127" s="38">
        <v>113</v>
      </c>
      <c r="BH127" s="38">
        <v>41.2</v>
      </c>
      <c r="BI127" s="16">
        <v>0.06</v>
      </c>
      <c r="BJ127" s="16">
        <v>7.0000000000000007E-2</v>
      </c>
      <c r="BK127" s="38">
        <v>1.29</v>
      </c>
      <c r="BL127" s="38">
        <v>52.51</v>
      </c>
      <c r="BM127" s="38">
        <v>22.2</v>
      </c>
      <c r="BN127" s="38">
        <v>156.46</v>
      </c>
      <c r="BO127" s="38">
        <v>0.43</v>
      </c>
      <c r="XCA127" s="2"/>
      <c r="XCB127" s="2"/>
      <c r="XCC127" s="2"/>
      <c r="XCD127" s="2"/>
      <c r="XCE127" s="2"/>
      <c r="XCF127" s="2"/>
      <c r="XCG127" s="2"/>
      <c r="XCH127" s="2"/>
      <c r="XCI127" s="2"/>
      <c r="XCJ127" s="2"/>
      <c r="XCK127" s="2"/>
      <c r="XCL127" s="2"/>
      <c r="XCM127" s="2"/>
      <c r="XCN127" s="2"/>
      <c r="XCO127" s="2"/>
      <c r="XCP127" s="2"/>
      <c r="XCQ127" s="2"/>
      <c r="XCR127" s="2"/>
      <c r="XCS127" s="2"/>
      <c r="XCT127" s="2"/>
      <c r="XCU127" s="2"/>
      <c r="XCV127" s="2"/>
      <c r="XCW127" s="2"/>
      <c r="XCX127" s="2"/>
      <c r="XCY127" s="2"/>
      <c r="XCZ127" s="2"/>
      <c r="XDA127" s="2"/>
      <c r="XDB127" s="2"/>
      <c r="XDC127" s="2"/>
      <c r="XDD127" s="2"/>
      <c r="XDE127" s="2"/>
      <c r="XDF127" s="2"/>
      <c r="XDG127" s="2"/>
      <c r="XDH127" s="2"/>
      <c r="XDI127" s="2"/>
      <c r="XDJ127" s="2"/>
      <c r="XDK127" s="2"/>
      <c r="XDL127" s="2"/>
      <c r="XDM127" s="2"/>
      <c r="XDN127" s="2"/>
      <c r="XDO127" s="2"/>
      <c r="XDP127" s="2"/>
      <c r="XDQ127" s="2"/>
      <c r="XDR127" s="2"/>
      <c r="XDS127" s="2"/>
      <c r="XDT127" s="2"/>
      <c r="XDU127" s="2"/>
      <c r="XDV127" s="2"/>
      <c r="XDW127" s="2"/>
      <c r="XDX127" s="2"/>
      <c r="XDY127" s="2"/>
      <c r="XDZ127" s="2"/>
      <c r="XEA127" s="2"/>
      <c r="XEB127" s="2"/>
      <c r="XEC127" s="2"/>
      <c r="XED127" s="2"/>
      <c r="XEE127" s="2"/>
      <c r="XEF127" s="2"/>
      <c r="XEG127" s="2"/>
      <c r="XEH127" s="2"/>
      <c r="XEI127" s="2"/>
      <c r="XEJ127" s="2"/>
      <c r="XEK127" s="2"/>
      <c r="XEL127" s="2"/>
      <c r="XEM127" s="2"/>
      <c r="XEN127" s="2"/>
      <c r="XEO127" s="2"/>
      <c r="XEP127" s="2"/>
      <c r="XEQ127" s="2"/>
      <c r="XER127" s="2"/>
      <c r="XES127" s="2"/>
      <c r="XET127" s="2"/>
      <c r="XEU127" s="2"/>
      <c r="XEV127" s="2"/>
      <c r="XEW127" s="2"/>
      <c r="XEX127" s="2"/>
      <c r="XEY127" s="2"/>
      <c r="XEZ127" s="2"/>
      <c r="XFA127" s="2"/>
      <c r="XFB127" s="2"/>
      <c r="XFC127" s="2"/>
    </row>
    <row r="128" spans="1:67 16302:16384" x14ac:dyDescent="0.25">
      <c r="A128" s="142"/>
      <c r="B128" s="16" t="s">
        <v>45</v>
      </c>
      <c r="C128" s="37" t="s">
        <v>46</v>
      </c>
      <c r="D128" s="18">
        <v>150</v>
      </c>
      <c r="E128" s="38">
        <f t="shared" ref="E128:P128" si="66">BD128*150/100</f>
        <v>2.8650000000000002</v>
      </c>
      <c r="F128" s="38">
        <f t="shared" si="66"/>
        <v>4.32</v>
      </c>
      <c r="G128" s="38">
        <f t="shared" si="66"/>
        <v>23.01</v>
      </c>
      <c r="H128" s="38">
        <f t="shared" si="66"/>
        <v>141</v>
      </c>
      <c r="I128" s="38">
        <f t="shared" si="66"/>
        <v>0</v>
      </c>
      <c r="J128" s="38">
        <f t="shared" si="66"/>
        <v>0.15</v>
      </c>
      <c r="K128" s="38">
        <f t="shared" si="66"/>
        <v>0.09</v>
      </c>
      <c r="L128" s="38">
        <f t="shared" si="66"/>
        <v>21</v>
      </c>
      <c r="M128" s="38">
        <f t="shared" si="66"/>
        <v>14.64</v>
      </c>
      <c r="N128" s="38">
        <f t="shared" si="66"/>
        <v>29.324999999999999</v>
      </c>
      <c r="O128" s="38">
        <f t="shared" si="66"/>
        <v>79.724999999999994</v>
      </c>
      <c r="P128" s="38">
        <f t="shared" si="66"/>
        <v>1.155</v>
      </c>
      <c r="BD128" s="38">
        <v>1.91</v>
      </c>
      <c r="BE128" s="38">
        <v>2.88</v>
      </c>
      <c r="BF128" s="38">
        <v>15.34</v>
      </c>
      <c r="BG128" s="38">
        <v>94</v>
      </c>
      <c r="BH128" s="38"/>
      <c r="BI128" s="38">
        <v>0.1</v>
      </c>
      <c r="BJ128" s="38">
        <v>0.06</v>
      </c>
      <c r="BK128" s="38">
        <v>14</v>
      </c>
      <c r="BL128" s="38">
        <v>9.76</v>
      </c>
      <c r="BM128" s="38">
        <v>19.55</v>
      </c>
      <c r="BN128" s="38">
        <v>53.15</v>
      </c>
      <c r="BO128" s="38">
        <v>0.77</v>
      </c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</row>
    <row r="129" spans="1:67 16303:16384" x14ac:dyDescent="0.25">
      <c r="A129" s="142"/>
      <c r="B129" s="19" t="s">
        <v>31</v>
      </c>
      <c r="C129" s="24" t="s">
        <v>32</v>
      </c>
      <c r="D129" s="19">
        <v>28</v>
      </c>
      <c r="E129" s="25">
        <f t="shared" ref="E129:P129" si="67">BD129*28/20</f>
        <v>1.9040000000000004</v>
      </c>
      <c r="F129" s="25">
        <f t="shared" si="67"/>
        <v>0.33599999999999997</v>
      </c>
      <c r="G129" s="25">
        <f t="shared" si="67"/>
        <v>9.4079999999999995</v>
      </c>
      <c r="H129" s="25">
        <f t="shared" si="67"/>
        <v>47.823999999999998</v>
      </c>
      <c r="I129" s="25">
        <f t="shared" si="67"/>
        <v>0</v>
      </c>
      <c r="J129" s="25">
        <f t="shared" si="67"/>
        <v>4.1999999999999996E-2</v>
      </c>
      <c r="K129" s="25">
        <f t="shared" si="67"/>
        <v>2.8000000000000004E-2</v>
      </c>
      <c r="L129" s="25">
        <f t="shared" si="67"/>
        <v>0</v>
      </c>
      <c r="M129" s="25">
        <f t="shared" si="67"/>
        <v>12.614000000000001</v>
      </c>
      <c r="N129" s="25">
        <f t="shared" si="67"/>
        <v>13.174000000000001</v>
      </c>
      <c r="O129" s="25">
        <f t="shared" si="67"/>
        <v>42.196000000000005</v>
      </c>
      <c r="P129" s="25">
        <f t="shared" si="67"/>
        <v>1.05</v>
      </c>
      <c r="Q129" s="25">
        <v>1.7</v>
      </c>
      <c r="R129" s="25">
        <v>0.3</v>
      </c>
      <c r="S129" s="25">
        <v>8.4</v>
      </c>
      <c r="T129" s="25">
        <v>42.7</v>
      </c>
      <c r="U129" s="25"/>
      <c r="V129" s="25">
        <v>0.04</v>
      </c>
      <c r="W129" s="25">
        <v>0.02</v>
      </c>
      <c r="X129" s="25"/>
      <c r="Y129" s="25">
        <v>11.26</v>
      </c>
      <c r="Z129" s="25">
        <v>11.76</v>
      </c>
      <c r="AA129" s="25">
        <v>37.68</v>
      </c>
      <c r="AB129" s="25">
        <v>0.94</v>
      </c>
      <c r="BD129" s="25">
        <v>1.36</v>
      </c>
      <c r="BE129" s="25">
        <v>0.24</v>
      </c>
      <c r="BF129" s="25">
        <v>6.72</v>
      </c>
      <c r="BG129" s="25">
        <v>34.159999999999997</v>
      </c>
      <c r="BH129" s="25"/>
      <c r="BI129" s="25">
        <v>0.03</v>
      </c>
      <c r="BJ129" s="25">
        <v>0.02</v>
      </c>
      <c r="BK129" s="25"/>
      <c r="BL129" s="25">
        <v>9.01</v>
      </c>
      <c r="BM129" s="25">
        <v>9.41</v>
      </c>
      <c r="BN129" s="25">
        <v>30.14</v>
      </c>
      <c r="BO129" s="25">
        <v>0.75</v>
      </c>
    </row>
    <row r="130" spans="1:67 16303:16384" x14ac:dyDescent="0.25">
      <c r="A130" s="142"/>
      <c r="B130" s="19" t="s">
        <v>31</v>
      </c>
      <c r="C130" s="13" t="s">
        <v>33</v>
      </c>
      <c r="D130" s="19">
        <v>45</v>
      </c>
      <c r="E130" s="25">
        <f>BD130*45/20</f>
        <v>3.3299999999999996</v>
      </c>
      <c r="F130" s="25">
        <f>BE130*45/20</f>
        <v>0.40499999999999997</v>
      </c>
      <c r="G130" s="25">
        <v>23.74</v>
      </c>
      <c r="H130" s="25">
        <f t="shared" ref="H130:P130" si="68">BG130*45/20</f>
        <v>105.50250000000001</v>
      </c>
      <c r="I130" s="25">
        <f t="shared" si="68"/>
        <v>0</v>
      </c>
      <c r="J130" s="25">
        <f t="shared" si="68"/>
        <v>0</v>
      </c>
      <c r="K130" s="25">
        <f t="shared" si="68"/>
        <v>2.2499999999999999E-2</v>
      </c>
      <c r="L130" s="25">
        <f t="shared" si="68"/>
        <v>0</v>
      </c>
      <c r="M130" s="25">
        <f t="shared" si="68"/>
        <v>9</v>
      </c>
      <c r="N130" s="25">
        <f t="shared" si="68"/>
        <v>6.2999999999999989</v>
      </c>
      <c r="O130" s="25">
        <f t="shared" si="68"/>
        <v>29.25</v>
      </c>
      <c r="P130" s="25">
        <f t="shared" si="68"/>
        <v>0.495</v>
      </c>
      <c r="Q130" s="25">
        <v>3.03</v>
      </c>
      <c r="R130" s="25">
        <v>0.36</v>
      </c>
      <c r="S130" s="25">
        <v>19.64</v>
      </c>
      <c r="T130" s="25">
        <v>93.77</v>
      </c>
      <c r="U130" s="25"/>
      <c r="V130" s="25"/>
      <c r="W130" s="25">
        <v>1.2999999999999999E-2</v>
      </c>
      <c r="X130" s="25"/>
      <c r="Y130" s="25">
        <v>8</v>
      </c>
      <c r="Z130" s="25">
        <v>5.6</v>
      </c>
      <c r="AA130" s="25">
        <v>26</v>
      </c>
      <c r="AB130" s="25">
        <v>0.44</v>
      </c>
      <c r="AC130" s="25">
        <v>3</v>
      </c>
      <c r="AD130" s="25">
        <f t="shared" ref="AD130:AN130" si="69">AP130*40/40</f>
        <v>0</v>
      </c>
      <c r="AE130" s="25">
        <f t="shared" si="69"/>
        <v>0</v>
      </c>
      <c r="AF130" s="25">
        <f t="shared" si="69"/>
        <v>0</v>
      </c>
      <c r="AG130" s="25">
        <f t="shared" si="69"/>
        <v>0</v>
      </c>
      <c r="AH130" s="25">
        <f t="shared" si="69"/>
        <v>0</v>
      </c>
      <c r="AI130" s="25">
        <f t="shared" si="69"/>
        <v>0</v>
      </c>
      <c r="AJ130" s="25">
        <f t="shared" si="69"/>
        <v>0</v>
      </c>
      <c r="AK130" s="25">
        <f t="shared" si="69"/>
        <v>0</v>
      </c>
      <c r="AL130" s="25">
        <f t="shared" si="69"/>
        <v>0</v>
      </c>
      <c r="AM130" s="25">
        <f t="shared" si="69"/>
        <v>0</v>
      </c>
      <c r="AN130" s="25">
        <f t="shared" si="69"/>
        <v>0</v>
      </c>
      <c r="BD130" s="25">
        <v>1.48</v>
      </c>
      <c r="BE130" s="25">
        <v>0.18</v>
      </c>
      <c r="BF130" s="25">
        <v>9.82</v>
      </c>
      <c r="BG130" s="25">
        <v>46.89</v>
      </c>
      <c r="BH130" s="25"/>
      <c r="BI130" s="25"/>
      <c r="BJ130" s="25">
        <v>0.01</v>
      </c>
      <c r="BK130" s="25"/>
      <c r="BL130" s="25">
        <v>4</v>
      </c>
      <c r="BM130" s="25">
        <v>2.8</v>
      </c>
      <c r="BN130" s="25">
        <v>13</v>
      </c>
      <c r="BO130" s="25">
        <v>0.22</v>
      </c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</row>
    <row r="131" spans="1:67 16303:16384" ht="25.35" customHeight="1" x14ac:dyDescent="0.25">
      <c r="A131" s="142"/>
      <c r="B131" s="12" t="s">
        <v>91</v>
      </c>
      <c r="C131" s="27" t="s">
        <v>92</v>
      </c>
      <c r="D131" s="19">
        <v>200</v>
      </c>
      <c r="E131" s="25">
        <v>5.8</v>
      </c>
      <c r="F131" s="25">
        <v>5</v>
      </c>
      <c r="G131" s="25">
        <v>8</v>
      </c>
      <c r="H131" s="25">
        <v>100</v>
      </c>
      <c r="I131" s="25">
        <v>40</v>
      </c>
      <c r="J131" s="25">
        <v>0.08</v>
      </c>
      <c r="K131" s="25">
        <v>0.34</v>
      </c>
      <c r="L131" s="25">
        <v>1.4</v>
      </c>
      <c r="M131" s="25">
        <v>240</v>
      </c>
      <c r="N131" s="25">
        <v>28</v>
      </c>
      <c r="O131" s="25">
        <v>180</v>
      </c>
      <c r="P131" s="25">
        <v>0.2</v>
      </c>
    </row>
    <row r="132" spans="1:67 16303:16384" ht="29.1" customHeight="1" x14ac:dyDescent="0.25">
      <c r="A132" s="142"/>
      <c r="B132" s="12" t="s">
        <v>69</v>
      </c>
      <c r="C132" s="27" t="s">
        <v>70</v>
      </c>
      <c r="D132" s="19">
        <v>180</v>
      </c>
      <c r="E132" s="25">
        <f t="shared" ref="E132:P132" si="70">BD132*180/100</f>
        <v>0.59400000000000008</v>
      </c>
      <c r="F132" s="25">
        <f t="shared" si="70"/>
        <v>0.09</v>
      </c>
      <c r="G132" s="25">
        <f t="shared" si="70"/>
        <v>28.8</v>
      </c>
      <c r="H132" s="25">
        <f t="shared" si="70"/>
        <v>118.8</v>
      </c>
      <c r="I132" s="25">
        <f t="shared" si="70"/>
        <v>0</v>
      </c>
      <c r="J132" s="25">
        <f t="shared" si="70"/>
        <v>1.8000000000000002E-2</v>
      </c>
      <c r="K132" s="25">
        <f t="shared" si="70"/>
        <v>1.8000000000000002E-2</v>
      </c>
      <c r="L132" s="25">
        <f t="shared" si="70"/>
        <v>0.64800000000000002</v>
      </c>
      <c r="M132" s="25">
        <f t="shared" si="70"/>
        <v>29.231999999999999</v>
      </c>
      <c r="N132" s="25">
        <f t="shared" si="70"/>
        <v>15.714</v>
      </c>
      <c r="O132" s="25">
        <f t="shared" si="70"/>
        <v>21.096</v>
      </c>
      <c r="P132" s="25">
        <f t="shared" si="70"/>
        <v>0.61199999999999999</v>
      </c>
      <c r="Q132" s="50">
        <v>0.3</v>
      </c>
      <c r="R132" s="50">
        <v>0.1</v>
      </c>
      <c r="S132" s="50">
        <v>8.4</v>
      </c>
      <c r="T132" s="50">
        <v>35.4</v>
      </c>
      <c r="U132" s="50">
        <v>3.06</v>
      </c>
      <c r="V132" s="13">
        <v>0.01</v>
      </c>
      <c r="W132" s="13">
        <v>0.01</v>
      </c>
      <c r="X132" s="50">
        <v>24</v>
      </c>
      <c r="Y132" s="50">
        <v>9.6</v>
      </c>
      <c r="Z132" s="50">
        <v>8.1</v>
      </c>
      <c r="AA132" s="50">
        <v>8.6</v>
      </c>
      <c r="AB132" s="50">
        <v>0.36</v>
      </c>
      <c r="BD132" s="25">
        <v>0.33</v>
      </c>
      <c r="BE132" s="25">
        <v>0.05</v>
      </c>
      <c r="BF132" s="25">
        <v>16</v>
      </c>
      <c r="BG132" s="25">
        <v>66</v>
      </c>
      <c r="BH132" s="25"/>
      <c r="BI132" s="25">
        <v>0.01</v>
      </c>
      <c r="BJ132" s="25">
        <v>0.01</v>
      </c>
      <c r="BK132" s="25">
        <v>0.36</v>
      </c>
      <c r="BL132" s="25">
        <v>16.239999999999998</v>
      </c>
      <c r="BM132" s="25">
        <v>8.73</v>
      </c>
      <c r="BN132" s="25">
        <v>11.72</v>
      </c>
      <c r="BO132" s="25">
        <v>0.34</v>
      </c>
    </row>
    <row r="133" spans="1:67 16303:16384" ht="15.75" x14ac:dyDescent="0.25">
      <c r="A133" s="63"/>
      <c r="B133" s="69"/>
      <c r="C133" s="28" t="s">
        <v>237</v>
      </c>
      <c r="D133" s="31">
        <f>SUM(D125:D132)</f>
        <v>953</v>
      </c>
      <c r="E133" s="41"/>
      <c r="F133" s="41"/>
      <c r="G133" s="41"/>
      <c r="H133" s="41"/>
      <c r="I133" s="41"/>
      <c r="J133" s="42"/>
      <c r="K133" s="42"/>
      <c r="L133" s="41"/>
      <c r="M133" s="41"/>
      <c r="N133" s="41"/>
      <c r="O133" s="41"/>
      <c r="P133" s="41"/>
    </row>
    <row r="134" spans="1:67 16303:16384" ht="15.75" x14ac:dyDescent="0.25">
      <c r="A134" s="143" t="s">
        <v>121</v>
      </c>
      <c r="B134" s="143"/>
      <c r="C134" s="143"/>
      <c r="D134" s="143"/>
      <c r="E134" s="30">
        <f t="shared" ref="E134:P134" si="71">SUM(E125:E133)</f>
        <v>22.893000000000001</v>
      </c>
      <c r="F134" s="30">
        <f t="shared" si="71"/>
        <v>22.300999999999998</v>
      </c>
      <c r="G134" s="30">
        <f t="shared" si="71"/>
        <v>107.83371428571428</v>
      </c>
      <c r="H134" s="30">
        <f t="shared" si="71"/>
        <v>790.61221428571423</v>
      </c>
      <c r="I134" s="30">
        <f t="shared" si="71"/>
        <v>100.97142857142858</v>
      </c>
      <c r="J134" s="30">
        <f t="shared" si="71"/>
        <v>0.40714285714285714</v>
      </c>
      <c r="K134" s="30">
        <f t="shared" si="71"/>
        <v>0.64850000000000008</v>
      </c>
      <c r="L134" s="30">
        <f t="shared" si="71"/>
        <v>56.946571428571431</v>
      </c>
      <c r="M134" s="30">
        <f t="shared" si="71"/>
        <v>488.74599999999998</v>
      </c>
      <c r="N134" s="30">
        <f t="shared" si="71"/>
        <v>153.96585714285715</v>
      </c>
      <c r="O134" s="30">
        <f t="shared" si="71"/>
        <v>614.3698571428572</v>
      </c>
      <c r="P134" s="30">
        <f t="shared" si="71"/>
        <v>5.4648571428571433</v>
      </c>
    </row>
    <row r="136" spans="1:67 16303:16384" ht="12.75" customHeight="1" x14ac:dyDescent="0.25">
      <c r="A136" s="151" t="s">
        <v>0</v>
      </c>
      <c r="B136" s="151" t="s">
        <v>1</v>
      </c>
      <c r="C136" s="148" t="s">
        <v>2</v>
      </c>
      <c r="D136" s="151" t="s">
        <v>3</v>
      </c>
      <c r="E136" s="152" t="s">
        <v>4</v>
      </c>
      <c r="F136" s="152"/>
      <c r="G136" s="152"/>
      <c r="H136" s="134" t="s">
        <v>5</v>
      </c>
      <c r="I136" s="152" t="s">
        <v>6</v>
      </c>
      <c r="J136" s="152"/>
      <c r="K136" s="152"/>
      <c r="L136" s="152"/>
      <c r="M136" s="152" t="s">
        <v>7</v>
      </c>
      <c r="N136" s="152"/>
      <c r="O136" s="152"/>
      <c r="P136" s="152"/>
    </row>
    <row r="137" spans="1:67 16303:16384" x14ac:dyDescent="0.25">
      <c r="A137" s="151"/>
      <c r="B137" s="151"/>
      <c r="C137" s="148"/>
      <c r="D137" s="151"/>
      <c r="E137" s="152"/>
      <c r="F137" s="152"/>
      <c r="G137" s="152"/>
      <c r="H137" s="134"/>
      <c r="I137" s="152"/>
      <c r="J137" s="152"/>
      <c r="K137" s="152"/>
      <c r="L137" s="152"/>
      <c r="M137" s="152"/>
      <c r="N137" s="152"/>
      <c r="O137" s="152"/>
      <c r="P137" s="152"/>
    </row>
    <row r="138" spans="1:67 16303:16384" ht="61.35" customHeight="1" x14ac:dyDescent="0.25">
      <c r="A138" s="151"/>
      <c r="B138" s="151"/>
      <c r="C138" s="148"/>
      <c r="D138" s="151"/>
      <c r="E138" s="6" t="s">
        <v>8</v>
      </c>
      <c r="F138" s="6" t="s">
        <v>9</v>
      </c>
      <c r="G138" s="6" t="s">
        <v>10</v>
      </c>
      <c r="H138" s="134"/>
      <c r="I138" s="10" t="s">
        <v>11</v>
      </c>
      <c r="J138" s="10" t="s">
        <v>12</v>
      </c>
      <c r="K138" s="10" t="s">
        <v>13</v>
      </c>
      <c r="L138" s="10" t="s">
        <v>14</v>
      </c>
      <c r="M138" s="6" t="s">
        <v>15</v>
      </c>
      <c r="N138" s="6" t="s">
        <v>16</v>
      </c>
      <c r="O138" s="6" t="s">
        <v>17</v>
      </c>
      <c r="P138" s="6" t="s">
        <v>18</v>
      </c>
    </row>
    <row r="139" spans="1:67 16303:16384" ht="18.75" x14ac:dyDescent="0.25">
      <c r="A139" s="155" t="s">
        <v>122</v>
      </c>
      <c r="B139" s="155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</row>
    <row r="140" spans="1:67 16303:16384" ht="15" customHeight="1" x14ac:dyDescent="0.25">
      <c r="A140" s="138" t="s">
        <v>20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</row>
    <row r="141" spans="1:67 16303:16384" x14ac:dyDescent="0.25">
      <c r="A141" s="138"/>
      <c r="B141" s="19" t="s">
        <v>83</v>
      </c>
      <c r="C141" s="24" t="s">
        <v>101</v>
      </c>
      <c r="D141" s="19">
        <v>60</v>
      </c>
      <c r="E141" s="25">
        <f t="shared" ref="E141:P141" si="72">BD141*60/50</f>
        <v>0.42</v>
      </c>
      <c r="F141" s="25">
        <f t="shared" si="72"/>
        <v>0.06</v>
      </c>
      <c r="G141" s="25">
        <f t="shared" si="72"/>
        <v>1.1399999999999999</v>
      </c>
      <c r="H141" s="25">
        <f t="shared" si="72"/>
        <v>7.2</v>
      </c>
      <c r="I141" s="25">
        <f t="shared" si="72"/>
        <v>0</v>
      </c>
      <c r="J141" s="25">
        <f t="shared" si="72"/>
        <v>2.4E-2</v>
      </c>
      <c r="K141" s="25">
        <f t="shared" si="72"/>
        <v>1.2E-2</v>
      </c>
      <c r="L141" s="25">
        <f t="shared" si="72"/>
        <v>2.94</v>
      </c>
      <c r="M141" s="25">
        <f t="shared" si="72"/>
        <v>10.199999999999999</v>
      </c>
      <c r="N141" s="25">
        <f t="shared" si="72"/>
        <v>8.4</v>
      </c>
      <c r="O141" s="25">
        <f t="shared" si="72"/>
        <v>18</v>
      </c>
      <c r="P141" s="25">
        <f t="shared" si="72"/>
        <v>0.3</v>
      </c>
      <c r="AC141" s="25">
        <v>0.48</v>
      </c>
      <c r="AD141" s="25">
        <v>0.06</v>
      </c>
      <c r="AE141" s="25">
        <v>1.02</v>
      </c>
      <c r="AF141" s="25">
        <v>6</v>
      </c>
      <c r="AG141" s="25"/>
      <c r="AH141" s="25">
        <v>0.01</v>
      </c>
      <c r="AI141" s="25">
        <v>0.06</v>
      </c>
      <c r="AJ141" s="25">
        <v>2.1</v>
      </c>
      <c r="AK141" s="25">
        <v>13.8</v>
      </c>
      <c r="AL141" s="25">
        <v>8.4</v>
      </c>
      <c r="AM141" s="25">
        <v>14.4</v>
      </c>
      <c r="AN141" s="25">
        <v>0.36</v>
      </c>
      <c r="BD141" s="25">
        <v>0.35</v>
      </c>
      <c r="BE141" s="25">
        <v>0.05</v>
      </c>
      <c r="BF141" s="25">
        <v>0.95</v>
      </c>
      <c r="BG141" s="25">
        <v>6</v>
      </c>
      <c r="BH141" s="25"/>
      <c r="BI141" s="25">
        <v>0.02</v>
      </c>
      <c r="BJ141" s="25">
        <v>0.01</v>
      </c>
      <c r="BK141" s="25">
        <v>2.4500000000000002</v>
      </c>
      <c r="BL141" s="25">
        <v>8.5</v>
      </c>
      <c r="BM141" s="25">
        <v>7</v>
      </c>
      <c r="BN141" s="25">
        <v>15</v>
      </c>
      <c r="BO141" s="25">
        <v>0.25</v>
      </c>
    </row>
    <row r="142" spans="1:67 16303:16384" s="1" customFormat="1" x14ac:dyDescent="0.25">
      <c r="A142" s="138"/>
      <c r="B142" s="16" t="s">
        <v>43</v>
      </c>
      <c r="C142" s="37" t="s">
        <v>44</v>
      </c>
      <c r="D142" s="18">
        <v>90</v>
      </c>
      <c r="E142" s="38">
        <v>12</v>
      </c>
      <c r="F142" s="38">
        <v>21.28</v>
      </c>
      <c r="G142" s="38">
        <v>10.57</v>
      </c>
      <c r="H142" s="38">
        <v>282</v>
      </c>
      <c r="I142" s="38">
        <v>38.4</v>
      </c>
      <c r="J142" s="38">
        <v>0.16</v>
      </c>
      <c r="K142" s="38">
        <v>0.11</v>
      </c>
      <c r="L142" s="38">
        <v>0.6</v>
      </c>
      <c r="M142" s="38">
        <v>14.36</v>
      </c>
      <c r="N142" s="38">
        <v>18.84</v>
      </c>
      <c r="O142" s="38">
        <v>129.38</v>
      </c>
      <c r="P142" s="38">
        <v>3.24</v>
      </c>
      <c r="Q142" s="39">
        <v>7.46</v>
      </c>
      <c r="R142" s="39">
        <v>8.2899999999999991</v>
      </c>
      <c r="S142" s="39">
        <v>9.44</v>
      </c>
      <c r="T142" s="39">
        <v>142</v>
      </c>
      <c r="U142" s="39">
        <v>33</v>
      </c>
      <c r="V142" s="40">
        <v>0.05</v>
      </c>
      <c r="W142" s="40">
        <v>7.0000000000000007E-2</v>
      </c>
      <c r="X142" s="39">
        <v>0.41</v>
      </c>
      <c r="Y142" s="39">
        <v>23.65</v>
      </c>
      <c r="Z142" s="39">
        <v>16.5</v>
      </c>
      <c r="AA142" s="39">
        <v>83.14</v>
      </c>
      <c r="AB142" s="39">
        <v>0.68</v>
      </c>
      <c r="XFD142" s="4"/>
    </row>
    <row r="143" spans="1:67 16303:16384" x14ac:dyDescent="0.25">
      <c r="A143" s="138"/>
      <c r="B143" s="19" t="s">
        <v>123</v>
      </c>
      <c r="C143" s="24" t="s">
        <v>124</v>
      </c>
      <c r="D143" s="19">
        <v>150</v>
      </c>
      <c r="E143" s="25">
        <f t="shared" ref="E143:P143" si="73">BD143*150/125</f>
        <v>5.28</v>
      </c>
      <c r="F143" s="25">
        <f t="shared" si="73"/>
        <v>6.6</v>
      </c>
      <c r="G143" s="25">
        <f t="shared" si="73"/>
        <v>32.700000000000003</v>
      </c>
      <c r="H143" s="25">
        <f t="shared" si="73"/>
        <v>211.2</v>
      </c>
      <c r="I143" s="25">
        <f t="shared" si="73"/>
        <v>0</v>
      </c>
      <c r="J143" s="25">
        <f t="shared" si="73"/>
        <v>8.4000000000000019E-2</v>
      </c>
      <c r="K143" s="25">
        <f t="shared" si="73"/>
        <v>2.4E-2</v>
      </c>
      <c r="L143" s="25">
        <f t="shared" si="73"/>
        <v>5.4239999999999995</v>
      </c>
      <c r="M143" s="25">
        <f t="shared" si="73"/>
        <v>20.376000000000001</v>
      </c>
      <c r="N143" s="25">
        <f t="shared" si="73"/>
        <v>17.64</v>
      </c>
      <c r="O143" s="25">
        <f t="shared" si="73"/>
        <v>58.572000000000003</v>
      </c>
      <c r="P143" s="25">
        <f t="shared" si="73"/>
        <v>1.044</v>
      </c>
      <c r="BD143" s="25">
        <v>4.4000000000000004</v>
      </c>
      <c r="BE143" s="25">
        <v>5.5</v>
      </c>
      <c r="BF143" s="25">
        <v>27.25</v>
      </c>
      <c r="BG143" s="25">
        <v>176</v>
      </c>
      <c r="BH143" s="25"/>
      <c r="BI143" s="25">
        <v>7.0000000000000007E-2</v>
      </c>
      <c r="BJ143" s="25">
        <v>0.02</v>
      </c>
      <c r="BK143" s="25">
        <v>4.5199999999999996</v>
      </c>
      <c r="BL143" s="25">
        <v>16.98</v>
      </c>
      <c r="BM143" s="25">
        <v>14.7</v>
      </c>
      <c r="BN143" s="25">
        <v>48.81</v>
      </c>
      <c r="BO143" s="25">
        <v>0.87</v>
      </c>
    </row>
    <row r="144" spans="1:67 16303:16384" x14ac:dyDescent="0.25">
      <c r="A144" s="138"/>
      <c r="B144" s="19" t="s">
        <v>31</v>
      </c>
      <c r="C144" s="24" t="s">
        <v>32</v>
      </c>
      <c r="D144" s="19">
        <v>20</v>
      </c>
      <c r="E144" s="25">
        <f t="shared" ref="E144:P144" si="74">BD144*20/20</f>
        <v>1.36</v>
      </c>
      <c r="F144" s="25">
        <f t="shared" si="74"/>
        <v>0.24</v>
      </c>
      <c r="G144" s="25">
        <f t="shared" si="74"/>
        <v>6.7200000000000006</v>
      </c>
      <c r="H144" s="25">
        <f t="shared" si="74"/>
        <v>34.159999999999997</v>
      </c>
      <c r="I144" s="25">
        <f t="shared" si="74"/>
        <v>0</v>
      </c>
      <c r="J144" s="25">
        <f t="shared" si="74"/>
        <v>0.03</v>
      </c>
      <c r="K144" s="25">
        <f t="shared" si="74"/>
        <v>0.02</v>
      </c>
      <c r="L144" s="25">
        <f t="shared" si="74"/>
        <v>0</v>
      </c>
      <c r="M144" s="25">
        <f t="shared" si="74"/>
        <v>9.01</v>
      </c>
      <c r="N144" s="25">
        <f t="shared" si="74"/>
        <v>9.41</v>
      </c>
      <c r="O144" s="25">
        <f t="shared" si="74"/>
        <v>30.139999999999997</v>
      </c>
      <c r="P144" s="25">
        <f t="shared" si="74"/>
        <v>0.75</v>
      </c>
      <c r="Q144" s="25">
        <v>1.7</v>
      </c>
      <c r="R144" s="25">
        <v>0.3</v>
      </c>
      <c r="S144" s="25">
        <v>8.4</v>
      </c>
      <c r="T144" s="25">
        <v>42.7</v>
      </c>
      <c r="U144" s="25"/>
      <c r="V144" s="25">
        <v>0.04</v>
      </c>
      <c r="W144" s="25">
        <v>0.02</v>
      </c>
      <c r="X144" s="25"/>
      <c r="Y144" s="25">
        <v>11.26</v>
      </c>
      <c r="Z144" s="25">
        <v>11.76</v>
      </c>
      <c r="AA144" s="25">
        <v>37.68</v>
      </c>
      <c r="AB144" s="25">
        <v>0.94</v>
      </c>
      <c r="BD144" s="25">
        <v>1.36</v>
      </c>
      <c r="BE144" s="25">
        <v>0.24</v>
      </c>
      <c r="BF144" s="25">
        <v>6.72</v>
      </c>
      <c r="BG144" s="25">
        <v>34.159999999999997</v>
      </c>
      <c r="BH144" s="25"/>
      <c r="BI144" s="25">
        <v>0.03</v>
      </c>
      <c r="BJ144" s="25">
        <v>0.02</v>
      </c>
      <c r="BK144" s="25"/>
      <c r="BL144" s="25">
        <v>9.01</v>
      </c>
      <c r="BM144" s="25">
        <v>9.41</v>
      </c>
      <c r="BN144" s="25">
        <v>30.14</v>
      </c>
      <c r="BO144" s="25">
        <v>0.75</v>
      </c>
    </row>
    <row r="145" spans="1:67 16201:16384" x14ac:dyDescent="0.25">
      <c r="A145" s="138"/>
      <c r="B145" s="19" t="s">
        <v>31</v>
      </c>
      <c r="C145" s="13" t="s">
        <v>33</v>
      </c>
      <c r="D145" s="19">
        <v>20</v>
      </c>
      <c r="E145" s="25">
        <f>BD145*20/20</f>
        <v>1.48</v>
      </c>
      <c r="F145" s="25">
        <f>BE145*20/20</f>
        <v>0.18</v>
      </c>
      <c r="G145" s="25">
        <v>10.55</v>
      </c>
      <c r="H145" s="25">
        <f t="shared" ref="H145:P145" si="75">BG145*20/20</f>
        <v>46.89</v>
      </c>
      <c r="I145" s="25">
        <f t="shared" si="75"/>
        <v>0</v>
      </c>
      <c r="J145" s="25">
        <f t="shared" si="75"/>
        <v>0</v>
      </c>
      <c r="K145" s="25">
        <f t="shared" si="75"/>
        <v>0.01</v>
      </c>
      <c r="L145" s="25">
        <f t="shared" si="75"/>
        <v>0</v>
      </c>
      <c r="M145" s="25">
        <f t="shared" si="75"/>
        <v>4</v>
      </c>
      <c r="N145" s="25">
        <f t="shared" si="75"/>
        <v>2.8</v>
      </c>
      <c r="O145" s="25">
        <f t="shared" si="75"/>
        <v>13</v>
      </c>
      <c r="P145" s="25">
        <f t="shared" si="75"/>
        <v>0.22000000000000003</v>
      </c>
      <c r="Q145" s="25">
        <v>3.03</v>
      </c>
      <c r="R145" s="25">
        <v>0.36</v>
      </c>
      <c r="S145" s="25">
        <v>19.64</v>
      </c>
      <c r="T145" s="25">
        <v>93.77</v>
      </c>
      <c r="U145" s="25"/>
      <c r="V145" s="25"/>
      <c r="W145" s="25">
        <v>1.2999999999999999E-2</v>
      </c>
      <c r="X145" s="25"/>
      <c r="Y145" s="25">
        <v>8</v>
      </c>
      <c r="Z145" s="25">
        <v>5.6</v>
      </c>
      <c r="AA145" s="25">
        <v>26</v>
      </c>
      <c r="AB145" s="25">
        <v>0.44</v>
      </c>
      <c r="AC145" s="25">
        <v>3</v>
      </c>
      <c r="AD145" s="25">
        <f t="shared" ref="AD145:AN145" si="76">AP145*40/40</f>
        <v>0</v>
      </c>
      <c r="AE145" s="25">
        <f t="shared" si="76"/>
        <v>0</v>
      </c>
      <c r="AF145" s="25">
        <f t="shared" si="76"/>
        <v>0</v>
      </c>
      <c r="AG145" s="25">
        <f t="shared" si="76"/>
        <v>0</v>
      </c>
      <c r="AH145" s="25">
        <f t="shared" si="76"/>
        <v>0</v>
      </c>
      <c r="AI145" s="25">
        <f t="shared" si="76"/>
        <v>0</v>
      </c>
      <c r="AJ145" s="25">
        <f t="shared" si="76"/>
        <v>0</v>
      </c>
      <c r="AK145" s="25">
        <f t="shared" si="76"/>
        <v>0</v>
      </c>
      <c r="AL145" s="25">
        <f t="shared" si="76"/>
        <v>0</v>
      </c>
      <c r="AM145" s="25">
        <f t="shared" si="76"/>
        <v>0</v>
      </c>
      <c r="AN145" s="25">
        <f t="shared" si="76"/>
        <v>0</v>
      </c>
      <c r="BD145" s="25">
        <v>1.48</v>
      </c>
      <c r="BE145" s="25">
        <v>0.18</v>
      </c>
      <c r="BF145" s="25">
        <v>9.82</v>
      </c>
      <c r="BG145" s="25">
        <v>46.89</v>
      </c>
      <c r="BH145" s="25"/>
      <c r="BI145" s="25"/>
      <c r="BJ145" s="25">
        <v>0.01</v>
      </c>
      <c r="BK145" s="25"/>
      <c r="BL145" s="25">
        <v>4</v>
      </c>
      <c r="BM145" s="25">
        <v>2.8</v>
      </c>
      <c r="BN145" s="25">
        <v>13</v>
      </c>
      <c r="BO145" s="25">
        <v>0.22</v>
      </c>
      <c r="XCA145" s="2"/>
      <c r="XCB145" s="2"/>
      <c r="XCC145" s="2"/>
      <c r="XCD145" s="2"/>
      <c r="XCE145" s="2"/>
      <c r="XCF145" s="2"/>
      <c r="XCG145" s="2"/>
      <c r="XCH145" s="2"/>
      <c r="XCI145" s="2"/>
      <c r="XCJ145" s="2"/>
      <c r="XCK145" s="2"/>
      <c r="XCL145" s="2"/>
      <c r="XCM145" s="2"/>
      <c r="XCN145" s="2"/>
      <c r="XCO145" s="2"/>
      <c r="XCP145" s="2"/>
      <c r="XCQ145" s="2"/>
      <c r="XCR145" s="2"/>
      <c r="XCS145" s="2"/>
      <c r="XCT145" s="2"/>
      <c r="XCU145" s="2"/>
      <c r="XCV145" s="2"/>
      <c r="XCW145" s="2"/>
      <c r="XCX145" s="2"/>
      <c r="XCY145" s="2"/>
      <c r="XCZ145" s="2"/>
      <c r="XDA145" s="2"/>
      <c r="XDB145" s="2"/>
      <c r="XDC145" s="2"/>
      <c r="XDD145" s="2"/>
      <c r="XDE145" s="2"/>
      <c r="XDF145" s="2"/>
      <c r="XDG145" s="2"/>
      <c r="XDH145" s="2"/>
      <c r="XDI145" s="2"/>
      <c r="XDJ145" s="2"/>
      <c r="XDK145" s="2"/>
      <c r="XDL145" s="2"/>
      <c r="XDM145" s="2"/>
      <c r="XDN145" s="2"/>
      <c r="XDO145" s="2"/>
      <c r="XDP145" s="2"/>
      <c r="XDQ145" s="2"/>
      <c r="XDR145" s="2"/>
      <c r="XDS145" s="2"/>
      <c r="XDT145" s="2"/>
      <c r="XDU145" s="2"/>
      <c r="XDV145" s="2"/>
      <c r="XDW145" s="2"/>
      <c r="XDX145" s="2"/>
      <c r="XDY145" s="2"/>
      <c r="XDZ145" s="2"/>
      <c r="XEA145" s="2"/>
      <c r="XEB145" s="2"/>
      <c r="XEC145" s="2"/>
      <c r="XED145" s="2"/>
      <c r="XEE145" s="2"/>
      <c r="XEF145" s="2"/>
      <c r="XEG145" s="2"/>
      <c r="XEH145" s="2"/>
      <c r="XEI145" s="2"/>
      <c r="XEJ145" s="2"/>
      <c r="XEK145" s="2"/>
      <c r="XEL145" s="2"/>
      <c r="XEM145" s="2"/>
      <c r="XEN145" s="2"/>
      <c r="XEO145" s="2"/>
      <c r="XEP145" s="2"/>
      <c r="XEQ145" s="2"/>
      <c r="XER145" s="2"/>
      <c r="XES145" s="2"/>
      <c r="XET145" s="2"/>
      <c r="XEU145" s="2"/>
      <c r="XEV145" s="2"/>
      <c r="XEW145" s="2"/>
      <c r="XEX145" s="2"/>
      <c r="XEY145" s="2"/>
      <c r="XEZ145" s="2"/>
      <c r="XFA145" s="2"/>
      <c r="XFB145" s="2"/>
      <c r="XFC145" s="2"/>
    </row>
    <row r="146" spans="1:67 16201:16384" ht="25.35" customHeight="1" x14ac:dyDescent="0.25">
      <c r="A146" s="138"/>
      <c r="B146" s="12">
        <v>385</v>
      </c>
      <c r="C146" s="27" t="s">
        <v>71</v>
      </c>
      <c r="D146" s="19">
        <v>200</v>
      </c>
      <c r="E146" s="25">
        <v>5.8</v>
      </c>
      <c r="F146" s="25">
        <v>5</v>
      </c>
      <c r="G146" s="25">
        <v>9.6</v>
      </c>
      <c r="H146" s="25">
        <v>107</v>
      </c>
      <c r="I146" s="25">
        <v>40</v>
      </c>
      <c r="J146" s="25">
        <v>0.08</v>
      </c>
      <c r="K146" s="25">
        <v>0.3</v>
      </c>
      <c r="L146" s="25">
        <v>2.6</v>
      </c>
      <c r="M146" s="25">
        <v>240</v>
      </c>
      <c r="N146" s="25">
        <v>28</v>
      </c>
      <c r="O146" s="25">
        <v>180</v>
      </c>
      <c r="P146" s="25">
        <v>0.2</v>
      </c>
    </row>
    <row r="147" spans="1:67 16201:16384" x14ac:dyDescent="0.25">
      <c r="A147" s="138"/>
      <c r="B147" s="19" t="s">
        <v>80</v>
      </c>
      <c r="C147" s="24" t="s">
        <v>81</v>
      </c>
      <c r="D147" s="19">
        <v>180</v>
      </c>
      <c r="E147" s="25">
        <f>BD147*180/200</f>
        <v>0.11700000000000001</v>
      </c>
      <c r="F147" s="25">
        <v>0.02</v>
      </c>
      <c r="G147" s="25">
        <v>15.2</v>
      </c>
      <c r="H147" s="25">
        <v>62</v>
      </c>
      <c r="I147" s="25"/>
      <c r="J147" s="25"/>
      <c r="K147" s="25"/>
      <c r="L147" s="25">
        <v>2.83</v>
      </c>
      <c r="M147" s="25">
        <v>14.2</v>
      </c>
      <c r="N147" s="25">
        <v>2.4</v>
      </c>
      <c r="O147" s="25">
        <v>4.4000000000000004</v>
      </c>
      <c r="P147" s="25">
        <v>0.36</v>
      </c>
      <c r="Q147" s="25">
        <v>0.3</v>
      </c>
      <c r="R147" s="25"/>
      <c r="S147" s="25">
        <v>6.7</v>
      </c>
      <c r="T147" s="25">
        <v>27.9</v>
      </c>
      <c r="U147" s="26">
        <v>0.38</v>
      </c>
      <c r="V147" s="19"/>
      <c r="W147" s="19">
        <v>0.01</v>
      </c>
      <c r="X147" s="25">
        <v>1.1599999999999999</v>
      </c>
      <c r="Y147" s="25">
        <v>6.9</v>
      </c>
      <c r="Z147" s="25">
        <v>4.5999999999999996</v>
      </c>
      <c r="AA147" s="25">
        <v>8.5</v>
      </c>
      <c r="AB147" s="25">
        <v>0.77</v>
      </c>
      <c r="AC147" s="25">
        <v>0.8</v>
      </c>
      <c r="AD147" s="25">
        <v>0.2</v>
      </c>
      <c r="AE147" s="25">
        <v>16.7</v>
      </c>
      <c r="AF147" s="25">
        <v>66.7</v>
      </c>
      <c r="AG147" s="25">
        <v>98</v>
      </c>
      <c r="AH147" s="25">
        <v>0.01</v>
      </c>
      <c r="AI147" s="25">
        <v>0.05</v>
      </c>
      <c r="AJ147" s="25">
        <v>80</v>
      </c>
      <c r="AK147" s="25">
        <v>11</v>
      </c>
      <c r="AL147" s="25">
        <v>3</v>
      </c>
      <c r="AM147" s="25">
        <v>3</v>
      </c>
      <c r="AN147" s="25">
        <v>0.54</v>
      </c>
      <c r="BD147" s="25">
        <v>0.13</v>
      </c>
      <c r="BE147" s="25">
        <v>0.02</v>
      </c>
      <c r="BF147" s="25">
        <v>15.2</v>
      </c>
      <c r="BG147" s="25">
        <v>62</v>
      </c>
      <c r="BH147" s="25"/>
      <c r="BI147" s="25"/>
      <c r="BJ147" s="25"/>
      <c r="BK147" s="25">
        <v>2.83</v>
      </c>
      <c r="BL147" s="25">
        <v>14.2</v>
      </c>
      <c r="BM147" s="25">
        <v>2.4</v>
      </c>
      <c r="BN147" s="25">
        <v>4.4000000000000004</v>
      </c>
      <c r="BO147" s="25">
        <v>0.36</v>
      </c>
    </row>
    <row r="148" spans="1:67 16201:16384" x14ac:dyDescent="0.25">
      <c r="A148" s="140" t="s">
        <v>82</v>
      </c>
      <c r="B148" s="140"/>
      <c r="C148" s="140"/>
      <c r="D148" s="31">
        <f>SUM(D141:D147)</f>
        <v>720</v>
      </c>
      <c r="E148" s="30"/>
      <c r="F148" s="30"/>
      <c r="G148" s="30"/>
      <c r="H148" s="30"/>
      <c r="I148" s="30"/>
      <c r="J148" s="31"/>
      <c r="K148" s="31"/>
      <c r="L148" s="30"/>
      <c r="M148" s="30"/>
      <c r="N148" s="30"/>
      <c r="O148" s="30"/>
      <c r="P148" s="30"/>
    </row>
    <row r="149" spans="1:67 16201:16384" x14ac:dyDescent="0.25">
      <c r="A149" s="141" t="s">
        <v>100</v>
      </c>
      <c r="B149" s="141"/>
      <c r="C149" s="141"/>
      <c r="D149" s="141"/>
      <c r="E149" s="30">
        <f t="shared" ref="E149:P149" si="77">SUM(E141:E148)</f>
        <v>26.457000000000001</v>
      </c>
      <c r="F149" s="30">
        <f t="shared" si="77"/>
        <v>33.380000000000003</v>
      </c>
      <c r="G149" s="30">
        <f t="shared" si="77"/>
        <v>86.48</v>
      </c>
      <c r="H149" s="30">
        <f t="shared" si="77"/>
        <v>750.44999999999993</v>
      </c>
      <c r="I149" s="30">
        <f t="shared" si="77"/>
        <v>78.400000000000006</v>
      </c>
      <c r="J149" s="30">
        <f t="shared" si="77"/>
        <v>0.37800000000000006</v>
      </c>
      <c r="K149" s="30">
        <f t="shared" si="77"/>
        <v>0.47599999999999998</v>
      </c>
      <c r="L149" s="30">
        <f t="shared" si="77"/>
        <v>14.393999999999998</v>
      </c>
      <c r="M149" s="30">
        <f t="shared" si="77"/>
        <v>312.14600000000002</v>
      </c>
      <c r="N149" s="30">
        <f t="shared" si="77"/>
        <v>87.490000000000009</v>
      </c>
      <c r="O149" s="30">
        <f t="shared" si="77"/>
        <v>433.49199999999996</v>
      </c>
      <c r="P149" s="30">
        <f t="shared" si="77"/>
        <v>6.1139999999999999</v>
      </c>
    </row>
    <row r="150" spans="1:67 16201:16384" ht="15" customHeight="1" x14ac:dyDescent="0.25">
      <c r="A150" s="150" t="s">
        <v>38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</row>
    <row r="151" spans="1:67 16201:16384" x14ac:dyDescent="0.25">
      <c r="A151" s="150"/>
      <c r="B151" s="19" t="s">
        <v>31</v>
      </c>
      <c r="C151" s="24" t="s">
        <v>53</v>
      </c>
      <c r="D151" s="14">
        <v>60</v>
      </c>
      <c r="E151" s="15">
        <f t="shared" ref="E151:P151" si="78">Q151*60/50</f>
        <v>0.72</v>
      </c>
      <c r="F151" s="15">
        <f t="shared" si="78"/>
        <v>2.8319999999999999</v>
      </c>
      <c r="G151" s="15">
        <f t="shared" si="78"/>
        <v>4.62</v>
      </c>
      <c r="H151" s="15">
        <f t="shared" si="78"/>
        <v>46.5</v>
      </c>
      <c r="I151" s="15">
        <f t="shared" si="78"/>
        <v>1.2E-2</v>
      </c>
      <c r="J151" s="15">
        <f t="shared" si="78"/>
        <v>1.2E-2</v>
      </c>
      <c r="K151" s="15">
        <f t="shared" si="78"/>
        <v>3.5999999999999997E-2</v>
      </c>
      <c r="L151" s="15">
        <f t="shared" si="78"/>
        <v>4.5</v>
      </c>
      <c r="M151" s="15">
        <f t="shared" si="78"/>
        <v>24</v>
      </c>
      <c r="N151" s="15">
        <f t="shared" si="78"/>
        <v>9</v>
      </c>
      <c r="O151" s="15">
        <f t="shared" si="78"/>
        <v>22.5</v>
      </c>
      <c r="P151" s="15">
        <f t="shared" si="78"/>
        <v>0.42</v>
      </c>
      <c r="Q151" s="47">
        <v>0.6</v>
      </c>
      <c r="R151" s="47">
        <v>2.36</v>
      </c>
      <c r="S151" s="47">
        <v>3.85</v>
      </c>
      <c r="T151" s="47">
        <v>38.75</v>
      </c>
      <c r="U151" s="47">
        <v>0.01</v>
      </c>
      <c r="V151" s="48">
        <v>0.01</v>
      </c>
      <c r="W151" s="48">
        <v>0.03</v>
      </c>
      <c r="X151" s="47">
        <v>3.75</v>
      </c>
      <c r="Y151" s="47">
        <v>20</v>
      </c>
      <c r="Z151" s="47">
        <v>7.5</v>
      </c>
      <c r="AA151" s="47">
        <v>18.75</v>
      </c>
      <c r="AB151" s="47">
        <v>0.35</v>
      </c>
    </row>
    <row r="152" spans="1:67 16201:16384" s="1" customFormat="1" x14ac:dyDescent="0.25">
      <c r="A152" s="150"/>
      <c r="B152" s="19" t="s">
        <v>125</v>
      </c>
      <c r="C152" s="13" t="s">
        <v>126</v>
      </c>
      <c r="D152" s="61">
        <v>200</v>
      </c>
      <c r="E152" s="19">
        <f t="shared" ref="E152:P152" si="79">BD152*200/100</f>
        <v>1.62</v>
      </c>
      <c r="F152" s="19">
        <f t="shared" si="79"/>
        <v>4.08</v>
      </c>
      <c r="G152" s="19">
        <f t="shared" si="79"/>
        <v>9.6</v>
      </c>
      <c r="H152" s="19">
        <f t="shared" si="79"/>
        <v>84</v>
      </c>
      <c r="I152" s="19">
        <f t="shared" si="79"/>
        <v>0</v>
      </c>
      <c r="J152" s="19">
        <f t="shared" si="79"/>
        <v>0.08</v>
      </c>
      <c r="K152" s="19">
        <f t="shared" si="79"/>
        <v>0.04</v>
      </c>
      <c r="L152" s="19">
        <f t="shared" si="79"/>
        <v>6.5</v>
      </c>
      <c r="M152" s="19">
        <f t="shared" si="79"/>
        <v>23.32</v>
      </c>
      <c r="N152" s="19">
        <f t="shared" si="79"/>
        <v>19.34</v>
      </c>
      <c r="O152" s="19">
        <f t="shared" si="79"/>
        <v>45.38</v>
      </c>
      <c r="P152" s="19">
        <f t="shared" si="79"/>
        <v>0.74</v>
      </c>
      <c r="BD152" s="19">
        <v>0.81</v>
      </c>
      <c r="BE152" s="61">
        <v>2.04</v>
      </c>
      <c r="BF152" s="19">
        <v>4.8</v>
      </c>
      <c r="BG152" s="61">
        <v>42</v>
      </c>
      <c r="BH152" s="19"/>
      <c r="BI152" s="61">
        <v>0.04</v>
      </c>
      <c r="BJ152" s="68">
        <v>0.02</v>
      </c>
      <c r="BK152" s="61">
        <v>3.25</v>
      </c>
      <c r="BL152" s="19">
        <v>11.66</v>
      </c>
      <c r="BM152" s="61">
        <v>9.67</v>
      </c>
      <c r="BN152" s="19">
        <v>22.69</v>
      </c>
      <c r="BO152" s="62">
        <v>0.37</v>
      </c>
      <c r="WYC152" s="2"/>
      <c r="WYD152" s="2"/>
      <c r="WYE152" s="2"/>
      <c r="WYF152" s="2"/>
      <c r="WYG152" s="2"/>
      <c r="WYH152" s="2"/>
      <c r="WYI152" s="2"/>
      <c r="WYJ152" s="2"/>
      <c r="WYK152" s="2"/>
      <c r="WYL152" s="2"/>
      <c r="WYM152" s="2"/>
      <c r="WYN152" s="2"/>
      <c r="WYO152" s="2"/>
      <c r="WYP152" s="2"/>
      <c r="WYQ152" s="2"/>
      <c r="WYR152" s="2"/>
      <c r="WYS152" s="2"/>
      <c r="WYT152" s="2"/>
      <c r="WYU152" s="2"/>
      <c r="WYV152" s="2"/>
      <c r="WYW152" s="2"/>
      <c r="WYX152" s="2"/>
      <c r="WYY152" s="2"/>
      <c r="WYZ152" s="2"/>
      <c r="WZA152" s="2"/>
      <c r="WZB152" s="2"/>
      <c r="WZC152" s="2"/>
      <c r="WZD152" s="2"/>
      <c r="WZE152" s="2"/>
      <c r="WZF152" s="2"/>
      <c r="WZG152" s="2"/>
      <c r="WZH152" s="2"/>
      <c r="WZI152" s="2"/>
      <c r="WZJ152" s="2"/>
      <c r="WZK152" s="2"/>
      <c r="WZL152" s="2"/>
      <c r="WZM152" s="2"/>
      <c r="WZN152" s="2"/>
      <c r="WZO152" s="2"/>
      <c r="WZP152" s="2"/>
      <c r="WZQ152" s="2"/>
      <c r="WZR152" s="2"/>
      <c r="WZS152" s="2"/>
      <c r="WZT152" s="2"/>
      <c r="WZU152" s="2"/>
      <c r="WZV152" s="2"/>
      <c r="WZW152" s="2"/>
      <c r="WZX152" s="2"/>
      <c r="WZY152" s="2"/>
      <c r="WZZ152" s="2"/>
      <c r="XAA152" s="2"/>
      <c r="XAB152" s="2"/>
      <c r="XAC152" s="2"/>
      <c r="XAD152" s="2"/>
      <c r="XAE152" s="2"/>
      <c r="XAF152" s="2"/>
      <c r="XAG152" s="2"/>
      <c r="XAH152" s="2"/>
      <c r="XAI152" s="2"/>
      <c r="XAJ152" s="2"/>
      <c r="XAK152" s="2"/>
      <c r="XAL152" s="2"/>
      <c r="XAM152" s="2"/>
      <c r="XAN152" s="2"/>
      <c r="XAO152" s="2"/>
      <c r="XAP152" s="2"/>
      <c r="XAQ152" s="2"/>
      <c r="XAR152" s="2"/>
      <c r="XAS152" s="2"/>
      <c r="XAT152" s="2"/>
      <c r="XAU152" s="2"/>
      <c r="XAV152" s="2"/>
      <c r="XAW152" s="2"/>
      <c r="XAX152" s="2"/>
      <c r="XAY152" s="2"/>
      <c r="XAZ152" s="2"/>
      <c r="XBA152" s="2"/>
      <c r="XBB152" s="2"/>
      <c r="XBC152" s="2"/>
      <c r="XBD152" s="2"/>
      <c r="XBE152" s="2"/>
      <c r="XBF152" s="2"/>
      <c r="XBG152" s="2"/>
      <c r="XBH152" s="2"/>
      <c r="XBI152" s="2"/>
      <c r="XBJ152" s="2"/>
      <c r="XBK152" s="2"/>
      <c r="XBL152" s="2"/>
      <c r="XBM152" s="2"/>
      <c r="XBN152" s="2"/>
      <c r="XBO152" s="2"/>
      <c r="XBP152" s="2"/>
      <c r="XBQ152" s="2"/>
      <c r="XBR152" s="2"/>
      <c r="XBS152" s="2"/>
      <c r="XBT152" s="2"/>
      <c r="XBU152" s="2"/>
      <c r="XBV152" s="2"/>
      <c r="XBW152" s="2"/>
      <c r="XBX152" s="2"/>
      <c r="XBY152" s="2"/>
      <c r="XBZ152" s="2"/>
      <c r="XCA152" s="3"/>
      <c r="XCB152" s="3"/>
      <c r="XCC152" s="3"/>
      <c r="XCD152" s="3"/>
      <c r="XCE152" s="3"/>
      <c r="XCF152" s="3"/>
      <c r="XCG152" s="3"/>
      <c r="XCH152" s="3"/>
      <c r="XCI152" s="3"/>
      <c r="XCJ152" s="3"/>
      <c r="XCK152" s="3"/>
      <c r="XCL152" s="3"/>
      <c r="XCM152" s="3"/>
      <c r="XCN152" s="3"/>
      <c r="XCO152" s="3"/>
      <c r="XCP152" s="3"/>
      <c r="XCQ152" s="3"/>
      <c r="XCR152" s="3"/>
      <c r="XCS152" s="3"/>
      <c r="XCT152" s="3"/>
      <c r="XCU152" s="3"/>
      <c r="XCV152" s="3"/>
      <c r="XCW152" s="3"/>
      <c r="XCX152" s="3"/>
      <c r="XCY152" s="3"/>
      <c r="XCZ152" s="3"/>
      <c r="XDA152" s="3"/>
      <c r="XDB152" s="3"/>
      <c r="XDC152" s="3"/>
      <c r="XDD152" s="3"/>
      <c r="XDE152" s="3"/>
      <c r="XDF152" s="3"/>
      <c r="XDG152" s="3"/>
      <c r="XDH152" s="3"/>
      <c r="XDI152" s="3"/>
      <c r="XDJ152" s="3"/>
      <c r="XDK152" s="3"/>
      <c r="XDL152" s="3"/>
      <c r="XDM152" s="3"/>
      <c r="XDN152" s="3"/>
      <c r="XDO152" s="3"/>
      <c r="XDP152" s="3"/>
      <c r="XDQ152" s="3"/>
      <c r="XDR152" s="3"/>
      <c r="XDS152" s="3"/>
      <c r="XDT152" s="3"/>
      <c r="XDU152" s="3"/>
      <c r="XDV152" s="3"/>
      <c r="XDW152" s="3"/>
      <c r="XDX152" s="3"/>
      <c r="XDY152" s="3"/>
      <c r="XDZ152" s="3"/>
      <c r="XEA152" s="3"/>
      <c r="XEB152" s="3"/>
      <c r="XEC152" s="3"/>
      <c r="XED152" s="3"/>
      <c r="XEE152" s="3"/>
      <c r="XEF152" s="3"/>
      <c r="XEG152" s="3"/>
      <c r="XEH152" s="3"/>
      <c r="XEI152" s="3"/>
      <c r="XEJ152" s="3"/>
      <c r="XEK152" s="3"/>
      <c r="XEL152" s="3"/>
      <c r="XEM152" s="3"/>
      <c r="XEN152" s="3"/>
      <c r="XEO152" s="3"/>
      <c r="XEP152" s="3"/>
      <c r="XEQ152" s="3"/>
      <c r="XER152" s="3"/>
      <c r="XES152" s="3"/>
      <c r="XET152" s="3"/>
      <c r="XEU152" s="3"/>
      <c r="XEV152" s="3"/>
      <c r="XEW152" s="3"/>
      <c r="XEX152" s="3"/>
      <c r="XEY152" s="3"/>
      <c r="XEZ152" s="3"/>
      <c r="XFA152" s="3"/>
      <c r="XFB152" s="3"/>
      <c r="XFC152" s="3"/>
      <c r="XFD152" s="4"/>
    </row>
    <row r="153" spans="1:67 16201:16384" x14ac:dyDescent="0.25">
      <c r="A153" s="150"/>
      <c r="B153" s="19" t="s">
        <v>127</v>
      </c>
      <c r="C153" s="13" t="s">
        <v>128</v>
      </c>
      <c r="D153" s="19">
        <v>200</v>
      </c>
      <c r="E153" s="25">
        <v>8</v>
      </c>
      <c r="F153" s="25">
        <v>10</v>
      </c>
      <c r="G153" s="25">
        <f t="shared" ref="G153:P153" si="80">BF153*200/150</f>
        <v>23.293333333333333</v>
      </c>
      <c r="H153" s="25">
        <f t="shared" si="80"/>
        <v>388</v>
      </c>
      <c r="I153" s="25">
        <f t="shared" si="80"/>
        <v>0</v>
      </c>
      <c r="J153" s="25">
        <f t="shared" si="80"/>
        <v>0.22666666666666666</v>
      </c>
      <c r="K153" s="25">
        <f t="shared" si="80"/>
        <v>0.25333333333333335</v>
      </c>
      <c r="L153" s="25">
        <f t="shared" si="80"/>
        <v>29.04</v>
      </c>
      <c r="M153" s="25">
        <f t="shared" si="80"/>
        <v>30.2</v>
      </c>
      <c r="N153" s="25">
        <f t="shared" si="80"/>
        <v>57.693333333333335</v>
      </c>
      <c r="O153" s="25">
        <f t="shared" si="80"/>
        <v>286.49333333333334</v>
      </c>
      <c r="P153" s="25">
        <f t="shared" si="80"/>
        <v>4.24</v>
      </c>
      <c r="BD153" s="25">
        <v>16.940000000000001</v>
      </c>
      <c r="BE153" s="25">
        <v>17.05</v>
      </c>
      <c r="BF153" s="25">
        <v>17.47</v>
      </c>
      <c r="BG153" s="25">
        <v>291</v>
      </c>
      <c r="BH153" s="25"/>
      <c r="BI153" s="19">
        <v>0.17</v>
      </c>
      <c r="BJ153" s="19">
        <v>0.19</v>
      </c>
      <c r="BK153" s="25">
        <v>21.78</v>
      </c>
      <c r="BL153" s="25">
        <v>22.65</v>
      </c>
      <c r="BM153" s="25">
        <v>43.27</v>
      </c>
      <c r="BN153" s="25">
        <v>214.87</v>
      </c>
      <c r="BO153" s="25">
        <v>3.18</v>
      </c>
    </row>
    <row r="154" spans="1:67 16201:16384" x14ac:dyDescent="0.25">
      <c r="A154" s="150"/>
      <c r="B154" s="19" t="s">
        <v>31</v>
      </c>
      <c r="C154" s="24" t="s">
        <v>32</v>
      </c>
      <c r="D154" s="19">
        <v>28</v>
      </c>
      <c r="E154" s="25">
        <f t="shared" ref="E154:P154" si="81">BD154*28/20</f>
        <v>1.9040000000000004</v>
      </c>
      <c r="F154" s="25">
        <f t="shared" si="81"/>
        <v>0.33599999999999997</v>
      </c>
      <c r="G154" s="25">
        <f t="shared" si="81"/>
        <v>9.4079999999999995</v>
      </c>
      <c r="H154" s="25">
        <f t="shared" si="81"/>
        <v>47.823999999999998</v>
      </c>
      <c r="I154" s="25">
        <f t="shared" si="81"/>
        <v>0</v>
      </c>
      <c r="J154" s="25">
        <f t="shared" si="81"/>
        <v>4.1999999999999996E-2</v>
      </c>
      <c r="K154" s="25">
        <f t="shared" si="81"/>
        <v>2.8000000000000004E-2</v>
      </c>
      <c r="L154" s="25">
        <f t="shared" si="81"/>
        <v>0</v>
      </c>
      <c r="M154" s="25">
        <f t="shared" si="81"/>
        <v>12.614000000000001</v>
      </c>
      <c r="N154" s="25">
        <f t="shared" si="81"/>
        <v>13.174000000000001</v>
      </c>
      <c r="O154" s="25">
        <f t="shared" si="81"/>
        <v>42.196000000000005</v>
      </c>
      <c r="P154" s="25">
        <f t="shared" si="81"/>
        <v>1.05</v>
      </c>
      <c r="Q154" s="25">
        <v>1.7</v>
      </c>
      <c r="R154" s="25">
        <v>0.3</v>
      </c>
      <c r="S154" s="25">
        <v>8.4</v>
      </c>
      <c r="T154" s="25">
        <v>42.7</v>
      </c>
      <c r="U154" s="25"/>
      <c r="V154" s="25">
        <v>0.04</v>
      </c>
      <c r="W154" s="25">
        <v>0.02</v>
      </c>
      <c r="X154" s="25"/>
      <c r="Y154" s="25">
        <v>11.26</v>
      </c>
      <c r="Z154" s="25">
        <v>11.76</v>
      </c>
      <c r="AA154" s="25">
        <v>37.68</v>
      </c>
      <c r="AB154" s="25">
        <v>0.94</v>
      </c>
      <c r="BD154" s="25">
        <v>1.36</v>
      </c>
      <c r="BE154" s="25">
        <v>0.24</v>
      </c>
      <c r="BF154" s="25">
        <v>6.72</v>
      </c>
      <c r="BG154" s="25">
        <v>34.159999999999997</v>
      </c>
      <c r="BH154" s="25"/>
      <c r="BI154" s="25">
        <v>0.03</v>
      </c>
      <c r="BJ154" s="25">
        <v>0.02</v>
      </c>
      <c r="BK154" s="25"/>
      <c r="BL154" s="25">
        <v>9.01</v>
      </c>
      <c r="BM154" s="25">
        <v>9.41</v>
      </c>
      <c r="BN154" s="25">
        <v>30.14</v>
      </c>
      <c r="BO154" s="25">
        <v>0.75</v>
      </c>
    </row>
    <row r="155" spans="1:67 16201:16384" x14ac:dyDescent="0.25">
      <c r="A155" s="150"/>
      <c r="B155" s="19" t="s">
        <v>31</v>
      </c>
      <c r="C155" s="13" t="s">
        <v>33</v>
      </c>
      <c r="D155" s="19">
        <v>45</v>
      </c>
      <c r="E155" s="25">
        <f>BD155*45/20</f>
        <v>3.3299999999999996</v>
      </c>
      <c r="F155" s="25">
        <f>BE155*45/20</f>
        <v>0.40499999999999997</v>
      </c>
      <c r="G155" s="25">
        <v>23.74</v>
      </c>
      <c r="H155" s="25">
        <f t="shared" ref="H155:P155" si="82">BG155*45/20</f>
        <v>105.50250000000001</v>
      </c>
      <c r="I155" s="25">
        <f t="shared" si="82"/>
        <v>0</v>
      </c>
      <c r="J155" s="25">
        <f t="shared" si="82"/>
        <v>0</v>
      </c>
      <c r="K155" s="25">
        <f t="shared" si="82"/>
        <v>2.2499999999999999E-2</v>
      </c>
      <c r="L155" s="25">
        <f t="shared" si="82"/>
        <v>0</v>
      </c>
      <c r="M155" s="25">
        <f t="shared" si="82"/>
        <v>9</v>
      </c>
      <c r="N155" s="25">
        <f t="shared" si="82"/>
        <v>6.2999999999999989</v>
      </c>
      <c r="O155" s="25">
        <f t="shared" si="82"/>
        <v>29.25</v>
      </c>
      <c r="P155" s="25">
        <f t="shared" si="82"/>
        <v>0.495</v>
      </c>
      <c r="Q155" s="25">
        <v>3.03</v>
      </c>
      <c r="R155" s="25">
        <v>0.36</v>
      </c>
      <c r="S155" s="25">
        <v>19.64</v>
      </c>
      <c r="T155" s="25">
        <v>93.77</v>
      </c>
      <c r="U155" s="25"/>
      <c r="V155" s="25"/>
      <c r="W155" s="25">
        <v>1.2999999999999999E-2</v>
      </c>
      <c r="X155" s="25"/>
      <c r="Y155" s="25">
        <v>8</v>
      </c>
      <c r="Z155" s="25">
        <v>5.6</v>
      </c>
      <c r="AA155" s="25">
        <v>26</v>
      </c>
      <c r="AB155" s="25">
        <v>0.44</v>
      </c>
      <c r="AC155" s="25">
        <v>3</v>
      </c>
      <c r="AD155" s="25">
        <f t="shared" ref="AD155:AN155" si="83">AP155*40/40</f>
        <v>0</v>
      </c>
      <c r="AE155" s="25">
        <f t="shared" si="83"/>
        <v>0</v>
      </c>
      <c r="AF155" s="25">
        <f t="shared" si="83"/>
        <v>0</v>
      </c>
      <c r="AG155" s="25">
        <f t="shared" si="83"/>
        <v>0</v>
      </c>
      <c r="AH155" s="25">
        <f t="shared" si="83"/>
        <v>0</v>
      </c>
      <c r="AI155" s="25">
        <f t="shared" si="83"/>
        <v>0</v>
      </c>
      <c r="AJ155" s="25">
        <f t="shared" si="83"/>
        <v>0</v>
      </c>
      <c r="AK155" s="25">
        <f t="shared" si="83"/>
        <v>0</v>
      </c>
      <c r="AL155" s="25">
        <f t="shared" si="83"/>
        <v>0</v>
      </c>
      <c r="AM155" s="25">
        <f t="shared" si="83"/>
        <v>0</v>
      </c>
      <c r="AN155" s="25">
        <f t="shared" si="83"/>
        <v>0</v>
      </c>
      <c r="BD155" s="25">
        <v>1.48</v>
      </c>
      <c r="BE155" s="25">
        <v>0.18</v>
      </c>
      <c r="BF155" s="25">
        <v>9.82</v>
      </c>
      <c r="BG155" s="25">
        <v>46.89</v>
      </c>
      <c r="BH155" s="25"/>
      <c r="BI155" s="25"/>
      <c r="BJ155" s="25">
        <v>0.01</v>
      </c>
      <c r="BK155" s="25"/>
      <c r="BL155" s="25">
        <v>4</v>
      </c>
      <c r="BM155" s="25">
        <v>2.8</v>
      </c>
      <c r="BN155" s="25">
        <v>13</v>
      </c>
      <c r="BO155" s="25">
        <v>0.22</v>
      </c>
      <c r="XCA155" s="2"/>
      <c r="XCB155" s="2"/>
      <c r="XCC155" s="2"/>
      <c r="XCD155" s="2"/>
      <c r="XCE155" s="2"/>
      <c r="XCF155" s="2"/>
      <c r="XCG155" s="2"/>
      <c r="XCH155" s="2"/>
      <c r="XCI155" s="2"/>
      <c r="XCJ155" s="2"/>
      <c r="XCK155" s="2"/>
      <c r="XCL155" s="2"/>
      <c r="XCM155" s="2"/>
      <c r="XCN155" s="2"/>
      <c r="XCO155" s="2"/>
      <c r="XCP155" s="2"/>
      <c r="XCQ155" s="2"/>
      <c r="XCR155" s="2"/>
      <c r="XCS155" s="2"/>
      <c r="XCT155" s="2"/>
      <c r="XCU155" s="2"/>
      <c r="XCV155" s="2"/>
      <c r="XCW155" s="2"/>
      <c r="XCX155" s="2"/>
      <c r="XCY155" s="2"/>
      <c r="XCZ155" s="2"/>
      <c r="XDA155" s="2"/>
      <c r="XDB155" s="2"/>
      <c r="XDC155" s="2"/>
      <c r="XDD155" s="2"/>
      <c r="XDE155" s="2"/>
      <c r="XDF155" s="2"/>
      <c r="XDG155" s="2"/>
      <c r="XDH155" s="2"/>
      <c r="XDI155" s="2"/>
      <c r="XDJ155" s="2"/>
      <c r="XDK155" s="2"/>
      <c r="XDL155" s="2"/>
      <c r="XDM155" s="2"/>
      <c r="XDN155" s="2"/>
      <c r="XDO155" s="2"/>
      <c r="XDP155" s="2"/>
      <c r="XDQ155" s="2"/>
      <c r="XDR155" s="2"/>
      <c r="XDS155" s="2"/>
      <c r="XDT155" s="2"/>
      <c r="XDU155" s="2"/>
      <c r="XDV155" s="2"/>
      <c r="XDW155" s="2"/>
      <c r="XDX155" s="2"/>
      <c r="XDY155" s="2"/>
      <c r="XDZ155" s="2"/>
      <c r="XEA155" s="2"/>
      <c r="XEB155" s="2"/>
      <c r="XEC155" s="2"/>
      <c r="XED155" s="2"/>
      <c r="XEE155" s="2"/>
      <c r="XEF155" s="2"/>
      <c r="XEG155" s="2"/>
      <c r="XEH155" s="2"/>
      <c r="XEI155" s="2"/>
      <c r="XEJ155" s="2"/>
      <c r="XEK155" s="2"/>
      <c r="XEL155" s="2"/>
      <c r="XEM155" s="2"/>
      <c r="XEN155" s="2"/>
      <c r="XEO155" s="2"/>
      <c r="XEP155" s="2"/>
      <c r="XEQ155" s="2"/>
      <c r="XER155" s="2"/>
      <c r="XES155" s="2"/>
      <c r="XET155" s="2"/>
      <c r="XEU155" s="2"/>
      <c r="XEV155" s="2"/>
      <c r="XEW155" s="2"/>
      <c r="XEX155" s="2"/>
      <c r="XEY155" s="2"/>
      <c r="XEZ155" s="2"/>
      <c r="XFA155" s="2"/>
      <c r="XFB155" s="2"/>
      <c r="XFC155" s="2"/>
    </row>
    <row r="156" spans="1:67 16201:16384" s="2" customFormat="1" x14ac:dyDescent="0.25">
      <c r="A156" s="150"/>
      <c r="B156" s="19" t="s">
        <v>93</v>
      </c>
      <c r="C156" s="64" t="s">
        <v>94</v>
      </c>
      <c r="D156" s="19">
        <v>180</v>
      </c>
      <c r="E156" s="25">
        <f t="shared" ref="E156:P156" si="84">BD156*180/100</f>
        <v>0.14400000000000002</v>
      </c>
      <c r="F156" s="25">
        <f t="shared" si="84"/>
        <v>0.14400000000000002</v>
      </c>
      <c r="G156" s="25">
        <f t="shared" si="84"/>
        <v>25.091999999999999</v>
      </c>
      <c r="H156" s="25">
        <f t="shared" si="84"/>
        <v>102.6</v>
      </c>
      <c r="I156" s="25">
        <f t="shared" si="84"/>
        <v>0</v>
      </c>
      <c r="J156" s="25">
        <f t="shared" si="84"/>
        <v>1.8E-3</v>
      </c>
      <c r="K156" s="25">
        <f t="shared" si="84"/>
        <v>1.8000000000000002E-2</v>
      </c>
      <c r="L156" s="25">
        <f t="shared" si="84"/>
        <v>0.81</v>
      </c>
      <c r="M156" s="25">
        <f t="shared" si="84"/>
        <v>12.762</v>
      </c>
      <c r="N156" s="25">
        <f t="shared" si="84"/>
        <v>4.6259999999999994</v>
      </c>
      <c r="O156" s="25">
        <f t="shared" si="84"/>
        <v>3.9600000000000004</v>
      </c>
      <c r="P156" s="25">
        <f t="shared" si="84"/>
        <v>0.84599999999999997</v>
      </c>
      <c r="AC156" s="25">
        <v>0.5</v>
      </c>
      <c r="AD156" s="25">
        <v>0</v>
      </c>
      <c r="AE156" s="25">
        <v>19.8</v>
      </c>
      <c r="AF156" s="25">
        <v>81</v>
      </c>
      <c r="AG156" s="25">
        <v>15</v>
      </c>
      <c r="AH156" s="25">
        <v>0</v>
      </c>
      <c r="AI156" s="25">
        <v>0</v>
      </c>
      <c r="AJ156" s="25">
        <v>0.02</v>
      </c>
      <c r="AK156" s="25">
        <v>50</v>
      </c>
      <c r="AL156" s="25">
        <v>2.1</v>
      </c>
      <c r="AM156" s="25">
        <v>4.3</v>
      </c>
      <c r="AN156" s="25">
        <v>0.09</v>
      </c>
      <c r="AQ156" s="65">
        <v>0.6</v>
      </c>
      <c r="AR156" s="65">
        <v>0.08</v>
      </c>
      <c r="AS156" s="65">
        <v>28.81</v>
      </c>
      <c r="AT156" s="65">
        <v>119.52</v>
      </c>
      <c r="AU156" s="66"/>
      <c r="AV156" s="67">
        <v>1.4E-2</v>
      </c>
      <c r="AW156" s="67">
        <v>0.02</v>
      </c>
      <c r="AX156" s="67">
        <v>0.65</v>
      </c>
      <c r="AY156" s="65">
        <v>29.23</v>
      </c>
      <c r="AZ156" s="65">
        <v>15.71</v>
      </c>
      <c r="BA156" s="65">
        <v>21.1</v>
      </c>
      <c r="BB156" s="65">
        <v>0.63</v>
      </c>
      <c r="BD156" s="25">
        <v>0.08</v>
      </c>
      <c r="BE156" s="25">
        <v>0.08</v>
      </c>
      <c r="BF156" s="25">
        <v>13.94</v>
      </c>
      <c r="BG156" s="25">
        <v>57</v>
      </c>
      <c r="BH156" s="25"/>
      <c r="BI156" s="25">
        <v>1E-3</v>
      </c>
      <c r="BJ156" s="25">
        <v>0.01</v>
      </c>
      <c r="BK156" s="68">
        <v>0.45</v>
      </c>
      <c r="BL156" s="25">
        <v>7.09</v>
      </c>
      <c r="BM156" s="25">
        <v>2.57</v>
      </c>
      <c r="BN156" s="25">
        <v>2.2000000000000002</v>
      </c>
      <c r="BO156" s="25">
        <v>0.47</v>
      </c>
      <c r="XBI156" s="3"/>
      <c r="XBJ156" s="3"/>
      <c r="XBK156" s="3"/>
      <c r="XBL156" s="3"/>
      <c r="XBM156" s="3"/>
      <c r="XBN156" s="3"/>
      <c r="XBO156" s="3"/>
      <c r="XBP156" s="3"/>
      <c r="XBQ156" s="3"/>
      <c r="XBR156" s="3"/>
      <c r="XBS156" s="3"/>
      <c r="XBT156" s="3"/>
      <c r="XBU156" s="3"/>
      <c r="XBV156" s="3"/>
      <c r="XBW156" s="3"/>
      <c r="XBX156" s="3"/>
      <c r="XBY156" s="3"/>
      <c r="XBZ156" s="3"/>
      <c r="XCA156" s="3"/>
      <c r="XCB156" s="3"/>
      <c r="XCC156" s="3"/>
      <c r="XCD156" s="3"/>
      <c r="XCE156" s="3"/>
      <c r="XCF156" s="3"/>
      <c r="XCG156" s="3"/>
      <c r="XCH156" s="3"/>
      <c r="XCI156" s="3"/>
      <c r="XCJ156" s="3"/>
      <c r="XCK156" s="3"/>
      <c r="XCL156" s="3"/>
      <c r="XCM156" s="3"/>
      <c r="XCN156" s="3"/>
      <c r="XCO156" s="3"/>
      <c r="XCP156" s="3"/>
      <c r="XCQ156" s="3"/>
      <c r="XCR156" s="3"/>
      <c r="XCS156" s="3"/>
      <c r="XCT156" s="3"/>
      <c r="XCU156" s="3"/>
      <c r="XCV156" s="3"/>
      <c r="XCW156" s="3"/>
      <c r="XCX156" s="3"/>
      <c r="XCY156" s="3"/>
      <c r="XCZ156" s="3"/>
      <c r="XDA156" s="3"/>
      <c r="XDB156" s="3"/>
      <c r="XDC156" s="3"/>
      <c r="XDD156" s="3"/>
      <c r="XDE156" s="3"/>
      <c r="XDF156" s="3"/>
      <c r="XDG156" s="3"/>
      <c r="XDH156" s="3"/>
      <c r="XDI156" s="3"/>
      <c r="XDJ156" s="3"/>
      <c r="XDK156" s="3"/>
      <c r="XDL156" s="3"/>
      <c r="XDM156" s="3"/>
      <c r="XDN156" s="3"/>
      <c r="XDO156" s="3"/>
      <c r="XDP156" s="3"/>
      <c r="XDQ156" s="3"/>
      <c r="XDR156" s="3"/>
      <c r="XDS156" s="3"/>
      <c r="XDT156" s="3"/>
      <c r="XDU156" s="3"/>
      <c r="XDV156" s="3"/>
      <c r="XDW156" s="3"/>
      <c r="XDX156" s="3"/>
      <c r="XDY156" s="3"/>
      <c r="XDZ156" s="3"/>
      <c r="XEA156" s="3"/>
      <c r="XEB156" s="3"/>
      <c r="XEC156" s="3"/>
      <c r="XED156" s="3"/>
      <c r="XEE156" s="3"/>
      <c r="XEF156" s="3"/>
      <c r="XEG156" s="3"/>
      <c r="XEH156" s="3"/>
      <c r="XEI156" s="3"/>
      <c r="XEJ156" s="3"/>
      <c r="XEK156" s="3"/>
      <c r="XEL156" s="3"/>
      <c r="XEM156" s="3"/>
      <c r="XEN156" s="3"/>
      <c r="XEO156" s="3"/>
      <c r="XEP156" s="3"/>
      <c r="XEQ156" s="3"/>
      <c r="XER156" s="3"/>
      <c r="XES156" s="3"/>
      <c r="XET156" s="3"/>
      <c r="XEU156" s="3"/>
      <c r="XEV156" s="3"/>
      <c r="XEW156" s="3"/>
      <c r="XEX156" s="3"/>
      <c r="XEY156" s="3"/>
      <c r="XEZ156" s="3"/>
      <c r="XFA156" s="3"/>
      <c r="XFB156" s="3"/>
      <c r="XFC156" s="3"/>
      <c r="XFD156" s="4"/>
    </row>
    <row r="157" spans="1:67 16201:16384" ht="25.35" customHeight="1" x14ac:dyDescent="0.25">
      <c r="A157" s="73"/>
      <c r="B157" s="12" t="s">
        <v>31</v>
      </c>
      <c r="C157" s="27" t="s">
        <v>129</v>
      </c>
      <c r="D157" s="19">
        <v>200</v>
      </c>
      <c r="E157" s="25">
        <v>5.4</v>
      </c>
      <c r="F157" s="25">
        <v>5</v>
      </c>
      <c r="G157" s="25">
        <v>21.6</v>
      </c>
      <c r="H157" s="25">
        <v>153</v>
      </c>
      <c r="I157" s="25">
        <v>40</v>
      </c>
      <c r="J157" s="25">
        <v>0.08</v>
      </c>
      <c r="K157" s="25">
        <v>0.34</v>
      </c>
      <c r="L157" s="25">
        <v>1.4</v>
      </c>
      <c r="M157" s="25">
        <v>240</v>
      </c>
      <c r="N157" s="25">
        <v>28</v>
      </c>
      <c r="O157" s="25">
        <v>180</v>
      </c>
      <c r="P157" s="25">
        <v>0.2</v>
      </c>
    </row>
    <row r="158" spans="1:67 16201:16384" s="2" customFormat="1" ht="18.75" customHeight="1" x14ac:dyDescent="0.25">
      <c r="A158" s="63"/>
      <c r="B158" s="12"/>
      <c r="C158" s="28" t="s">
        <v>237</v>
      </c>
      <c r="D158" s="19">
        <f>SUM(D151:D157)</f>
        <v>913</v>
      </c>
      <c r="E158" s="25"/>
      <c r="F158" s="25"/>
      <c r="G158" s="25"/>
      <c r="H158" s="25"/>
      <c r="I158" s="25"/>
      <c r="J158" s="19"/>
      <c r="K158" s="19"/>
      <c r="L158" s="25"/>
      <c r="M158" s="25"/>
      <c r="N158" s="25"/>
      <c r="O158" s="25"/>
      <c r="P158" s="25"/>
      <c r="XBI158" s="3"/>
      <c r="XBJ158" s="3"/>
      <c r="XBK158" s="3"/>
      <c r="XBL158" s="3"/>
      <c r="XBM158" s="3"/>
      <c r="XBN158" s="3"/>
      <c r="XBO158" s="3"/>
      <c r="XBP158" s="3"/>
      <c r="XBQ158" s="3"/>
      <c r="XBR158" s="3"/>
      <c r="XBS158" s="3"/>
      <c r="XBT158" s="3"/>
      <c r="XBU158" s="3"/>
      <c r="XBV158" s="3"/>
      <c r="XBW158" s="3"/>
      <c r="XBX158" s="3"/>
      <c r="XBY158" s="3"/>
      <c r="XBZ158" s="3"/>
      <c r="XCA158" s="3"/>
      <c r="XCB158" s="3"/>
      <c r="XCC158" s="3"/>
      <c r="XCD158" s="3"/>
      <c r="XCE158" s="3"/>
      <c r="XCF158" s="3"/>
      <c r="XCG158" s="3"/>
      <c r="XCH158" s="3"/>
      <c r="XCI158" s="3"/>
      <c r="XCJ158" s="3"/>
      <c r="XCK158" s="3"/>
      <c r="XCL158" s="3"/>
      <c r="XCM158" s="3"/>
      <c r="XCN158" s="3"/>
      <c r="XCO158" s="3"/>
      <c r="XCP158" s="3"/>
      <c r="XCQ158" s="3"/>
      <c r="XCR158" s="3"/>
      <c r="XCS158" s="3"/>
      <c r="XCT158" s="3"/>
      <c r="XCU158" s="3"/>
      <c r="XCV158" s="3"/>
      <c r="XCW158" s="3"/>
      <c r="XCX158" s="3"/>
      <c r="XCY158" s="3"/>
      <c r="XCZ158" s="3"/>
      <c r="XDA158" s="3"/>
      <c r="XDB158" s="3"/>
      <c r="XDC158" s="3"/>
      <c r="XDD158" s="3"/>
      <c r="XDE158" s="3"/>
      <c r="XDF158" s="3"/>
      <c r="XDG158" s="3"/>
      <c r="XDH158" s="3"/>
      <c r="XDI158" s="3"/>
      <c r="XDJ158" s="3"/>
      <c r="XDK158" s="3"/>
      <c r="XDL158" s="3"/>
      <c r="XDM158" s="3"/>
      <c r="XDN158" s="3"/>
      <c r="XDO158" s="3"/>
      <c r="XDP158" s="3"/>
      <c r="XDQ158" s="3"/>
      <c r="XDR158" s="3"/>
      <c r="XDS158" s="3"/>
      <c r="XDT158" s="3"/>
      <c r="XDU158" s="3"/>
      <c r="XDV158" s="3"/>
      <c r="XDW158" s="3"/>
      <c r="XDX158" s="3"/>
      <c r="XDY158" s="3"/>
      <c r="XDZ158" s="3"/>
      <c r="XEA158" s="3"/>
      <c r="XEB158" s="3"/>
      <c r="XEC158" s="3"/>
      <c r="XED158" s="3"/>
      <c r="XEE158" s="3"/>
      <c r="XEF158" s="3"/>
      <c r="XEG158" s="3"/>
      <c r="XEH158" s="3"/>
      <c r="XEI158" s="3"/>
      <c r="XEJ158" s="3"/>
      <c r="XEK158" s="3"/>
      <c r="XEL158" s="3"/>
      <c r="XEM158" s="3"/>
      <c r="XEN158" s="3"/>
      <c r="XEO158" s="3"/>
      <c r="XEP158" s="3"/>
      <c r="XEQ158" s="3"/>
      <c r="XER158" s="3"/>
      <c r="XES158" s="3"/>
      <c r="XET158" s="3"/>
      <c r="XEU158" s="3"/>
      <c r="XEV158" s="3"/>
      <c r="XEW158" s="3"/>
      <c r="XEX158" s="3"/>
      <c r="XEY158" s="3"/>
      <c r="XEZ158" s="3"/>
      <c r="XFA158" s="3"/>
      <c r="XFB158" s="3"/>
      <c r="XFC158" s="3"/>
      <c r="XFD158" s="4"/>
    </row>
    <row r="159" spans="1:67 16201:16384" x14ac:dyDescent="0.25">
      <c r="A159" s="141" t="s">
        <v>130</v>
      </c>
      <c r="B159" s="141"/>
      <c r="C159" s="141"/>
      <c r="D159" s="141"/>
      <c r="E159" s="30">
        <f t="shared" ref="E159:P159" si="85">SUM(E151:E158)</f>
        <v>21.118000000000002</v>
      </c>
      <c r="F159" s="30">
        <f t="shared" si="85"/>
        <v>22.796999999999997</v>
      </c>
      <c r="G159" s="30">
        <f t="shared" si="85"/>
        <v>117.35333333333332</v>
      </c>
      <c r="H159" s="30">
        <f t="shared" si="85"/>
        <v>927.42650000000003</v>
      </c>
      <c r="I159" s="30">
        <f t="shared" si="85"/>
        <v>40.012</v>
      </c>
      <c r="J159" s="30">
        <f t="shared" si="85"/>
        <v>0.44246666666666667</v>
      </c>
      <c r="K159" s="30">
        <f t="shared" si="85"/>
        <v>0.73783333333333345</v>
      </c>
      <c r="L159" s="30">
        <f t="shared" si="85"/>
        <v>42.25</v>
      </c>
      <c r="M159" s="30">
        <f t="shared" si="85"/>
        <v>351.89600000000002</v>
      </c>
      <c r="N159" s="30">
        <f t="shared" si="85"/>
        <v>138.13333333333333</v>
      </c>
      <c r="O159" s="30">
        <f t="shared" si="85"/>
        <v>609.7793333333334</v>
      </c>
      <c r="P159" s="30">
        <f t="shared" si="85"/>
        <v>7.9910000000000005</v>
      </c>
    </row>
    <row r="162" spans="1:67 16303:16384" ht="12.75" customHeight="1" x14ac:dyDescent="0.25">
      <c r="A162" s="134" t="s">
        <v>0</v>
      </c>
      <c r="B162" s="134" t="s">
        <v>1</v>
      </c>
      <c r="C162" s="154" t="s">
        <v>2</v>
      </c>
      <c r="D162" s="134" t="s">
        <v>3</v>
      </c>
      <c r="E162" s="133" t="s">
        <v>4</v>
      </c>
      <c r="F162" s="133"/>
      <c r="G162" s="133"/>
      <c r="H162" s="134" t="s">
        <v>5</v>
      </c>
      <c r="I162" s="152" t="s">
        <v>6</v>
      </c>
      <c r="J162" s="152"/>
      <c r="K162" s="152"/>
      <c r="L162" s="152"/>
      <c r="M162" s="152" t="s">
        <v>7</v>
      </c>
      <c r="N162" s="152"/>
      <c r="O162" s="152"/>
      <c r="P162" s="152"/>
    </row>
    <row r="163" spans="1:67 16303:16384" x14ac:dyDescent="0.25">
      <c r="A163" s="134"/>
      <c r="B163" s="134"/>
      <c r="C163" s="154"/>
      <c r="D163" s="134"/>
      <c r="E163" s="133"/>
      <c r="F163" s="133"/>
      <c r="G163" s="133"/>
      <c r="H163" s="134"/>
      <c r="I163" s="152"/>
      <c r="J163" s="152"/>
      <c r="K163" s="152"/>
      <c r="L163" s="152"/>
      <c r="M163" s="152"/>
      <c r="N163" s="152"/>
      <c r="O163" s="152"/>
      <c r="P163" s="152"/>
    </row>
    <row r="164" spans="1:67 16303:16384" ht="56.65" customHeight="1" x14ac:dyDescent="0.25">
      <c r="A164" s="134"/>
      <c r="B164" s="134"/>
      <c r="C164" s="154"/>
      <c r="D164" s="134"/>
      <c r="E164" s="46" t="s">
        <v>8</v>
      </c>
      <c r="F164" s="46" t="s">
        <v>9</v>
      </c>
      <c r="G164" s="46" t="s">
        <v>10</v>
      </c>
      <c r="H164" s="134"/>
      <c r="I164" s="10" t="s">
        <v>11</v>
      </c>
      <c r="J164" s="10" t="s">
        <v>12</v>
      </c>
      <c r="K164" s="10" t="s">
        <v>13</v>
      </c>
      <c r="L164" s="10" t="s">
        <v>14</v>
      </c>
      <c r="M164" s="6" t="s">
        <v>15</v>
      </c>
      <c r="N164" s="6" t="s">
        <v>16</v>
      </c>
      <c r="O164" s="6" t="s">
        <v>17</v>
      </c>
      <c r="P164" s="6" t="s">
        <v>18</v>
      </c>
    </row>
    <row r="165" spans="1:67 16303:16384" ht="18.75" x14ac:dyDescent="0.25">
      <c r="A165" s="155" t="s">
        <v>131</v>
      </c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</row>
    <row r="166" spans="1:67 16303:16384" ht="15" customHeight="1" x14ac:dyDescent="0.25">
      <c r="A166" s="147" t="s">
        <v>20</v>
      </c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</row>
    <row r="167" spans="1:67 16303:16384" s="3" customFormat="1" x14ac:dyDescent="0.25">
      <c r="A167" s="147"/>
      <c r="B167" s="19" t="s">
        <v>83</v>
      </c>
      <c r="C167" s="20" t="s">
        <v>84</v>
      </c>
      <c r="D167" s="18">
        <v>60</v>
      </c>
      <c r="E167" s="60">
        <f t="shared" ref="E167:P167" si="86">BD167*60/50</f>
        <v>0.66</v>
      </c>
      <c r="F167" s="60">
        <f t="shared" si="86"/>
        <v>0.12</v>
      </c>
      <c r="G167" s="60">
        <f t="shared" si="86"/>
        <v>2.2799999999999998</v>
      </c>
      <c r="H167" s="60">
        <f t="shared" si="86"/>
        <v>13.2</v>
      </c>
      <c r="I167" s="60">
        <f t="shared" si="86"/>
        <v>0</v>
      </c>
      <c r="J167" s="60">
        <f t="shared" si="86"/>
        <v>3.5999999999999997E-2</v>
      </c>
      <c r="K167" s="60">
        <f t="shared" si="86"/>
        <v>2.4E-2</v>
      </c>
      <c r="L167" s="60">
        <f t="shared" si="86"/>
        <v>10.5</v>
      </c>
      <c r="M167" s="60">
        <f t="shared" si="86"/>
        <v>8.4</v>
      </c>
      <c r="N167" s="60">
        <f t="shared" si="86"/>
        <v>12</v>
      </c>
      <c r="O167" s="60">
        <f t="shared" si="86"/>
        <v>15.6</v>
      </c>
      <c r="P167" s="60">
        <f t="shared" si="86"/>
        <v>0.54</v>
      </c>
      <c r="Q167" s="21">
        <v>0.08</v>
      </c>
      <c r="R167" s="22">
        <v>7.25</v>
      </c>
      <c r="S167" s="21">
        <v>0.13</v>
      </c>
      <c r="T167" s="22">
        <v>66</v>
      </c>
      <c r="U167" s="23">
        <v>40</v>
      </c>
      <c r="V167" s="21"/>
      <c r="W167" s="21">
        <v>0.01</v>
      </c>
      <c r="X167" s="23"/>
      <c r="Y167" s="23">
        <v>2.4</v>
      </c>
      <c r="Z167" s="23">
        <v>3</v>
      </c>
      <c r="AA167" s="23"/>
      <c r="AB167" s="23">
        <v>0.02</v>
      </c>
      <c r="BD167" s="60">
        <v>0.55000000000000004</v>
      </c>
      <c r="BE167" s="60">
        <v>0.1</v>
      </c>
      <c r="BF167" s="60">
        <v>1.9</v>
      </c>
      <c r="BG167" s="60">
        <v>11</v>
      </c>
      <c r="BH167" s="60"/>
      <c r="BI167" s="60">
        <v>0.03</v>
      </c>
      <c r="BJ167" s="60">
        <v>0.02</v>
      </c>
      <c r="BK167" s="60">
        <v>8.75</v>
      </c>
      <c r="BL167" s="60">
        <v>7</v>
      </c>
      <c r="BM167" s="60">
        <v>10</v>
      </c>
      <c r="BN167" s="60">
        <v>13</v>
      </c>
      <c r="BO167" s="60">
        <v>0.45</v>
      </c>
      <c r="XFD167" s="4"/>
    </row>
    <row r="168" spans="1:67 16303:16384" x14ac:dyDescent="0.25">
      <c r="A168" s="147"/>
      <c r="B168" s="16" t="s">
        <v>132</v>
      </c>
      <c r="C168" s="37" t="s">
        <v>238</v>
      </c>
      <c r="D168" s="18">
        <v>90</v>
      </c>
      <c r="E168" s="38">
        <f t="shared" ref="E168:P168" si="87">BD168*90/100</f>
        <v>12.654000000000002</v>
      </c>
      <c r="F168" s="38">
        <f t="shared" si="87"/>
        <v>7.5060000000000002</v>
      </c>
      <c r="G168" s="38">
        <f t="shared" si="87"/>
        <v>6.8130000000000006</v>
      </c>
      <c r="H168" s="38">
        <f t="shared" si="87"/>
        <v>145.80000000000001</v>
      </c>
      <c r="I168" s="38">
        <f t="shared" si="87"/>
        <v>5476.86</v>
      </c>
      <c r="J168" s="38">
        <f t="shared" si="87"/>
        <v>0.20699999999999999</v>
      </c>
      <c r="K168" s="38">
        <f t="shared" si="87"/>
        <v>1.4669999999999999</v>
      </c>
      <c r="L168" s="38">
        <f t="shared" si="87"/>
        <v>22.914000000000001</v>
      </c>
      <c r="M168" s="38">
        <f t="shared" si="87"/>
        <v>21.204000000000001</v>
      </c>
      <c r="N168" s="38">
        <f t="shared" si="87"/>
        <v>15.03</v>
      </c>
      <c r="O168" s="38">
        <f t="shared" si="87"/>
        <v>223.83</v>
      </c>
      <c r="P168" s="38">
        <f t="shared" si="87"/>
        <v>4.734</v>
      </c>
      <c r="Q168" s="39">
        <v>7.46</v>
      </c>
      <c r="R168" s="39">
        <v>8.2899999999999991</v>
      </c>
      <c r="S168" s="39">
        <v>9.44</v>
      </c>
      <c r="T168" s="39">
        <v>142</v>
      </c>
      <c r="U168" s="39">
        <v>33</v>
      </c>
      <c r="V168" s="40">
        <v>0.05</v>
      </c>
      <c r="W168" s="40">
        <v>7.0000000000000007E-2</v>
      </c>
      <c r="X168" s="39">
        <v>0.41</v>
      </c>
      <c r="Y168" s="39">
        <v>23.65</v>
      </c>
      <c r="Z168" s="39">
        <v>16.5</v>
      </c>
      <c r="AA168" s="39">
        <v>83.14</v>
      </c>
      <c r="AB168" s="39">
        <v>0.68</v>
      </c>
      <c r="BD168" s="38">
        <v>14.06</v>
      </c>
      <c r="BE168" s="38">
        <v>8.34</v>
      </c>
      <c r="BF168" s="38">
        <v>7.57</v>
      </c>
      <c r="BG168" s="38">
        <v>162</v>
      </c>
      <c r="BH168" s="38">
        <v>6085.4</v>
      </c>
      <c r="BI168" s="38">
        <v>0.23</v>
      </c>
      <c r="BJ168" s="38">
        <v>1.63</v>
      </c>
      <c r="BK168" s="38">
        <v>25.46</v>
      </c>
      <c r="BL168" s="38">
        <v>23.56</v>
      </c>
      <c r="BM168" s="38">
        <v>16.7</v>
      </c>
      <c r="BN168" s="38">
        <v>248.7</v>
      </c>
      <c r="BO168" s="38">
        <v>5.26</v>
      </c>
    </row>
    <row r="169" spans="1:67 16303:16384" x14ac:dyDescent="0.25">
      <c r="A169" s="147"/>
      <c r="B169" s="19" t="s">
        <v>89</v>
      </c>
      <c r="C169" s="13" t="s">
        <v>90</v>
      </c>
      <c r="D169" s="19">
        <v>150</v>
      </c>
      <c r="E169" s="25">
        <f t="shared" ref="E169:P169" si="88">BD169*150/100</f>
        <v>3.06</v>
      </c>
      <c r="F169" s="25">
        <f t="shared" si="88"/>
        <v>4.8</v>
      </c>
      <c r="G169" s="25">
        <f t="shared" si="88"/>
        <v>20.445000000000004</v>
      </c>
      <c r="H169" s="25">
        <f t="shared" si="88"/>
        <v>136.5</v>
      </c>
      <c r="I169" s="25">
        <f t="shared" si="88"/>
        <v>0</v>
      </c>
      <c r="J169" s="25">
        <f t="shared" si="88"/>
        <v>0.13500000000000001</v>
      </c>
      <c r="K169" s="25">
        <f t="shared" si="88"/>
        <v>0.10500000000000002</v>
      </c>
      <c r="L169" s="25">
        <f t="shared" si="88"/>
        <v>18.164999999999999</v>
      </c>
      <c r="M169" s="25">
        <f t="shared" si="88"/>
        <v>36.975000000000001</v>
      </c>
      <c r="N169" s="25">
        <f t="shared" si="88"/>
        <v>27.75</v>
      </c>
      <c r="O169" s="25">
        <f t="shared" si="88"/>
        <v>86.594999999999999</v>
      </c>
      <c r="P169" s="25">
        <f t="shared" si="88"/>
        <v>1.0049999999999999</v>
      </c>
      <c r="AC169" s="25">
        <v>3.2</v>
      </c>
      <c r="AD169" s="25">
        <v>5.2</v>
      </c>
      <c r="AE169" s="25">
        <v>19.8</v>
      </c>
      <c r="AF169" s="25">
        <v>139.4</v>
      </c>
      <c r="AG169" s="25">
        <v>23.8</v>
      </c>
      <c r="AH169" s="25">
        <v>0.12</v>
      </c>
      <c r="AI169" s="25">
        <v>0.11</v>
      </c>
      <c r="AJ169" s="25">
        <v>10.199999999999999</v>
      </c>
      <c r="AK169" s="25">
        <v>39</v>
      </c>
      <c r="AL169" s="25">
        <v>28</v>
      </c>
      <c r="AM169" s="25">
        <v>84</v>
      </c>
      <c r="AN169" s="25">
        <v>1.03</v>
      </c>
      <c r="BD169" s="25">
        <v>2.04</v>
      </c>
      <c r="BE169" s="25">
        <v>3.2</v>
      </c>
      <c r="BF169" s="25">
        <v>13.63</v>
      </c>
      <c r="BG169" s="25">
        <v>91</v>
      </c>
      <c r="BH169" s="25"/>
      <c r="BI169" s="25">
        <v>0.09</v>
      </c>
      <c r="BJ169" s="25">
        <v>7.0000000000000007E-2</v>
      </c>
      <c r="BK169" s="25">
        <v>12.11</v>
      </c>
      <c r="BL169" s="25">
        <v>24.65</v>
      </c>
      <c r="BM169" s="25">
        <v>18.5</v>
      </c>
      <c r="BN169" s="25">
        <v>57.73</v>
      </c>
      <c r="BO169" s="25">
        <v>0.67</v>
      </c>
    </row>
    <row r="170" spans="1:67 16303:16384" x14ac:dyDescent="0.25">
      <c r="A170" s="147"/>
      <c r="B170" s="19" t="s">
        <v>31</v>
      </c>
      <c r="C170" s="24" t="s">
        <v>32</v>
      </c>
      <c r="D170" s="19">
        <v>20</v>
      </c>
      <c r="E170" s="25">
        <f t="shared" ref="E170:P170" si="89">BD170*20/20</f>
        <v>1.36</v>
      </c>
      <c r="F170" s="25">
        <f t="shared" si="89"/>
        <v>0.24</v>
      </c>
      <c r="G170" s="25">
        <f t="shared" si="89"/>
        <v>6.7200000000000006</v>
      </c>
      <c r="H170" s="25">
        <f t="shared" si="89"/>
        <v>34.159999999999997</v>
      </c>
      <c r="I170" s="25">
        <f t="shared" si="89"/>
        <v>0</v>
      </c>
      <c r="J170" s="25">
        <f t="shared" si="89"/>
        <v>0.03</v>
      </c>
      <c r="K170" s="25">
        <f t="shared" si="89"/>
        <v>0.02</v>
      </c>
      <c r="L170" s="25">
        <f t="shared" si="89"/>
        <v>0</v>
      </c>
      <c r="M170" s="25">
        <f t="shared" si="89"/>
        <v>9.01</v>
      </c>
      <c r="N170" s="25">
        <f t="shared" si="89"/>
        <v>9.41</v>
      </c>
      <c r="O170" s="25">
        <f t="shared" si="89"/>
        <v>30.139999999999997</v>
      </c>
      <c r="P170" s="25">
        <f t="shared" si="89"/>
        <v>0.75</v>
      </c>
      <c r="Q170" s="25">
        <v>1.7</v>
      </c>
      <c r="R170" s="25">
        <v>0.3</v>
      </c>
      <c r="S170" s="25">
        <v>8.4</v>
      </c>
      <c r="T170" s="25">
        <v>42.7</v>
      </c>
      <c r="U170" s="25"/>
      <c r="V170" s="25">
        <v>0.04</v>
      </c>
      <c r="W170" s="25">
        <v>0.02</v>
      </c>
      <c r="X170" s="25"/>
      <c r="Y170" s="25">
        <v>11.26</v>
      </c>
      <c r="Z170" s="25">
        <v>11.76</v>
      </c>
      <c r="AA170" s="25">
        <v>37.68</v>
      </c>
      <c r="AB170" s="25">
        <v>0.94</v>
      </c>
      <c r="BD170" s="25">
        <v>1.36</v>
      </c>
      <c r="BE170" s="25">
        <v>0.24</v>
      </c>
      <c r="BF170" s="25">
        <v>6.72</v>
      </c>
      <c r="BG170" s="25">
        <v>34.159999999999997</v>
      </c>
      <c r="BH170" s="25"/>
      <c r="BI170" s="25">
        <v>0.03</v>
      </c>
      <c r="BJ170" s="25">
        <v>0.02</v>
      </c>
      <c r="BK170" s="25"/>
      <c r="BL170" s="25">
        <v>9.01</v>
      </c>
      <c r="BM170" s="25">
        <v>9.41</v>
      </c>
      <c r="BN170" s="25">
        <v>30.14</v>
      </c>
      <c r="BO170" s="25">
        <v>0.75</v>
      </c>
    </row>
    <row r="171" spans="1:67 16303:16384" x14ac:dyDescent="0.25">
      <c r="A171" s="147"/>
      <c r="B171" s="19" t="s">
        <v>31</v>
      </c>
      <c r="C171" s="13" t="s">
        <v>33</v>
      </c>
      <c r="D171" s="19">
        <v>30</v>
      </c>
      <c r="E171" s="25">
        <f>BD171*30/20</f>
        <v>2.2199999999999998</v>
      </c>
      <c r="F171" s="25">
        <f>BE171*30/20</f>
        <v>0.26999999999999996</v>
      </c>
      <c r="G171" s="25">
        <v>15.83</v>
      </c>
      <c r="H171" s="25">
        <f t="shared" ref="H171:P171" si="90">BG171*30/20</f>
        <v>70.335000000000008</v>
      </c>
      <c r="I171" s="25">
        <f t="shared" si="90"/>
        <v>0</v>
      </c>
      <c r="J171" s="25">
        <f t="shared" si="90"/>
        <v>0</v>
      </c>
      <c r="K171" s="25">
        <f t="shared" si="90"/>
        <v>1.4999999999999999E-2</v>
      </c>
      <c r="L171" s="25">
        <f t="shared" si="90"/>
        <v>0</v>
      </c>
      <c r="M171" s="25">
        <f t="shared" si="90"/>
        <v>6</v>
      </c>
      <c r="N171" s="25">
        <f t="shared" si="90"/>
        <v>4.2</v>
      </c>
      <c r="O171" s="25">
        <f t="shared" si="90"/>
        <v>19.5</v>
      </c>
      <c r="P171" s="25">
        <f t="shared" si="90"/>
        <v>0.32999999999999996</v>
      </c>
      <c r="Q171" s="25">
        <v>3.03</v>
      </c>
      <c r="R171" s="25">
        <v>0.36</v>
      </c>
      <c r="S171" s="25">
        <v>19.64</v>
      </c>
      <c r="T171" s="25">
        <v>93.77</v>
      </c>
      <c r="U171" s="25"/>
      <c r="V171" s="25"/>
      <c r="W171" s="25">
        <v>1.2999999999999999E-2</v>
      </c>
      <c r="X171" s="25"/>
      <c r="Y171" s="25">
        <v>8</v>
      </c>
      <c r="Z171" s="25">
        <v>5.6</v>
      </c>
      <c r="AA171" s="25">
        <v>26</v>
      </c>
      <c r="AB171" s="25">
        <v>0.44</v>
      </c>
      <c r="AC171" s="25">
        <v>3</v>
      </c>
      <c r="AD171" s="25">
        <f t="shared" ref="AD171:AN171" si="91">AP171*40/40</f>
        <v>0</v>
      </c>
      <c r="AE171" s="25">
        <f t="shared" si="91"/>
        <v>0</v>
      </c>
      <c r="AF171" s="25">
        <f t="shared" si="91"/>
        <v>0</v>
      </c>
      <c r="AG171" s="25">
        <f t="shared" si="91"/>
        <v>0</v>
      </c>
      <c r="AH171" s="25">
        <f t="shared" si="91"/>
        <v>0</v>
      </c>
      <c r="AI171" s="25">
        <f t="shared" si="91"/>
        <v>0</v>
      </c>
      <c r="AJ171" s="25">
        <f t="shared" si="91"/>
        <v>0</v>
      </c>
      <c r="AK171" s="25">
        <f t="shared" si="91"/>
        <v>0</v>
      </c>
      <c r="AL171" s="25">
        <f t="shared" si="91"/>
        <v>0</v>
      </c>
      <c r="AM171" s="25">
        <f t="shared" si="91"/>
        <v>0</v>
      </c>
      <c r="AN171" s="25">
        <f t="shared" si="91"/>
        <v>0</v>
      </c>
      <c r="BD171" s="25">
        <v>1.48</v>
      </c>
      <c r="BE171" s="25">
        <v>0.18</v>
      </c>
      <c r="BF171" s="25">
        <v>9.82</v>
      </c>
      <c r="BG171" s="25">
        <v>46.89</v>
      </c>
      <c r="BH171" s="25"/>
      <c r="BI171" s="25"/>
      <c r="BJ171" s="25">
        <v>0.01</v>
      </c>
      <c r="BK171" s="25"/>
      <c r="BL171" s="25">
        <v>4</v>
      </c>
      <c r="BM171" s="25">
        <v>2.8</v>
      </c>
      <c r="BN171" s="25">
        <v>13</v>
      </c>
      <c r="BO171" s="25">
        <v>0.22</v>
      </c>
      <c r="XCA171" s="2"/>
      <c r="XCB171" s="2"/>
      <c r="XCC171" s="2"/>
      <c r="XCD171" s="2"/>
      <c r="XCE171" s="2"/>
      <c r="XCF171" s="2"/>
      <c r="XCG171" s="2"/>
      <c r="XCH171" s="2"/>
      <c r="XCI171" s="2"/>
      <c r="XCJ171" s="2"/>
      <c r="XCK171" s="2"/>
      <c r="XCL171" s="2"/>
      <c r="XCM171" s="2"/>
      <c r="XCN171" s="2"/>
      <c r="XCO171" s="2"/>
      <c r="XCP171" s="2"/>
      <c r="XCQ171" s="2"/>
      <c r="XCR171" s="2"/>
      <c r="XCS171" s="2"/>
      <c r="XCT171" s="2"/>
      <c r="XCU171" s="2"/>
      <c r="XCV171" s="2"/>
      <c r="XCW171" s="2"/>
      <c r="XCX171" s="2"/>
      <c r="XCY171" s="2"/>
      <c r="XCZ171" s="2"/>
      <c r="XDA171" s="2"/>
      <c r="XDB171" s="2"/>
      <c r="XDC171" s="2"/>
      <c r="XDD171" s="2"/>
      <c r="XDE171" s="2"/>
      <c r="XDF171" s="2"/>
      <c r="XDG171" s="2"/>
      <c r="XDH171" s="2"/>
      <c r="XDI171" s="2"/>
      <c r="XDJ171" s="2"/>
      <c r="XDK171" s="2"/>
      <c r="XDL171" s="2"/>
      <c r="XDM171" s="2"/>
      <c r="XDN171" s="2"/>
      <c r="XDO171" s="2"/>
      <c r="XDP171" s="2"/>
      <c r="XDQ171" s="2"/>
      <c r="XDR171" s="2"/>
      <c r="XDS171" s="2"/>
      <c r="XDT171" s="2"/>
      <c r="XDU171" s="2"/>
      <c r="XDV171" s="2"/>
      <c r="XDW171" s="2"/>
      <c r="XDX171" s="2"/>
      <c r="XDY171" s="2"/>
      <c r="XDZ171" s="2"/>
      <c r="XEA171" s="2"/>
      <c r="XEB171" s="2"/>
      <c r="XEC171" s="2"/>
      <c r="XED171" s="2"/>
      <c r="XEE171" s="2"/>
      <c r="XEF171" s="2"/>
      <c r="XEG171" s="2"/>
      <c r="XEH171" s="2"/>
      <c r="XEI171" s="2"/>
      <c r="XEJ171" s="2"/>
      <c r="XEK171" s="2"/>
      <c r="XEL171" s="2"/>
      <c r="XEM171" s="2"/>
      <c r="XEN171" s="2"/>
      <c r="XEO171" s="2"/>
      <c r="XEP171" s="2"/>
      <c r="XEQ171" s="2"/>
      <c r="XER171" s="2"/>
      <c r="XES171" s="2"/>
      <c r="XET171" s="2"/>
      <c r="XEU171" s="2"/>
      <c r="XEV171" s="2"/>
      <c r="XEW171" s="2"/>
      <c r="XEX171" s="2"/>
      <c r="XEY171" s="2"/>
      <c r="XEZ171" s="2"/>
      <c r="XFA171" s="2"/>
      <c r="XFB171" s="2"/>
      <c r="XFC171" s="2"/>
    </row>
    <row r="172" spans="1:67 16303:16384" x14ac:dyDescent="0.25">
      <c r="A172" s="147"/>
      <c r="B172" s="19" t="s">
        <v>134</v>
      </c>
      <c r="C172" s="24" t="s">
        <v>135</v>
      </c>
      <c r="D172" s="19">
        <v>180</v>
      </c>
      <c r="E172" s="25">
        <f t="shared" ref="E172:P172" si="92">AC172*180/200</f>
        <v>0.72</v>
      </c>
      <c r="F172" s="25">
        <f t="shared" si="92"/>
        <v>0.18</v>
      </c>
      <c r="G172" s="25">
        <f t="shared" si="92"/>
        <v>15.03</v>
      </c>
      <c r="H172" s="25">
        <f t="shared" si="92"/>
        <v>60.03</v>
      </c>
      <c r="I172" s="25">
        <f t="shared" si="92"/>
        <v>88.2</v>
      </c>
      <c r="J172" s="25">
        <f t="shared" si="92"/>
        <v>9.0000000000000011E-3</v>
      </c>
      <c r="K172" s="25">
        <f t="shared" si="92"/>
        <v>4.4999999999999998E-2</v>
      </c>
      <c r="L172" s="25">
        <f t="shared" si="92"/>
        <v>72</v>
      </c>
      <c r="M172" s="25">
        <f t="shared" si="92"/>
        <v>9.9</v>
      </c>
      <c r="N172" s="25">
        <f t="shared" si="92"/>
        <v>2.7</v>
      </c>
      <c r="O172" s="25">
        <f t="shared" si="92"/>
        <v>2.7</v>
      </c>
      <c r="P172" s="25">
        <f t="shared" si="92"/>
        <v>0.48599999999999999</v>
      </c>
      <c r="Q172" s="25">
        <v>0.3</v>
      </c>
      <c r="R172" s="25"/>
      <c r="S172" s="25">
        <v>6.7</v>
      </c>
      <c r="T172" s="25">
        <v>27.9</v>
      </c>
      <c r="U172" s="26">
        <v>0.38</v>
      </c>
      <c r="V172" s="19"/>
      <c r="W172" s="19">
        <v>0.01</v>
      </c>
      <c r="X172" s="25">
        <v>1.1599999999999999</v>
      </c>
      <c r="Y172" s="25">
        <v>6.9</v>
      </c>
      <c r="Z172" s="25">
        <v>4.5999999999999996</v>
      </c>
      <c r="AA172" s="25">
        <v>8.5</v>
      </c>
      <c r="AB172" s="25">
        <v>0.77</v>
      </c>
      <c r="AC172" s="25">
        <v>0.8</v>
      </c>
      <c r="AD172" s="25">
        <v>0.2</v>
      </c>
      <c r="AE172" s="25">
        <v>16.7</v>
      </c>
      <c r="AF172" s="25">
        <v>66.7</v>
      </c>
      <c r="AG172" s="25">
        <v>98</v>
      </c>
      <c r="AH172" s="25">
        <v>0.01</v>
      </c>
      <c r="AI172" s="25">
        <v>0.05</v>
      </c>
      <c r="AJ172" s="25">
        <v>80</v>
      </c>
      <c r="AK172" s="25">
        <v>11</v>
      </c>
      <c r="AL172" s="25">
        <v>3</v>
      </c>
      <c r="AM172" s="25">
        <v>3</v>
      </c>
      <c r="AN172" s="25">
        <v>0.54</v>
      </c>
    </row>
    <row r="173" spans="1:67 16303:16384" x14ac:dyDescent="0.25">
      <c r="A173" s="147"/>
      <c r="B173" s="19" t="s">
        <v>29</v>
      </c>
      <c r="C173" s="24" t="s">
        <v>136</v>
      </c>
      <c r="D173" s="19">
        <v>110</v>
      </c>
      <c r="E173" s="25">
        <f t="shared" ref="E173:P173" si="93">BD173*110/100</f>
        <v>0.44</v>
      </c>
      <c r="F173" s="25">
        <f t="shared" si="93"/>
        <v>0.33</v>
      </c>
      <c r="G173" s="25">
        <f t="shared" si="93"/>
        <v>11.33</v>
      </c>
      <c r="H173" s="25">
        <f t="shared" si="93"/>
        <v>51.7</v>
      </c>
      <c r="I173" s="25">
        <f t="shared" si="93"/>
        <v>0</v>
      </c>
      <c r="J173" s="25">
        <f t="shared" si="93"/>
        <v>2.2000000000000002E-2</v>
      </c>
      <c r="K173" s="25">
        <f t="shared" si="93"/>
        <v>3.3000000000000002E-2</v>
      </c>
      <c r="L173" s="25">
        <f t="shared" si="93"/>
        <v>5.5</v>
      </c>
      <c r="M173" s="25">
        <f t="shared" si="93"/>
        <v>20.9</v>
      </c>
      <c r="N173" s="25">
        <f t="shared" si="93"/>
        <v>13.2</v>
      </c>
      <c r="O173" s="25">
        <f t="shared" si="93"/>
        <v>17.600000000000001</v>
      </c>
      <c r="P173" s="25">
        <f t="shared" si="93"/>
        <v>2.5299999999999998</v>
      </c>
      <c r="BD173" s="25">
        <v>0.4</v>
      </c>
      <c r="BE173" s="25">
        <v>0.3</v>
      </c>
      <c r="BF173" s="25">
        <v>10.3</v>
      </c>
      <c r="BG173" s="25">
        <v>47</v>
      </c>
      <c r="BH173" s="49"/>
      <c r="BI173" s="19">
        <v>0.02</v>
      </c>
      <c r="BJ173" s="19">
        <v>0.03</v>
      </c>
      <c r="BK173" s="25">
        <v>5</v>
      </c>
      <c r="BL173" s="25">
        <v>19</v>
      </c>
      <c r="BM173" s="25">
        <v>12</v>
      </c>
      <c r="BN173" s="25">
        <v>16</v>
      </c>
      <c r="BO173" s="25">
        <v>2.2999999999999998</v>
      </c>
    </row>
    <row r="174" spans="1:67 16303:16384" x14ac:dyDescent="0.25">
      <c r="A174" s="140" t="s">
        <v>82</v>
      </c>
      <c r="B174" s="140"/>
      <c r="C174" s="140"/>
      <c r="D174" s="31">
        <f>SUM(D167:D173)</f>
        <v>640</v>
      </c>
      <c r="E174" s="30"/>
      <c r="F174" s="30"/>
      <c r="G174" s="30"/>
      <c r="H174" s="30"/>
      <c r="I174" s="30"/>
      <c r="J174" s="31"/>
      <c r="K174" s="31"/>
      <c r="L174" s="30"/>
      <c r="M174" s="30"/>
      <c r="N174" s="30"/>
      <c r="O174" s="30"/>
      <c r="P174" s="30"/>
    </row>
    <row r="175" spans="1:67 16303:16384" x14ac:dyDescent="0.25">
      <c r="A175" s="141" t="s">
        <v>37</v>
      </c>
      <c r="B175" s="141"/>
      <c r="C175" s="141"/>
      <c r="D175" s="141"/>
      <c r="E175" s="30">
        <f t="shared" ref="E175:P175" si="94">SUM(E167:E174)</f>
        <v>21.114000000000001</v>
      </c>
      <c r="F175" s="30">
        <f t="shared" si="94"/>
        <v>13.446</v>
      </c>
      <c r="G175" s="30">
        <f t="shared" si="94"/>
        <v>78.447999999999993</v>
      </c>
      <c r="H175" s="30">
        <f t="shared" si="94"/>
        <v>511.72499999999997</v>
      </c>
      <c r="I175" s="30">
        <f t="shared" si="94"/>
        <v>5565.0599999999995</v>
      </c>
      <c r="J175" s="30">
        <f t="shared" si="94"/>
        <v>0.43900000000000006</v>
      </c>
      <c r="K175" s="30">
        <f t="shared" si="94"/>
        <v>1.7089999999999996</v>
      </c>
      <c r="L175" s="30">
        <f t="shared" si="94"/>
        <v>129.07900000000001</v>
      </c>
      <c r="M175" s="30">
        <f t="shared" si="94"/>
        <v>112.38900000000001</v>
      </c>
      <c r="N175" s="30">
        <f t="shared" si="94"/>
        <v>84.29</v>
      </c>
      <c r="O175" s="30">
        <f t="shared" si="94"/>
        <v>395.96499999999997</v>
      </c>
      <c r="P175" s="30">
        <f t="shared" si="94"/>
        <v>10.375</v>
      </c>
    </row>
    <row r="176" spans="1:67 16303:16384" ht="15" customHeight="1" x14ac:dyDescent="0.25">
      <c r="A176" s="142" t="s">
        <v>38</v>
      </c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</row>
    <row r="177" spans="1:67 16303:16384" ht="15" customHeight="1" x14ac:dyDescent="0.25">
      <c r="A177" s="142"/>
      <c r="B177" s="57" t="s">
        <v>74</v>
      </c>
      <c r="C177" s="58" t="s">
        <v>75</v>
      </c>
      <c r="D177" s="12">
        <v>60</v>
      </c>
      <c r="E177" s="12">
        <f t="shared" ref="E177:P177" si="95">BD177*60/100</f>
        <v>1.4220000000000002</v>
      </c>
      <c r="F177" s="12">
        <f t="shared" si="95"/>
        <v>4.4279999999999999</v>
      </c>
      <c r="G177" s="12">
        <f t="shared" si="95"/>
        <v>1.5539999999999998</v>
      </c>
      <c r="H177" s="12">
        <f t="shared" si="95"/>
        <v>51.6</v>
      </c>
      <c r="I177" s="12">
        <f t="shared" si="95"/>
        <v>17.760000000000002</v>
      </c>
      <c r="J177" s="12">
        <f t="shared" si="95"/>
        <v>1.2E-2</v>
      </c>
      <c r="K177" s="12">
        <f t="shared" si="95"/>
        <v>0.06</v>
      </c>
      <c r="L177" s="12">
        <f t="shared" si="95"/>
        <v>6.6179999999999994</v>
      </c>
      <c r="M177" s="12">
        <f t="shared" si="95"/>
        <v>20.508000000000003</v>
      </c>
      <c r="N177" s="12">
        <f t="shared" si="95"/>
        <v>7.4639999999999995</v>
      </c>
      <c r="O177" s="12">
        <f t="shared" si="95"/>
        <v>32.328000000000003</v>
      </c>
      <c r="P177" s="12">
        <f t="shared" si="95"/>
        <v>0.60599999999999998</v>
      </c>
      <c r="BD177" s="12">
        <v>2.37</v>
      </c>
      <c r="BE177" s="12">
        <v>7.38</v>
      </c>
      <c r="BF177" s="12">
        <v>2.59</v>
      </c>
      <c r="BG177" s="12">
        <v>86</v>
      </c>
      <c r="BH177" s="12">
        <v>29.6</v>
      </c>
      <c r="BI177" s="12">
        <v>0.02</v>
      </c>
      <c r="BJ177" s="12">
        <v>0.1</v>
      </c>
      <c r="BK177" s="12">
        <v>11.03</v>
      </c>
      <c r="BL177" s="12">
        <v>34.18</v>
      </c>
      <c r="BM177" s="12">
        <v>12.44</v>
      </c>
      <c r="BN177" s="12">
        <v>53.88</v>
      </c>
      <c r="BO177" s="12">
        <v>1.01</v>
      </c>
    </row>
    <row r="178" spans="1:67 16303:16384" s="36" customFormat="1" x14ac:dyDescent="0.25">
      <c r="A178" s="142"/>
      <c r="B178" s="19" t="s">
        <v>63</v>
      </c>
      <c r="C178" s="53" t="s">
        <v>64</v>
      </c>
      <c r="D178" s="14">
        <v>200</v>
      </c>
      <c r="E178" s="15">
        <f t="shared" ref="E178:P178" si="96">BD178*200/100</f>
        <v>4.4000000000000004</v>
      </c>
      <c r="F178" s="15">
        <f t="shared" si="96"/>
        <v>4.22</v>
      </c>
      <c r="G178" s="15">
        <f t="shared" si="96"/>
        <v>13.22</v>
      </c>
      <c r="H178" s="15">
        <f t="shared" si="96"/>
        <v>118</v>
      </c>
      <c r="I178" s="15">
        <f t="shared" si="96"/>
        <v>0</v>
      </c>
      <c r="J178" s="15">
        <f t="shared" si="96"/>
        <v>0.18</v>
      </c>
      <c r="K178" s="15">
        <f t="shared" si="96"/>
        <v>0.06</v>
      </c>
      <c r="L178" s="15">
        <f t="shared" si="96"/>
        <v>4.66</v>
      </c>
      <c r="M178" s="15">
        <f t="shared" si="96"/>
        <v>34.14</v>
      </c>
      <c r="N178" s="15">
        <f t="shared" si="96"/>
        <v>28.46</v>
      </c>
      <c r="O178" s="15">
        <f t="shared" si="96"/>
        <v>70.48</v>
      </c>
      <c r="P178" s="15">
        <f t="shared" si="96"/>
        <v>1.64</v>
      </c>
      <c r="Q178" s="54">
        <v>5.49</v>
      </c>
      <c r="R178" s="54">
        <v>5.27</v>
      </c>
      <c r="S178" s="54">
        <v>16.54</v>
      </c>
      <c r="T178" s="54">
        <v>148.25</v>
      </c>
      <c r="U178" s="54"/>
      <c r="V178" s="55">
        <v>0.22800000000000001</v>
      </c>
      <c r="W178" s="55">
        <v>7.2999999999999995E-2</v>
      </c>
      <c r="X178" s="54">
        <v>5.83</v>
      </c>
      <c r="Y178" s="54">
        <v>42.68</v>
      </c>
      <c r="Z178" s="54">
        <v>88.1</v>
      </c>
      <c r="AA178" s="54">
        <v>35.58</v>
      </c>
      <c r="AB178" s="54">
        <v>2.0499999999999998</v>
      </c>
      <c r="BD178" s="15">
        <v>2.2000000000000002</v>
      </c>
      <c r="BE178" s="15">
        <v>2.11</v>
      </c>
      <c r="BF178" s="15">
        <v>6.61</v>
      </c>
      <c r="BG178" s="15">
        <v>59</v>
      </c>
      <c r="BH178" s="15">
        <f>BT178*200/250</f>
        <v>0</v>
      </c>
      <c r="BI178" s="15">
        <v>0.09</v>
      </c>
      <c r="BJ178" s="15">
        <v>0.03</v>
      </c>
      <c r="BK178" s="15">
        <v>2.33</v>
      </c>
      <c r="BL178" s="15">
        <v>17.07</v>
      </c>
      <c r="BM178" s="15">
        <v>14.23</v>
      </c>
      <c r="BN178" s="15">
        <v>35.24</v>
      </c>
      <c r="BO178" s="15">
        <v>0.82</v>
      </c>
      <c r="XFD178" s="4"/>
    </row>
    <row r="179" spans="1:67 16303:16384" s="1" customFormat="1" x14ac:dyDescent="0.25">
      <c r="A179" s="142"/>
      <c r="B179" s="19" t="s">
        <v>54</v>
      </c>
      <c r="C179" s="13" t="s">
        <v>55</v>
      </c>
      <c r="D179" s="19">
        <v>90</v>
      </c>
      <c r="E179" s="25">
        <v>7.42</v>
      </c>
      <c r="F179" s="25">
        <v>7.2</v>
      </c>
      <c r="G179" s="25">
        <v>7.63</v>
      </c>
      <c r="H179" s="25">
        <v>181.8</v>
      </c>
      <c r="I179" s="25">
        <v>17.82</v>
      </c>
      <c r="J179" s="19">
        <v>0.11</v>
      </c>
      <c r="K179" s="19">
        <v>0.11</v>
      </c>
      <c r="L179" s="25">
        <v>5.67</v>
      </c>
      <c r="M179" s="25">
        <v>56.77</v>
      </c>
      <c r="N179" s="25">
        <v>52.33</v>
      </c>
      <c r="O179" s="25">
        <v>220.52</v>
      </c>
      <c r="P179" s="25">
        <v>1.17</v>
      </c>
      <c r="XFD179" s="4"/>
    </row>
    <row r="180" spans="1:67 16303:16384" s="1" customFormat="1" x14ac:dyDescent="0.25">
      <c r="A180" s="142"/>
      <c r="B180" s="19">
        <v>334</v>
      </c>
      <c r="C180" s="13" t="s">
        <v>137</v>
      </c>
      <c r="D180" s="19">
        <v>150</v>
      </c>
      <c r="E180" s="25">
        <f t="shared" ref="E180:P180" si="97">AC180*150/180</f>
        <v>3.4166666666666665</v>
      </c>
      <c r="F180" s="25">
        <f t="shared" si="97"/>
        <v>4.958333333333333</v>
      </c>
      <c r="G180" s="25">
        <f t="shared" si="97"/>
        <v>31.25</v>
      </c>
      <c r="H180" s="25">
        <f t="shared" si="97"/>
        <v>183.75</v>
      </c>
      <c r="I180" s="25">
        <f t="shared" si="97"/>
        <v>0</v>
      </c>
      <c r="J180" s="25">
        <f t="shared" si="97"/>
        <v>4.1666666666666664E-2</v>
      </c>
      <c r="K180" s="25">
        <f t="shared" si="97"/>
        <v>2.5000000000000001E-2</v>
      </c>
      <c r="L180" s="25">
        <f t="shared" si="97"/>
        <v>0.9</v>
      </c>
      <c r="M180" s="25">
        <f t="shared" si="97"/>
        <v>13.05</v>
      </c>
      <c r="N180" s="25">
        <f t="shared" si="97"/>
        <v>29.25</v>
      </c>
      <c r="O180" s="25">
        <f t="shared" si="97"/>
        <v>83.1</v>
      </c>
      <c r="P180" s="25">
        <f t="shared" si="97"/>
        <v>0.65833333333333333</v>
      </c>
      <c r="AC180" s="25">
        <v>4.0999999999999996</v>
      </c>
      <c r="AD180" s="25">
        <v>5.95</v>
      </c>
      <c r="AE180" s="25">
        <v>37.5</v>
      </c>
      <c r="AF180" s="25">
        <v>220.5</v>
      </c>
      <c r="AG180" s="25"/>
      <c r="AH180" s="19">
        <v>0.05</v>
      </c>
      <c r="AI180" s="19">
        <v>0.03</v>
      </c>
      <c r="AJ180" s="25">
        <v>1.08</v>
      </c>
      <c r="AK180" s="25">
        <v>15.66</v>
      </c>
      <c r="AL180" s="25">
        <v>35.1</v>
      </c>
      <c r="AM180" s="25">
        <v>99.72</v>
      </c>
      <c r="AN180" s="25">
        <v>0.79</v>
      </c>
      <c r="XFD180" s="4"/>
    </row>
    <row r="181" spans="1:67 16303:16384" x14ac:dyDescent="0.25">
      <c r="A181" s="142"/>
      <c r="B181" s="19" t="s">
        <v>31</v>
      </c>
      <c r="C181" s="24" t="s">
        <v>32</v>
      </c>
      <c r="D181" s="19">
        <v>28</v>
      </c>
      <c r="E181" s="25">
        <f t="shared" ref="E181:P181" si="98">BD181*28/20</f>
        <v>1.9040000000000004</v>
      </c>
      <c r="F181" s="25">
        <f t="shared" si="98"/>
        <v>0.33599999999999997</v>
      </c>
      <c r="G181" s="25">
        <f t="shared" si="98"/>
        <v>9.4079999999999995</v>
      </c>
      <c r="H181" s="25">
        <f t="shared" si="98"/>
        <v>47.823999999999998</v>
      </c>
      <c r="I181" s="25">
        <f t="shared" si="98"/>
        <v>0</v>
      </c>
      <c r="J181" s="25">
        <f t="shared" si="98"/>
        <v>4.1999999999999996E-2</v>
      </c>
      <c r="K181" s="25">
        <f t="shared" si="98"/>
        <v>2.8000000000000004E-2</v>
      </c>
      <c r="L181" s="25">
        <f t="shared" si="98"/>
        <v>0</v>
      </c>
      <c r="M181" s="25">
        <f t="shared" si="98"/>
        <v>12.614000000000001</v>
      </c>
      <c r="N181" s="25">
        <f t="shared" si="98"/>
        <v>13.174000000000001</v>
      </c>
      <c r="O181" s="25">
        <f t="shared" si="98"/>
        <v>42.196000000000005</v>
      </c>
      <c r="P181" s="25">
        <f t="shared" si="98"/>
        <v>1.05</v>
      </c>
      <c r="Q181" s="25">
        <v>1.7</v>
      </c>
      <c r="R181" s="25">
        <v>0.3</v>
      </c>
      <c r="S181" s="25">
        <v>8.4</v>
      </c>
      <c r="T181" s="25">
        <v>42.7</v>
      </c>
      <c r="U181" s="25"/>
      <c r="V181" s="25">
        <v>0.04</v>
      </c>
      <c r="W181" s="25">
        <v>0.02</v>
      </c>
      <c r="X181" s="25"/>
      <c r="Y181" s="25">
        <v>11.26</v>
      </c>
      <c r="Z181" s="25">
        <v>11.76</v>
      </c>
      <c r="AA181" s="25">
        <v>37.68</v>
      </c>
      <c r="AB181" s="25">
        <v>0.94</v>
      </c>
      <c r="BD181" s="25">
        <v>1.36</v>
      </c>
      <c r="BE181" s="25">
        <v>0.24</v>
      </c>
      <c r="BF181" s="25">
        <v>6.72</v>
      </c>
      <c r="BG181" s="25">
        <v>34.159999999999997</v>
      </c>
      <c r="BH181" s="25"/>
      <c r="BI181" s="25">
        <v>0.03</v>
      </c>
      <c r="BJ181" s="25">
        <v>0.02</v>
      </c>
      <c r="BK181" s="25"/>
      <c r="BL181" s="25">
        <v>9.01</v>
      </c>
      <c r="BM181" s="25">
        <v>9.41</v>
      </c>
      <c r="BN181" s="25">
        <v>30.14</v>
      </c>
      <c r="BO181" s="25">
        <v>0.75</v>
      </c>
    </row>
    <row r="182" spans="1:67 16303:16384" x14ac:dyDescent="0.25">
      <c r="A182" s="142"/>
      <c r="B182" s="19" t="s">
        <v>31</v>
      </c>
      <c r="C182" s="13" t="s">
        <v>33</v>
      </c>
      <c r="D182" s="19">
        <v>45</v>
      </c>
      <c r="E182" s="25">
        <f>BD182*45/20</f>
        <v>3.3299999999999996</v>
      </c>
      <c r="F182" s="25">
        <f>BE182*45/20</f>
        <v>0.40499999999999997</v>
      </c>
      <c r="G182" s="25">
        <v>23.74</v>
      </c>
      <c r="H182" s="25">
        <f t="shared" ref="H182:P182" si="99">BG182*45/20</f>
        <v>105.50250000000001</v>
      </c>
      <c r="I182" s="25">
        <f t="shared" si="99"/>
        <v>0</v>
      </c>
      <c r="J182" s="25">
        <f t="shared" si="99"/>
        <v>0</v>
      </c>
      <c r="K182" s="25">
        <f t="shared" si="99"/>
        <v>2.2499999999999999E-2</v>
      </c>
      <c r="L182" s="25">
        <f t="shared" si="99"/>
        <v>0</v>
      </c>
      <c r="M182" s="25">
        <f t="shared" si="99"/>
        <v>9</v>
      </c>
      <c r="N182" s="25">
        <f t="shared" si="99"/>
        <v>6.2999999999999989</v>
      </c>
      <c r="O182" s="25">
        <f t="shared" si="99"/>
        <v>29.25</v>
      </c>
      <c r="P182" s="25">
        <f t="shared" si="99"/>
        <v>0.495</v>
      </c>
      <c r="Q182" s="25">
        <v>3.03</v>
      </c>
      <c r="R182" s="25">
        <v>0.36</v>
      </c>
      <c r="S182" s="25">
        <v>19.64</v>
      </c>
      <c r="T182" s="25">
        <v>93.77</v>
      </c>
      <c r="U182" s="25"/>
      <c r="V182" s="25"/>
      <c r="W182" s="25">
        <v>1.2999999999999999E-2</v>
      </c>
      <c r="X182" s="25"/>
      <c r="Y182" s="25">
        <v>8</v>
      </c>
      <c r="Z182" s="25">
        <v>5.6</v>
      </c>
      <c r="AA182" s="25">
        <v>26</v>
      </c>
      <c r="AB182" s="25">
        <v>0.44</v>
      </c>
      <c r="AC182" s="25">
        <v>3</v>
      </c>
      <c r="AD182" s="25">
        <f t="shared" ref="AD182:AN182" si="100">AP182*40/40</f>
        <v>0</v>
      </c>
      <c r="AE182" s="25">
        <f t="shared" si="100"/>
        <v>0</v>
      </c>
      <c r="AF182" s="25">
        <f t="shared" si="100"/>
        <v>0</v>
      </c>
      <c r="AG182" s="25">
        <f t="shared" si="100"/>
        <v>0</v>
      </c>
      <c r="AH182" s="25">
        <f t="shared" si="100"/>
        <v>0</v>
      </c>
      <c r="AI182" s="25">
        <f t="shared" si="100"/>
        <v>0</v>
      </c>
      <c r="AJ182" s="25">
        <f t="shared" si="100"/>
        <v>0</v>
      </c>
      <c r="AK182" s="25">
        <f t="shared" si="100"/>
        <v>0</v>
      </c>
      <c r="AL182" s="25">
        <f t="shared" si="100"/>
        <v>0</v>
      </c>
      <c r="AM182" s="25">
        <f t="shared" si="100"/>
        <v>0</v>
      </c>
      <c r="AN182" s="25">
        <f t="shared" si="100"/>
        <v>0</v>
      </c>
      <c r="BD182" s="25">
        <v>1.48</v>
      </c>
      <c r="BE182" s="25">
        <v>0.18</v>
      </c>
      <c r="BF182" s="25">
        <v>9.82</v>
      </c>
      <c r="BG182" s="25">
        <v>46.89</v>
      </c>
      <c r="BH182" s="25"/>
      <c r="BI182" s="25"/>
      <c r="BJ182" s="25">
        <v>0.01</v>
      </c>
      <c r="BK182" s="25"/>
      <c r="BL182" s="25">
        <v>4</v>
      </c>
      <c r="BM182" s="25">
        <v>2.8</v>
      </c>
      <c r="BN182" s="25">
        <v>13</v>
      </c>
      <c r="BO182" s="25">
        <v>0.22</v>
      </c>
      <c r="XCA182" s="2"/>
      <c r="XCB182" s="2"/>
      <c r="XCC182" s="2"/>
      <c r="XCD182" s="2"/>
      <c r="XCE182" s="2"/>
      <c r="XCF182" s="2"/>
      <c r="XCG182" s="2"/>
      <c r="XCH182" s="2"/>
      <c r="XCI182" s="2"/>
      <c r="XCJ182" s="2"/>
      <c r="XCK182" s="2"/>
      <c r="XCL182" s="2"/>
      <c r="XCM182" s="2"/>
      <c r="XCN182" s="2"/>
      <c r="XCO182" s="2"/>
      <c r="XCP182" s="2"/>
      <c r="XCQ182" s="2"/>
      <c r="XCR182" s="2"/>
      <c r="XCS182" s="2"/>
      <c r="XCT182" s="2"/>
      <c r="XCU182" s="2"/>
      <c r="XCV182" s="2"/>
      <c r="XCW182" s="2"/>
      <c r="XCX182" s="2"/>
      <c r="XCY182" s="2"/>
      <c r="XCZ182" s="2"/>
      <c r="XDA182" s="2"/>
      <c r="XDB182" s="2"/>
      <c r="XDC182" s="2"/>
      <c r="XDD182" s="2"/>
      <c r="XDE182" s="2"/>
      <c r="XDF182" s="2"/>
      <c r="XDG182" s="2"/>
      <c r="XDH182" s="2"/>
      <c r="XDI182" s="2"/>
      <c r="XDJ182" s="2"/>
      <c r="XDK182" s="2"/>
      <c r="XDL182" s="2"/>
      <c r="XDM182" s="2"/>
      <c r="XDN182" s="2"/>
      <c r="XDO182" s="2"/>
      <c r="XDP182" s="2"/>
      <c r="XDQ182" s="2"/>
      <c r="XDR182" s="2"/>
      <c r="XDS182" s="2"/>
      <c r="XDT182" s="2"/>
      <c r="XDU182" s="2"/>
      <c r="XDV182" s="2"/>
      <c r="XDW182" s="2"/>
      <c r="XDX182" s="2"/>
      <c r="XDY182" s="2"/>
      <c r="XDZ182" s="2"/>
      <c r="XEA182" s="2"/>
      <c r="XEB182" s="2"/>
      <c r="XEC182" s="2"/>
      <c r="XED182" s="2"/>
      <c r="XEE182" s="2"/>
      <c r="XEF182" s="2"/>
      <c r="XEG182" s="2"/>
      <c r="XEH182" s="2"/>
      <c r="XEI182" s="2"/>
      <c r="XEJ182" s="2"/>
      <c r="XEK182" s="2"/>
      <c r="XEL182" s="2"/>
      <c r="XEM182" s="2"/>
      <c r="XEN182" s="2"/>
      <c r="XEO182" s="2"/>
      <c r="XEP182" s="2"/>
      <c r="XEQ182" s="2"/>
      <c r="XER182" s="2"/>
      <c r="XES182" s="2"/>
      <c r="XET182" s="2"/>
      <c r="XEU182" s="2"/>
      <c r="XEV182" s="2"/>
      <c r="XEW182" s="2"/>
      <c r="XEX182" s="2"/>
      <c r="XEY182" s="2"/>
      <c r="XEZ182" s="2"/>
      <c r="XFA182" s="2"/>
      <c r="XFB182" s="2"/>
      <c r="XFC182" s="2"/>
    </row>
    <row r="183" spans="1:67 16303:16384" ht="25.35" customHeight="1" x14ac:dyDescent="0.25">
      <c r="A183" s="142"/>
      <c r="B183" s="12">
        <v>385</v>
      </c>
      <c r="C183" s="27" t="s">
        <v>71</v>
      </c>
      <c r="D183" s="19">
        <v>200</v>
      </c>
      <c r="E183" s="25">
        <v>5.8</v>
      </c>
      <c r="F183" s="25">
        <v>5</v>
      </c>
      <c r="G183" s="25">
        <v>9.6</v>
      </c>
      <c r="H183" s="25">
        <v>107</v>
      </c>
      <c r="I183" s="25">
        <v>40</v>
      </c>
      <c r="J183" s="25">
        <v>0.08</v>
      </c>
      <c r="K183" s="25">
        <v>0.3</v>
      </c>
      <c r="L183" s="25">
        <v>2.6</v>
      </c>
      <c r="M183" s="25">
        <v>240</v>
      </c>
      <c r="N183" s="25">
        <v>28</v>
      </c>
      <c r="O183" s="25">
        <v>180</v>
      </c>
      <c r="P183" s="25">
        <v>0.2</v>
      </c>
    </row>
    <row r="184" spans="1:67 16303:16384" x14ac:dyDescent="0.25">
      <c r="A184" s="142"/>
      <c r="B184" s="19" t="s">
        <v>31</v>
      </c>
      <c r="C184" s="13" t="s">
        <v>60</v>
      </c>
      <c r="D184" s="19">
        <v>180</v>
      </c>
      <c r="E184" s="25">
        <f t="shared" ref="E184:P184" si="101">BD184*180/200</f>
        <v>0.45</v>
      </c>
      <c r="F184" s="25">
        <f t="shared" si="101"/>
        <v>0</v>
      </c>
      <c r="G184" s="25">
        <f t="shared" si="101"/>
        <v>9.09</v>
      </c>
      <c r="H184" s="25">
        <f t="shared" si="101"/>
        <v>37.799999999999997</v>
      </c>
      <c r="I184" s="25">
        <f t="shared" si="101"/>
        <v>0</v>
      </c>
      <c r="J184" s="25">
        <f t="shared" si="101"/>
        <v>9.0000000000000011E-3</v>
      </c>
      <c r="K184" s="25">
        <f t="shared" si="101"/>
        <v>9.0000000000000011E-3</v>
      </c>
      <c r="L184" s="25">
        <f t="shared" si="101"/>
        <v>1.8</v>
      </c>
      <c r="M184" s="25">
        <f t="shared" si="101"/>
        <v>6.3</v>
      </c>
      <c r="N184" s="25">
        <f t="shared" si="101"/>
        <v>3.6</v>
      </c>
      <c r="O184" s="25">
        <f t="shared" si="101"/>
        <v>6.3</v>
      </c>
      <c r="P184" s="25">
        <f t="shared" si="101"/>
        <v>1.2599999999999998</v>
      </c>
      <c r="Q184" s="50">
        <v>1</v>
      </c>
      <c r="R184" s="50"/>
      <c r="S184" s="50">
        <v>20.2</v>
      </c>
      <c r="T184" s="50">
        <v>84.8</v>
      </c>
      <c r="U184" s="50"/>
      <c r="V184" s="13">
        <v>0.02</v>
      </c>
      <c r="W184" s="13">
        <v>0.02</v>
      </c>
      <c r="X184" s="50">
        <v>4</v>
      </c>
      <c r="Y184" s="50">
        <v>14</v>
      </c>
      <c r="Z184" s="50">
        <v>14</v>
      </c>
      <c r="AA184" s="50">
        <v>14</v>
      </c>
      <c r="AB184" s="50">
        <v>2.8</v>
      </c>
      <c r="BD184" s="25">
        <v>0.5</v>
      </c>
      <c r="BE184" s="25">
        <f>BQ184*200/200</f>
        <v>0</v>
      </c>
      <c r="BF184" s="25">
        <v>10.1</v>
      </c>
      <c r="BG184" s="25">
        <v>42</v>
      </c>
      <c r="BH184" s="25">
        <f>BT184*200/200</f>
        <v>0</v>
      </c>
      <c r="BI184" s="25">
        <v>0.01</v>
      </c>
      <c r="BJ184" s="25">
        <v>0.01</v>
      </c>
      <c r="BK184" s="25">
        <v>2</v>
      </c>
      <c r="BL184" s="25">
        <v>7</v>
      </c>
      <c r="BM184" s="25">
        <v>4</v>
      </c>
      <c r="BN184" s="25">
        <v>7</v>
      </c>
      <c r="BO184" s="25">
        <v>1.4</v>
      </c>
      <c r="XCA184" s="2"/>
      <c r="XCB184" s="2"/>
      <c r="XCC184" s="2"/>
      <c r="XCD184" s="2"/>
      <c r="XCE184" s="2"/>
      <c r="XCF184" s="2"/>
      <c r="XCG184" s="2"/>
      <c r="XCH184" s="2"/>
      <c r="XCI184" s="2"/>
      <c r="XCJ184" s="2"/>
      <c r="XCK184" s="2"/>
      <c r="XCL184" s="2"/>
      <c r="XCM184" s="2"/>
      <c r="XCN184" s="2"/>
      <c r="XCO184" s="2"/>
      <c r="XCP184" s="2"/>
      <c r="XCQ184" s="2"/>
      <c r="XCR184" s="2"/>
      <c r="XCS184" s="2"/>
      <c r="XCT184" s="2"/>
      <c r="XCU184" s="2"/>
      <c r="XCV184" s="2"/>
      <c r="XCW184" s="2"/>
      <c r="XCX184" s="2"/>
      <c r="XCY184" s="2"/>
      <c r="XCZ184" s="2"/>
      <c r="XDA184" s="2"/>
      <c r="XDB184" s="2"/>
      <c r="XDC184" s="2"/>
      <c r="XDD184" s="2"/>
      <c r="XDE184" s="2"/>
      <c r="XDF184" s="2"/>
      <c r="XDG184" s="2"/>
      <c r="XDH184" s="2"/>
      <c r="XDI184" s="2"/>
      <c r="XDJ184" s="2"/>
      <c r="XDK184" s="2"/>
      <c r="XDL184" s="2"/>
      <c r="XDM184" s="2"/>
      <c r="XDN184" s="2"/>
      <c r="XDO184" s="2"/>
      <c r="XDP184" s="2"/>
      <c r="XDQ184" s="2"/>
      <c r="XDR184" s="2"/>
      <c r="XDS184" s="2"/>
      <c r="XDT184" s="2"/>
      <c r="XDU184" s="2"/>
      <c r="XDV184" s="2"/>
      <c r="XDW184" s="2"/>
      <c r="XDX184" s="2"/>
      <c r="XDY184" s="2"/>
      <c r="XDZ184" s="2"/>
      <c r="XEA184" s="2"/>
      <c r="XEB184" s="2"/>
      <c r="XEC184" s="2"/>
      <c r="XED184" s="2"/>
      <c r="XEE184" s="2"/>
      <c r="XEF184" s="2"/>
      <c r="XEG184" s="2"/>
      <c r="XEH184" s="2"/>
      <c r="XEI184" s="2"/>
      <c r="XEJ184" s="2"/>
      <c r="XEK184" s="2"/>
      <c r="XEL184" s="2"/>
      <c r="XEM184" s="2"/>
      <c r="XEN184" s="2"/>
      <c r="XEO184" s="2"/>
      <c r="XEP184" s="2"/>
      <c r="XEQ184" s="2"/>
      <c r="XER184" s="2"/>
      <c r="XES184" s="2"/>
      <c r="XET184" s="2"/>
      <c r="XEU184" s="2"/>
      <c r="XEV184" s="2"/>
      <c r="XEW184" s="2"/>
      <c r="XEX184" s="2"/>
      <c r="XEY184" s="2"/>
      <c r="XEZ184" s="2"/>
      <c r="XFA184" s="2"/>
      <c r="XFB184" s="2"/>
      <c r="XFC184" s="2"/>
    </row>
    <row r="185" spans="1:67 16303:16384" ht="15.75" x14ac:dyDescent="0.25">
      <c r="A185" s="142"/>
      <c r="B185" s="69"/>
      <c r="C185" s="28" t="s">
        <v>237</v>
      </c>
      <c r="D185" s="31">
        <f>SUM(D177:D184)</f>
        <v>953</v>
      </c>
      <c r="E185" s="41"/>
      <c r="F185" s="41"/>
      <c r="G185" s="41"/>
      <c r="H185" s="41"/>
      <c r="I185" s="41"/>
      <c r="J185" s="42"/>
      <c r="K185" s="42"/>
      <c r="L185" s="41"/>
      <c r="M185" s="41"/>
      <c r="N185" s="41"/>
      <c r="O185" s="41"/>
      <c r="P185" s="41"/>
    </row>
    <row r="186" spans="1:67 16303:16384" ht="15.75" x14ac:dyDescent="0.25">
      <c r="A186" s="143" t="s">
        <v>138</v>
      </c>
      <c r="B186" s="143"/>
      <c r="C186" s="143"/>
      <c r="D186" s="143"/>
      <c r="E186" s="30">
        <f t="shared" ref="E186:P186" si="102">SUM(E177:E185)</f>
        <v>28.142666666666667</v>
      </c>
      <c r="F186" s="30">
        <f t="shared" si="102"/>
        <v>26.547333333333331</v>
      </c>
      <c r="G186" s="30">
        <f t="shared" si="102"/>
        <v>105.49199999999999</v>
      </c>
      <c r="H186" s="30">
        <f t="shared" si="102"/>
        <v>833.27649999999994</v>
      </c>
      <c r="I186" s="30">
        <f t="shared" si="102"/>
        <v>75.58</v>
      </c>
      <c r="J186" s="30">
        <f t="shared" si="102"/>
        <v>0.47466666666666668</v>
      </c>
      <c r="K186" s="30">
        <f t="shared" si="102"/>
        <v>0.61450000000000005</v>
      </c>
      <c r="L186" s="30">
        <f t="shared" si="102"/>
        <v>22.248000000000001</v>
      </c>
      <c r="M186" s="30">
        <f t="shared" si="102"/>
        <v>392.38200000000001</v>
      </c>
      <c r="N186" s="30">
        <f t="shared" si="102"/>
        <v>168.578</v>
      </c>
      <c r="O186" s="30">
        <f t="shared" si="102"/>
        <v>664.17399999999998</v>
      </c>
      <c r="P186" s="30">
        <f t="shared" si="102"/>
        <v>7.0793333333333335</v>
      </c>
    </row>
    <row r="187" spans="1:67 16303:16384" ht="56.65" customHeight="1" x14ac:dyDescent="0.25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1:67 16303:16384" ht="12.75" customHeight="1" x14ac:dyDescent="0.25">
      <c r="A188" s="134" t="s">
        <v>0</v>
      </c>
      <c r="B188" s="134" t="s">
        <v>1</v>
      </c>
      <c r="C188" s="148" t="s">
        <v>2</v>
      </c>
      <c r="D188" s="134" t="s">
        <v>3</v>
      </c>
      <c r="E188" s="152" t="s">
        <v>4</v>
      </c>
      <c r="F188" s="152"/>
      <c r="G188" s="152"/>
      <c r="H188" s="134" t="s">
        <v>5</v>
      </c>
      <c r="I188" s="152" t="s">
        <v>6</v>
      </c>
      <c r="J188" s="152"/>
      <c r="K188" s="152"/>
      <c r="L188" s="152"/>
      <c r="M188" s="152" t="s">
        <v>7</v>
      </c>
      <c r="N188" s="152"/>
      <c r="O188" s="152"/>
      <c r="P188" s="152"/>
    </row>
    <row r="189" spans="1:67 16303:16384" x14ac:dyDescent="0.25">
      <c r="A189" s="134"/>
      <c r="B189" s="134"/>
      <c r="C189" s="148"/>
      <c r="D189" s="134"/>
      <c r="E189" s="152"/>
      <c r="F189" s="152"/>
      <c r="G189" s="152"/>
      <c r="H189" s="134"/>
      <c r="I189" s="152"/>
      <c r="J189" s="152"/>
      <c r="K189" s="152"/>
      <c r="L189" s="152"/>
      <c r="M189" s="152"/>
      <c r="N189" s="152"/>
      <c r="O189" s="152"/>
      <c r="P189" s="152"/>
    </row>
    <row r="190" spans="1:67 16303:16384" ht="61.35" customHeight="1" x14ac:dyDescent="0.25">
      <c r="A190" s="134"/>
      <c r="B190" s="134"/>
      <c r="C190" s="148"/>
      <c r="D190" s="134"/>
      <c r="E190" s="46" t="s">
        <v>8</v>
      </c>
      <c r="F190" s="6" t="s">
        <v>9</v>
      </c>
      <c r="G190" s="46" t="s">
        <v>10</v>
      </c>
      <c r="H190" s="134"/>
      <c r="I190" s="10" t="s">
        <v>11</v>
      </c>
      <c r="J190" s="10" t="s">
        <v>12</v>
      </c>
      <c r="K190" s="10" t="s">
        <v>13</v>
      </c>
      <c r="L190" s="10" t="s">
        <v>14</v>
      </c>
      <c r="M190" s="6" t="s">
        <v>15</v>
      </c>
      <c r="N190" s="6" t="s">
        <v>16</v>
      </c>
      <c r="O190" s="6" t="s">
        <v>17</v>
      </c>
      <c r="P190" s="6" t="s">
        <v>18</v>
      </c>
    </row>
    <row r="191" spans="1:67 16303:16384" ht="18.75" x14ac:dyDescent="0.25">
      <c r="A191" s="155" t="s">
        <v>139</v>
      </c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</row>
    <row r="192" spans="1:67 16303:16384" ht="14.85" customHeight="1" x14ac:dyDescent="0.25">
      <c r="A192" s="138" t="s">
        <v>20</v>
      </c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</row>
    <row r="193" spans="1:67 16303:16384" ht="15" customHeight="1" x14ac:dyDescent="0.25">
      <c r="A193" s="138"/>
      <c r="B193" s="12" t="s">
        <v>140</v>
      </c>
      <c r="C193" s="71" t="s">
        <v>141</v>
      </c>
      <c r="D193" s="12">
        <v>60</v>
      </c>
      <c r="E193" s="12">
        <v>0.66</v>
      </c>
      <c r="F193" s="12">
        <v>3.67</v>
      </c>
      <c r="G193" s="12">
        <v>2.75</v>
      </c>
      <c r="H193" s="12">
        <v>46.2</v>
      </c>
      <c r="I193" s="12"/>
      <c r="J193" s="12">
        <v>0.02</v>
      </c>
      <c r="K193" s="12">
        <v>0.02</v>
      </c>
      <c r="L193" s="12">
        <v>10.83</v>
      </c>
      <c r="M193" s="12">
        <v>10.64</v>
      </c>
      <c r="N193" s="12">
        <v>10.47</v>
      </c>
      <c r="O193" s="12">
        <v>19.100000000000001</v>
      </c>
      <c r="P193" s="12">
        <v>0.5</v>
      </c>
    </row>
    <row r="194" spans="1:67 16303:16384" x14ac:dyDescent="0.25">
      <c r="A194" s="138"/>
      <c r="B194" s="19" t="s">
        <v>110</v>
      </c>
      <c r="C194" s="13" t="s">
        <v>111</v>
      </c>
      <c r="D194" s="19">
        <v>90</v>
      </c>
      <c r="E194" s="25">
        <v>6.3</v>
      </c>
      <c r="F194" s="25">
        <v>3.84</v>
      </c>
      <c r="G194" s="25">
        <v>12.12</v>
      </c>
      <c r="H194" s="25">
        <v>151.68</v>
      </c>
      <c r="I194" s="25"/>
      <c r="J194" s="25">
        <v>0.06</v>
      </c>
      <c r="K194" s="25">
        <v>7.0000000000000007E-2</v>
      </c>
      <c r="L194" s="25">
        <v>0.56000000000000005</v>
      </c>
      <c r="M194" s="25">
        <v>26.4</v>
      </c>
      <c r="N194" s="25">
        <v>57.6</v>
      </c>
      <c r="O194" s="25">
        <v>129.6</v>
      </c>
      <c r="P194" s="25">
        <v>1.24</v>
      </c>
      <c r="Q194" s="25">
        <v>11.35</v>
      </c>
      <c r="R194" s="25">
        <v>2.9</v>
      </c>
      <c r="S194" s="25">
        <v>3.8</v>
      </c>
      <c r="T194" s="25">
        <v>103</v>
      </c>
      <c r="U194" s="25">
        <v>5.73</v>
      </c>
      <c r="V194" s="19">
        <v>0.05</v>
      </c>
      <c r="W194" s="19">
        <v>0.04</v>
      </c>
      <c r="X194" s="25">
        <v>3.92</v>
      </c>
      <c r="Y194" s="25">
        <v>39.42</v>
      </c>
      <c r="Z194" s="25">
        <v>37.08</v>
      </c>
      <c r="AA194" s="25">
        <v>140.97999999999999</v>
      </c>
      <c r="AB194" s="25">
        <v>0.8</v>
      </c>
    </row>
    <row r="195" spans="1:67 16303:16384" x14ac:dyDescent="0.25">
      <c r="A195" s="138"/>
      <c r="B195" s="19" t="s">
        <v>78</v>
      </c>
      <c r="C195" s="24" t="s">
        <v>79</v>
      </c>
      <c r="D195" s="19">
        <v>150</v>
      </c>
      <c r="E195" s="25">
        <f t="shared" ref="E195:P195" si="103">BD195*150/100</f>
        <v>3.105</v>
      </c>
      <c r="F195" s="25">
        <f t="shared" si="103"/>
        <v>4.8600000000000003</v>
      </c>
      <c r="G195" s="25">
        <f t="shared" si="103"/>
        <v>14.145</v>
      </c>
      <c r="H195" s="25">
        <f t="shared" si="103"/>
        <v>112.5</v>
      </c>
      <c r="I195" s="25">
        <f t="shared" si="103"/>
        <v>0</v>
      </c>
      <c r="J195" s="25">
        <f t="shared" si="103"/>
        <v>4.4999999999999998E-2</v>
      </c>
      <c r="K195" s="25">
        <f t="shared" si="103"/>
        <v>0.06</v>
      </c>
      <c r="L195" s="25">
        <f t="shared" si="103"/>
        <v>25.74</v>
      </c>
      <c r="M195" s="25">
        <f t="shared" si="103"/>
        <v>83.174999999999997</v>
      </c>
      <c r="N195" s="25">
        <f t="shared" si="103"/>
        <v>30.975000000000001</v>
      </c>
      <c r="O195" s="25">
        <f t="shared" si="103"/>
        <v>60.21</v>
      </c>
      <c r="P195" s="25">
        <f t="shared" si="103"/>
        <v>1.2150000000000001</v>
      </c>
      <c r="BD195" s="25">
        <v>2.0699999999999998</v>
      </c>
      <c r="BE195" s="25">
        <v>3.24</v>
      </c>
      <c r="BF195" s="25">
        <v>9.43</v>
      </c>
      <c r="BG195" s="25">
        <v>75</v>
      </c>
      <c r="BH195" s="25"/>
      <c r="BI195" s="25">
        <v>0.03</v>
      </c>
      <c r="BJ195" s="25">
        <v>0.04</v>
      </c>
      <c r="BK195" s="25">
        <v>17.16</v>
      </c>
      <c r="BL195" s="25">
        <v>55.45</v>
      </c>
      <c r="BM195" s="25">
        <v>20.65</v>
      </c>
      <c r="BN195" s="25">
        <v>40.14</v>
      </c>
      <c r="BO195" s="25">
        <v>0.81</v>
      </c>
    </row>
    <row r="196" spans="1:67 16303:16384" x14ac:dyDescent="0.25">
      <c r="A196" s="138"/>
      <c r="B196" s="19" t="s">
        <v>31</v>
      </c>
      <c r="C196" s="24" t="s">
        <v>32</v>
      </c>
      <c r="D196" s="19">
        <v>20</v>
      </c>
      <c r="E196" s="25">
        <f t="shared" ref="E196:P196" si="104">BD196*20/20</f>
        <v>1.36</v>
      </c>
      <c r="F196" s="25">
        <f t="shared" si="104"/>
        <v>0.24</v>
      </c>
      <c r="G196" s="25">
        <f t="shared" si="104"/>
        <v>6.7200000000000006</v>
      </c>
      <c r="H196" s="25">
        <f t="shared" si="104"/>
        <v>34.159999999999997</v>
      </c>
      <c r="I196" s="25">
        <f t="shared" si="104"/>
        <v>0</v>
      </c>
      <c r="J196" s="25">
        <f t="shared" si="104"/>
        <v>0.03</v>
      </c>
      <c r="K196" s="25">
        <f t="shared" si="104"/>
        <v>0.02</v>
      </c>
      <c r="L196" s="25">
        <f t="shared" si="104"/>
        <v>0</v>
      </c>
      <c r="M196" s="25">
        <f t="shared" si="104"/>
        <v>9.01</v>
      </c>
      <c r="N196" s="25">
        <f t="shared" si="104"/>
        <v>9.41</v>
      </c>
      <c r="O196" s="25">
        <f t="shared" si="104"/>
        <v>30.139999999999997</v>
      </c>
      <c r="P196" s="25">
        <f t="shared" si="104"/>
        <v>0.75</v>
      </c>
      <c r="Q196" s="25">
        <v>1.7</v>
      </c>
      <c r="R196" s="25">
        <v>0.3</v>
      </c>
      <c r="S196" s="25">
        <v>8.4</v>
      </c>
      <c r="T196" s="25">
        <v>42.7</v>
      </c>
      <c r="U196" s="25"/>
      <c r="V196" s="25">
        <v>0.04</v>
      </c>
      <c r="W196" s="25">
        <v>0.02</v>
      </c>
      <c r="X196" s="25"/>
      <c r="Y196" s="25">
        <v>11.26</v>
      </c>
      <c r="Z196" s="25">
        <v>11.76</v>
      </c>
      <c r="AA196" s="25">
        <v>37.68</v>
      </c>
      <c r="AB196" s="25">
        <v>0.94</v>
      </c>
      <c r="BD196" s="25">
        <v>1.36</v>
      </c>
      <c r="BE196" s="25">
        <v>0.24</v>
      </c>
      <c r="BF196" s="25">
        <v>6.72</v>
      </c>
      <c r="BG196" s="25">
        <v>34.159999999999997</v>
      </c>
      <c r="BH196" s="25"/>
      <c r="BI196" s="25">
        <v>0.03</v>
      </c>
      <c r="BJ196" s="25">
        <v>0.02</v>
      </c>
      <c r="BK196" s="25"/>
      <c r="BL196" s="25">
        <v>9.01</v>
      </c>
      <c r="BM196" s="25">
        <v>9.41</v>
      </c>
      <c r="BN196" s="25">
        <v>30.14</v>
      </c>
      <c r="BO196" s="25">
        <v>0.75</v>
      </c>
    </row>
    <row r="197" spans="1:67 16303:16384" x14ac:dyDescent="0.25">
      <c r="A197" s="138"/>
      <c r="B197" s="19" t="s">
        <v>31</v>
      </c>
      <c r="C197" s="13" t="s">
        <v>33</v>
      </c>
      <c r="D197" s="19">
        <v>30</v>
      </c>
      <c r="E197" s="25">
        <f>BD197*30/20</f>
        <v>2.2199999999999998</v>
      </c>
      <c r="F197" s="25">
        <f>BE197*30/20</f>
        <v>0.26999999999999996</v>
      </c>
      <c r="G197" s="25">
        <v>15.83</v>
      </c>
      <c r="H197" s="25">
        <f t="shared" ref="H197:P197" si="105">BG197*30/20</f>
        <v>70.335000000000008</v>
      </c>
      <c r="I197" s="25">
        <f t="shared" si="105"/>
        <v>0</v>
      </c>
      <c r="J197" s="25">
        <f t="shared" si="105"/>
        <v>0</v>
      </c>
      <c r="K197" s="25">
        <f t="shared" si="105"/>
        <v>1.4999999999999999E-2</v>
      </c>
      <c r="L197" s="25">
        <f t="shared" si="105"/>
        <v>0</v>
      </c>
      <c r="M197" s="25">
        <f t="shared" si="105"/>
        <v>6</v>
      </c>
      <c r="N197" s="25">
        <f t="shared" si="105"/>
        <v>4.2</v>
      </c>
      <c r="O197" s="25">
        <f t="shared" si="105"/>
        <v>19.5</v>
      </c>
      <c r="P197" s="25">
        <f t="shared" si="105"/>
        <v>0.32999999999999996</v>
      </c>
      <c r="Q197" s="25">
        <v>3.03</v>
      </c>
      <c r="R197" s="25">
        <v>0.36</v>
      </c>
      <c r="S197" s="25">
        <v>19.64</v>
      </c>
      <c r="T197" s="25">
        <v>93.77</v>
      </c>
      <c r="U197" s="25"/>
      <c r="V197" s="25"/>
      <c r="W197" s="25">
        <v>1.2999999999999999E-2</v>
      </c>
      <c r="X197" s="25"/>
      <c r="Y197" s="25">
        <v>8</v>
      </c>
      <c r="Z197" s="25">
        <v>5.6</v>
      </c>
      <c r="AA197" s="25">
        <v>26</v>
      </c>
      <c r="AB197" s="25">
        <v>0.44</v>
      </c>
      <c r="AC197" s="25">
        <v>3</v>
      </c>
      <c r="AD197" s="25">
        <f t="shared" ref="AD197:AN197" si="106">AP197*40/40</f>
        <v>0</v>
      </c>
      <c r="AE197" s="25">
        <f t="shared" si="106"/>
        <v>0</v>
      </c>
      <c r="AF197" s="25">
        <f t="shared" si="106"/>
        <v>0</v>
      </c>
      <c r="AG197" s="25">
        <f t="shared" si="106"/>
        <v>0</v>
      </c>
      <c r="AH197" s="25">
        <f t="shared" si="106"/>
        <v>0</v>
      </c>
      <c r="AI197" s="25">
        <f t="shared" si="106"/>
        <v>0</v>
      </c>
      <c r="AJ197" s="25">
        <f t="shared" si="106"/>
        <v>0</v>
      </c>
      <c r="AK197" s="25">
        <f t="shared" si="106"/>
        <v>0</v>
      </c>
      <c r="AL197" s="25">
        <f t="shared" si="106"/>
        <v>0</v>
      </c>
      <c r="AM197" s="25">
        <f t="shared" si="106"/>
        <v>0</v>
      </c>
      <c r="AN197" s="25">
        <f t="shared" si="106"/>
        <v>0</v>
      </c>
      <c r="BD197" s="25">
        <v>1.48</v>
      </c>
      <c r="BE197" s="25">
        <v>0.18</v>
      </c>
      <c r="BF197" s="25">
        <v>9.82</v>
      </c>
      <c r="BG197" s="25">
        <v>46.89</v>
      </c>
      <c r="BH197" s="25"/>
      <c r="BI197" s="25"/>
      <c r="BJ197" s="25">
        <v>0.01</v>
      </c>
      <c r="BK197" s="25"/>
      <c r="BL197" s="25">
        <v>4</v>
      </c>
      <c r="BM197" s="25">
        <v>2.8</v>
      </c>
      <c r="BN197" s="25">
        <v>13</v>
      </c>
      <c r="BO197" s="25">
        <v>0.22</v>
      </c>
      <c r="XCA197" s="2"/>
      <c r="XCB197" s="2"/>
      <c r="XCC197" s="2"/>
      <c r="XCD197" s="2"/>
      <c r="XCE197" s="2"/>
      <c r="XCF197" s="2"/>
      <c r="XCG197" s="2"/>
      <c r="XCH197" s="2"/>
      <c r="XCI197" s="2"/>
      <c r="XCJ197" s="2"/>
      <c r="XCK197" s="2"/>
      <c r="XCL197" s="2"/>
      <c r="XCM197" s="2"/>
      <c r="XCN197" s="2"/>
      <c r="XCO197" s="2"/>
      <c r="XCP197" s="2"/>
      <c r="XCQ197" s="2"/>
      <c r="XCR197" s="2"/>
      <c r="XCS197" s="2"/>
      <c r="XCT197" s="2"/>
      <c r="XCU197" s="2"/>
      <c r="XCV197" s="2"/>
      <c r="XCW197" s="2"/>
      <c r="XCX197" s="2"/>
      <c r="XCY197" s="2"/>
      <c r="XCZ197" s="2"/>
      <c r="XDA197" s="2"/>
      <c r="XDB197" s="2"/>
      <c r="XDC197" s="2"/>
      <c r="XDD197" s="2"/>
      <c r="XDE197" s="2"/>
      <c r="XDF197" s="2"/>
      <c r="XDG197" s="2"/>
      <c r="XDH197" s="2"/>
      <c r="XDI197" s="2"/>
      <c r="XDJ197" s="2"/>
      <c r="XDK197" s="2"/>
      <c r="XDL197" s="2"/>
      <c r="XDM197" s="2"/>
      <c r="XDN197" s="2"/>
      <c r="XDO197" s="2"/>
      <c r="XDP197" s="2"/>
      <c r="XDQ197" s="2"/>
      <c r="XDR197" s="2"/>
      <c r="XDS197" s="2"/>
      <c r="XDT197" s="2"/>
      <c r="XDU197" s="2"/>
      <c r="XDV197" s="2"/>
      <c r="XDW197" s="2"/>
      <c r="XDX197" s="2"/>
      <c r="XDY197" s="2"/>
      <c r="XDZ197" s="2"/>
      <c r="XEA197" s="2"/>
      <c r="XEB197" s="2"/>
      <c r="XEC197" s="2"/>
      <c r="XED197" s="2"/>
      <c r="XEE197" s="2"/>
      <c r="XEF197" s="2"/>
      <c r="XEG197" s="2"/>
      <c r="XEH197" s="2"/>
      <c r="XEI197" s="2"/>
      <c r="XEJ197" s="2"/>
      <c r="XEK197" s="2"/>
      <c r="XEL197" s="2"/>
      <c r="XEM197" s="2"/>
      <c r="XEN197" s="2"/>
      <c r="XEO197" s="2"/>
      <c r="XEP197" s="2"/>
      <c r="XEQ197" s="2"/>
      <c r="XER197" s="2"/>
      <c r="XES197" s="2"/>
      <c r="XET197" s="2"/>
      <c r="XEU197" s="2"/>
      <c r="XEV197" s="2"/>
      <c r="XEW197" s="2"/>
      <c r="XEX197" s="2"/>
      <c r="XEY197" s="2"/>
      <c r="XEZ197" s="2"/>
      <c r="XFA197" s="2"/>
      <c r="XFB197" s="2"/>
      <c r="XFC197" s="2"/>
    </row>
    <row r="198" spans="1:67 16303:16384" x14ac:dyDescent="0.25">
      <c r="A198" s="138"/>
      <c r="B198" s="19" t="s">
        <v>142</v>
      </c>
      <c r="C198" s="24" t="s">
        <v>143</v>
      </c>
      <c r="D198" s="19">
        <v>200</v>
      </c>
      <c r="E198" s="25">
        <f t="shared" ref="E198:P198" si="107">BD198*200/100</f>
        <v>4.08</v>
      </c>
      <c r="F198" s="25">
        <f t="shared" si="107"/>
        <v>3.54</v>
      </c>
      <c r="G198" s="25">
        <f t="shared" si="107"/>
        <v>17.579999999999998</v>
      </c>
      <c r="H198" s="25">
        <f t="shared" si="107"/>
        <v>118</v>
      </c>
      <c r="I198" s="25">
        <f t="shared" si="107"/>
        <v>24.4</v>
      </c>
      <c r="J198" s="25">
        <f t="shared" si="107"/>
        <v>0.06</v>
      </c>
      <c r="K198" s="25">
        <f t="shared" si="107"/>
        <v>0.18</v>
      </c>
      <c r="L198" s="25">
        <f t="shared" si="107"/>
        <v>1.58</v>
      </c>
      <c r="M198" s="25">
        <f t="shared" si="107"/>
        <v>152.22</v>
      </c>
      <c r="N198" s="25">
        <f t="shared" si="107"/>
        <v>21.34</v>
      </c>
      <c r="O198" s="25">
        <f t="shared" si="107"/>
        <v>124.56</v>
      </c>
      <c r="P198" s="25">
        <f t="shared" si="107"/>
        <v>0.48</v>
      </c>
      <c r="Q198" s="25">
        <v>0.3</v>
      </c>
      <c r="R198" s="25"/>
      <c r="S198" s="25">
        <v>6.7</v>
      </c>
      <c r="T198" s="25">
        <v>27.9</v>
      </c>
      <c r="U198" s="26">
        <v>0.38</v>
      </c>
      <c r="V198" s="19"/>
      <c r="W198" s="19">
        <v>0.01</v>
      </c>
      <c r="X198" s="25">
        <v>1.1599999999999999</v>
      </c>
      <c r="Y198" s="25">
        <v>6.9</v>
      </c>
      <c r="Z198" s="25">
        <v>4.5999999999999996</v>
      </c>
      <c r="AA198" s="25">
        <v>8.5</v>
      </c>
      <c r="AB198" s="25">
        <v>0.77</v>
      </c>
      <c r="AC198" s="25">
        <v>0.8</v>
      </c>
      <c r="AD198" s="25">
        <v>0.2</v>
      </c>
      <c r="AE198" s="25">
        <v>16.7</v>
      </c>
      <c r="AF198" s="25">
        <v>66.7</v>
      </c>
      <c r="AG198" s="25">
        <v>98</v>
      </c>
      <c r="AH198" s="25">
        <v>0.01</v>
      </c>
      <c r="AI198" s="25">
        <v>0.05</v>
      </c>
      <c r="AJ198" s="25">
        <v>80</v>
      </c>
      <c r="AK198" s="25">
        <v>11</v>
      </c>
      <c r="AL198" s="25">
        <v>3</v>
      </c>
      <c r="AM198" s="25">
        <v>3</v>
      </c>
      <c r="AN198" s="25">
        <v>0.54</v>
      </c>
      <c r="BD198" s="25">
        <v>2.04</v>
      </c>
      <c r="BE198" s="25">
        <v>1.77</v>
      </c>
      <c r="BF198" s="25">
        <v>8.7899999999999991</v>
      </c>
      <c r="BG198" s="25">
        <v>59</v>
      </c>
      <c r="BH198" s="25">
        <v>12.2</v>
      </c>
      <c r="BI198" s="25">
        <v>0.03</v>
      </c>
      <c r="BJ198" s="25">
        <v>0.09</v>
      </c>
      <c r="BK198" s="25">
        <v>0.79</v>
      </c>
      <c r="BL198" s="25">
        <v>76.11</v>
      </c>
      <c r="BM198" s="25">
        <v>10.67</v>
      </c>
      <c r="BN198" s="25">
        <v>62.28</v>
      </c>
      <c r="BO198" s="25">
        <v>0.24</v>
      </c>
    </row>
    <row r="199" spans="1:67 16303:16384" x14ac:dyDescent="0.25">
      <c r="A199" s="138"/>
      <c r="B199" s="56"/>
      <c r="C199" s="28" t="s">
        <v>239</v>
      </c>
      <c r="D199" s="31">
        <f>SUM(D193:D198)</f>
        <v>550</v>
      </c>
      <c r="E199" s="30"/>
      <c r="F199" s="30"/>
      <c r="G199" s="30"/>
      <c r="H199" s="30"/>
      <c r="I199" s="30"/>
      <c r="J199" s="31"/>
      <c r="K199" s="31"/>
      <c r="L199" s="30"/>
      <c r="M199" s="30"/>
      <c r="N199" s="30"/>
      <c r="O199" s="30"/>
      <c r="P199" s="30"/>
    </row>
    <row r="200" spans="1:67 16303:16384" x14ac:dyDescent="0.25">
      <c r="A200" s="141" t="s">
        <v>37</v>
      </c>
      <c r="B200" s="141"/>
      <c r="C200" s="141"/>
      <c r="D200" s="141"/>
      <c r="E200" s="30">
        <f t="shared" ref="E200:P200" si="108">SUM(E193:E199)</f>
        <v>17.725000000000001</v>
      </c>
      <c r="F200" s="30">
        <f t="shared" si="108"/>
        <v>16.420000000000002</v>
      </c>
      <c r="G200" s="30">
        <f t="shared" si="108"/>
        <v>69.144999999999996</v>
      </c>
      <c r="H200" s="30">
        <f t="shared" si="108"/>
        <v>532.875</v>
      </c>
      <c r="I200" s="30">
        <f t="shared" si="108"/>
        <v>24.4</v>
      </c>
      <c r="J200" s="30">
        <f t="shared" si="108"/>
        <v>0.215</v>
      </c>
      <c r="K200" s="30">
        <f t="shared" si="108"/>
        <v>0.36499999999999999</v>
      </c>
      <c r="L200" s="30">
        <f t="shared" si="108"/>
        <v>38.709999999999994</v>
      </c>
      <c r="M200" s="30">
        <f t="shared" si="108"/>
        <v>287.44499999999999</v>
      </c>
      <c r="N200" s="30">
        <f t="shared" si="108"/>
        <v>133.995</v>
      </c>
      <c r="O200" s="30">
        <f t="shared" si="108"/>
        <v>383.10999999999996</v>
      </c>
      <c r="P200" s="30">
        <f t="shared" si="108"/>
        <v>4.5150000000000006</v>
      </c>
    </row>
    <row r="201" spans="1:67 16303:16384" ht="15" customHeight="1" x14ac:dyDescent="0.25">
      <c r="A201" s="150" t="s">
        <v>38</v>
      </c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</row>
    <row r="202" spans="1:67 16303:16384" x14ac:dyDescent="0.25">
      <c r="A202" s="150"/>
      <c r="B202" s="19" t="s">
        <v>61</v>
      </c>
      <c r="C202" s="24" t="s">
        <v>62</v>
      </c>
      <c r="D202" s="14">
        <v>60</v>
      </c>
      <c r="E202" s="15">
        <f t="shared" ref="E202:P202" si="109">BD202*60/100</f>
        <v>0.65400000000000003</v>
      </c>
      <c r="F202" s="15">
        <f t="shared" si="109"/>
        <v>3.6239999999999997</v>
      </c>
      <c r="G202" s="15">
        <f t="shared" si="109"/>
        <v>2.262</v>
      </c>
      <c r="H202" s="15">
        <f t="shared" si="109"/>
        <v>43.8</v>
      </c>
      <c r="I202" s="15">
        <f t="shared" si="109"/>
        <v>0</v>
      </c>
      <c r="J202" s="15">
        <f t="shared" si="109"/>
        <v>1.7999999999999999E-2</v>
      </c>
      <c r="K202" s="15">
        <f t="shared" si="109"/>
        <v>2.4E-2</v>
      </c>
      <c r="L202" s="15">
        <f t="shared" si="109"/>
        <v>7.9260000000000002</v>
      </c>
      <c r="M202" s="15">
        <f t="shared" si="109"/>
        <v>15.252000000000001</v>
      </c>
      <c r="N202" s="15">
        <f t="shared" si="109"/>
        <v>11.298</v>
      </c>
      <c r="O202" s="15">
        <f t="shared" si="109"/>
        <v>21.372</v>
      </c>
      <c r="P202" s="15">
        <f t="shared" si="109"/>
        <v>0.39600000000000002</v>
      </c>
      <c r="Q202" s="47">
        <v>0.6</v>
      </c>
      <c r="R202" s="47">
        <v>2.36</v>
      </c>
      <c r="S202" s="47">
        <v>3.85</v>
      </c>
      <c r="T202" s="47">
        <v>38.75</v>
      </c>
      <c r="U202" s="47">
        <v>0.01</v>
      </c>
      <c r="V202" s="48">
        <v>0.01</v>
      </c>
      <c r="W202" s="48">
        <v>0.03</v>
      </c>
      <c r="X202" s="47">
        <v>3.75</v>
      </c>
      <c r="Y202" s="47">
        <v>20</v>
      </c>
      <c r="Z202" s="47">
        <v>7.5</v>
      </c>
      <c r="AA202" s="47">
        <v>18.75</v>
      </c>
      <c r="AB202" s="47">
        <v>0.35</v>
      </c>
      <c r="BD202" s="15">
        <v>1.0900000000000001</v>
      </c>
      <c r="BE202" s="15">
        <v>6.04</v>
      </c>
      <c r="BF202" s="15">
        <v>3.77</v>
      </c>
      <c r="BG202" s="15">
        <v>73</v>
      </c>
      <c r="BH202" s="15"/>
      <c r="BI202" s="15">
        <v>0.03</v>
      </c>
      <c r="BJ202" s="15">
        <v>0.04</v>
      </c>
      <c r="BK202" s="15">
        <v>13.21</v>
      </c>
      <c r="BL202" s="15">
        <v>25.42</v>
      </c>
      <c r="BM202" s="15">
        <v>18.829999999999998</v>
      </c>
      <c r="BN202" s="15">
        <v>35.619999999999997</v>
      </c>
      <c r="BO202" s="15">
        <v>0.66</v>
      </c>
    </row>
    <row r="203" spans="1:67 16303:16384" s="36" customFormat="1" x14ac:dyDescent="0.25">
      <c r="A203" s="150"/>
      <c r="B203" s="19" t="s">
        <v>145</v>
      </c>
      <c r="C203" s="53" t="s">
        <v>146</v>
      </c>
      <c r="D203" s="14">
        <v>200</v>
      </c>
      <c r="E203" s="15">
        <f t="shared" ref="E203:P203" si="110">BD203*200/100</f>
        <v>2.84</v>
      </c>
      <c r="F203" s="15">
        <f t="shared" si="110"/>
        <v>4.0999999999999996</v>
      </c>
      <c r="G203" s="15">
        <f t="shared" si="110"/>
        <v>11.34</v>
      </c>
      <c r="H203" s="15">
        <f t="shared" si="110"/>
        <v>102</v>
      </c>
      <c r="I203" s="15">
        <f t="shared" si="110"/>
        <v>0</v>
      </c>
      <c r="J203" s="15">
        <f t="shared" si="110"/>
        <v>0.08</v>
      </c>
      <c r="K203" s="15">
        <f t="shared" si="110"/>
        <v>0.04</v>
      </c>
      <c r="L203" s="15">
        <f t="shared" si="110"/>
        <v>5.36</v>
      </c>
      <c r="M203" s="15">
        <f t="shared" si="110"/>
        <v>43.34</v>
      </c>
      <c r="N203" s="15">
        <f t="shared" si="110"/>
        <v>27.56</v>
      </c>
      <c r="O203" s="15">
        <f t="shared" si="110"/>
        <v>79.599999999999994</v>
      </c>
      <c r="P203" s="15">
        <f t="shared" si="110"/>
        <v>1.38</v>
      </c>
      <c r="Q203" s="54">
        <v>5.49</v>
      </c>
      <c r="R203" s="54">
        <v>5.27</v>
      </c>
      <c r="S203" s="54">
        <v>16.54</v>
      </c>
      <c r="T203" s="54">
        <v>148.25</v>
      </c>
      <c r="U203" s="54"/>
      <c r="V203" s="55">
        <v>0.22800000000000001</v>
      </c>
      <c r="W203" s="55">
        <v>7.2999999999999995E-2</v>
      </c>
      <c r="X203" s="54">
        <v>5.83</v>
      </c>
      <c r="Y203" s="54">
        <v>42.68</v>
      </c>
      <c r="Z203" s="54">
        <v>88.1</v>
      </c>
      <c r="AA203" s="54">
        <v>35.58</v>
      </c>
      <c r="AB203" s="54">
        <v>2.0499999999999998</v>
      </c>
      <c r="BD203" s="15">
        <v>1.42</v>
      </c>
      <c r="BE203" s="15">
        <v>2.0499999999999998</v>
      </c>
      <c r="BF203" s="15">
        <v>5.67</v>
      </c>
      <c r="BG203" s="15">
        <v>51</v>
      </c>
      <c r="BH203" s="15">
        <f>BT203*200/250</f>
        <v>0</v>
      </c>
      <c r="BI203" s="15">
        <v>0.04</v>
      </c>
      <c r="BJ203" s="15">
        <v>0.02</v>
      </c>
      <c r="BK203" s="15">
        <v>2.68</v>
      </c>
      <c r="BL203" s="15">
        <v>21.67</v>
      </c>
      <c r="BM203" s="15">
        <v>13.78</v>
      </c>
      <c r="BN203" s="15">
        <v>39.799999999999997</v>
      </c>
      <c r="BO203" s="15">
        <v>0.69</v>
      </c>
      <c r="XFD203" s="4"/>
    </row>
    <row r="204" spans="1:67 16303:16384" x14ac:dyDescent="0.25">
      <c r="A204" s="150"/>
      <c r="B204" s="60" t="s">
        <v>147</v>
      </c>
      <c r="C204" s="37" t="s">
        <v>148</v>
      </c>
      <c r="D204" s="18">
        <v>100</v>
      </c>
      <c r="E204" s="38">
        <v>10.64</v>
      </c>
      <c r="F204" s="38">
        <v>28.19</v>
      </c>
      <c r="G204" s="38">
        <v>2.89</v>
      </c>
      <c r="H204" s="38">
        <v>309</v>
      </c>
      <c r="I204" s="38"/>
      <c r="J204" s="38">
        <v>0.28000000000000003</v>
      </c>
      <c r="K204" s="38">
        <v>0.09</v>
      </c>
      <c r="L204" s="38">
        <v>0.92</v>
      </c>
      <c r="M204" s="38">
        <v>20</v>
      </c>
      <c r="N204" s="38">
        <v>22.39</v>
      </c>
      <c r="O204" s="38">
        <v>128.62</v>
      </c>
      <c r="P204" s="38">
        <v>2.21</v>
      </c>
      <c r="Q204" s="39">
        <v>7.46</v>
      </c>
      <c r="R204" s="39">
        <v>8.2899999999999991</v>
      </c>
      <c r="S204" s="39">
        <v>9.44</v>
      </c>
      <c r="T204" s="39">
        <v>142</v>
      </c>
      <c r="U204" s="39">
        <v>33</v>
      </c>
      <c r="V204" s="40">
        <v>0.05</v>
      </c>
      <c r="W204" s="40">
        <v>7.0000000000000007E-2</v>
      </c>
      <c r="X204" s="39">
        <v>0.41</v>
      </c>
      <c r="Y204" s="39">
        <v>23.65</v>
      </c>
      <c r="Z204" s="39">
        <v>16.5</v>
      </c>
      <c r="AA204" s="39">
        <v>83.14</v>
      </c>
      <c r="AB204" s="39">
        <v>0.68</v>
      </c>
    </row>
    <row r="205" spans="1:67 16303:16384" x14ac:dyDescent="0.25">
      <c r="A205" s="150"/>
      <c r="B205" s="60" t="s">
        <v>56</v>
      </c>
      <c r="C205" s="37" t="s">
        <v>149</v>
      </c>
      <c r="D205" s="18">
        <v>150</v>
      </c>
      <c r="E205" s="38">
        <v>3.02</v>
      </c>
      <c r="F205" s="38">
        <v>4.16</v>
      </c>
      <c r="G205" s="38">
        <v>21.36</v>
      </c>
      <c r="H205" s="38">
        <v>135</v>
      </c>
      <c r="I205" s="38"/>
      <c r="J205" s="38">
        <f>BI205*150/100</f>
        <v>1.4999999999999999E-2</v>
      </c>
      <c r="K205" s="38">
        <v>0.02</v>
      </c>
      <c r="L205" s="38"/>
      <c r="M205" s="38">
        <v>13.4</v>
      </c>
      <c r="N205" s="38">
        <v>12.8</v>
      </c>
      <c r="O205" s="38">
        <v>104.84</v>
      </c>
      <c r="P205" s="38">
        <v>0.59</v>
      </c>
      <c r="Q205" s="39"/>
      <c r="R205" s="39"/>
      <c r="S205" s="39"/>
      <c r="T205" s="39"/>
      <c r="U205" s="39"/>
      <c r="V205" s="40"/>
      <c r="W205" s="40"/>
      <c r="X205" s="39"/>
      <c r="Y205" s="39"/>
      <c r="Z205" s="39"/>
      <c r="AA205" s="39"/>
      <c r="AB205" s="39"/>
      <c r="BD205" s="38">
        <v>2.77</v>
      </c>
      <c r="BE205" s="38">
        <v>14.24</v>
      </c>
      <c r="BF205" s="38">
        <v>90</v>
      </c>
      <c r="BG205" s="38"/>
      <c r="BH205" s="38">
        <v>0.02</v>
      </c>
      <c r="BI205" s="38">
        <v>0.01</v>
      </c>
      <c r="BJ205" s="38">
        <f>DI205*150/100</f>
        <v>0</v>
      </c>
      <c r="BK205" s="38">
        <v>8.93</v>
      </c>
      <c r="BL205" s="38">
        <v>8.5299999999999994</v>
      </c>
      <c r="BM205" s="38">
        <v>69.89</v>
      </c>
      <c r="BN205" s="38">
        <v>0.39</v>
      </c>
      <c r="BO205" s="38">
        <v>0.59</v>
      </c>
    </row>
    <row r="206" spans="1:67 16303:16384" x14ac:dyDescent="0.25">
      <c r="A206" s="150"/>
      <c r="B206" s="19" t="s">
        <v>31</v>
      </c>
      <c r="C206" s="24" t="s">
        <v>32</v>
      </c>
      <c r="D206" s="19">
        <v>28</v>
      </c>
      <c r="E206" s="25">
        <f t="shared" ref="E206:P206" si="111">BD206*28/20</f>
        <v>1.9040000000000004</v>
      </c>
      <c r="F206" s="25">
        <f t="shared" si="111"/>
        <v>0.33599999999999997</v>
      </c>
      <c r="G206" s="25">
        <f t="shared" si="111"/>
        <v>9.4079999999999995</v>
      </c>
      <c r="H206" s="25">
        <f t="shared" si="111"/>
        <v>47.823999999999998</v>
      </c>
      <c r="I206" s="25">
        <f t="shared" si="111"/>
        <v>0</v>
      </c>
      <c r="J206" s="25">
        <f t="shared" si="111"/>
        <v>4.1999999999999996E-2</v>
      </c>
      <c r="K206" s="25">
        <f t="shared" si="111"/>
        <v>2.8000000000000004E-2</v>
      </c>
      <c r="L206" s="25">
        <f t="shared" si="111"/>
        <v>0</v>
      </c>
      <c r="M206" s="25">
        <f t="shared" si="111"/>
        <v>12.614000000000001</v>
      </c>
      <c r="N206" s="25">
        <f t="shared" si="111"/>
        <v>13.174000000000001</v>
      </c>
      <c r="O206" s="25">
        <f t="shared" si="111"/>
        <v>42.196000000000005</v>
      </c>
      <c r="P206" s="25">
        <f t="shared" si="111"/>
        <v>1.05</v>
      </c>
      <c r="Q206" s="25">
        <v>1.7</v>
      </c>
      <c r="R206" s="25">
        <v>0.3</v>
      </c>
      <c r="S206" s="25">
        <v>8.4</v>
      </c>
      <c r="T206" s="25">
        <v>42.7</v>
      </c>
      <c r="U206" s="25"/>
      <c r="V206" s="25">
        <v>0.04</v>
      </c>
      <c r="W206" s="25">
        <v>0.02</v>
      </c>
      <c r="X206" s="25"/>
      <c r="Y206" s="25">
        <v>11.26</v>
      </c>
      <c r="Z206" s="25">
        <v>11.76</v>
      </c>
      <c r="AA206" s="25">
        <v>37.68</v>
      </c>
      <c r="AB206" s="25">
        <v>0.94</v>
      </c>
      <c r="BD206" s="25">
        <v>1.36</v>
      </c>
      <c r="BE206" s="25">
        <v>0.24</v>
      </c>
      <c r="BF206" s="25">
        <v>6.72</v>
      </c>
      <c r="BG206" s="25">
        <v>34.159999999999997</v>
      </c>
      <c r="BH206" s="25"/>
      <c r="BI206" s="25">
        <v>0.03</v>
      </c>
      <c r="BJ206" s="25">
        <v>0.02</v>
      </c>
      <c r="BK206" s="25"/>
      <c r="BL206" s="25">
        <v>9.01</v>
      </c>
      <c r="BM206" s="25">
        <v>9.41</v>
      </c>
      <c r="BN206" s="25">
        <v>30.14</v>
      </c>
      <c r="BO206" s="25">
        <v>0.75</v>
      </c>
    </row>
    <row r="207" spans="1:67 16303:16384" x14ac:dyDescent="0.25">
      <c r="A207" s="150"/>
      <c r="B207" s="19" t="s">
        <v>31</v>
      </c>
      <c r="C207" s="13" t="s">
        <v>33</v>
      </c>
      <c r="D207" s="19">
        <v>45</v>
      </c>
      <c r="E207" s="25">
        <f>BD207*45/20</f>
        <v>3.3299999999999996</v>
      </c>
      <c r="F207" s="25">
        <f>BE207*45/20</f>
        <v>0.40499999999999997</v>
      </c>
      <c r="G207" s="25">
        <v>23.74</v>
      </c>
      <c r="H207" s="25">
        <f t="shared" ref="H207:P207" si="112">BG207*45/20</f>
        <v>105.50250000000001</v>
      </c>
      <c r="I207" s="25">
        <f t="shared" si="112"/>
        <v>0</v>
      </c>
      <c r="J207" s="25">
        <f t="shared" si="112"/>
        <v>0</v>
      </c>
      <c r="K207" s="25">
        <f t="shared" si="112"/>
        <v>2.2499999999999999E-2</v>
      </c>
      <c r="L207" s="25">
        <f t="shared" si="112"/>
        <v>0</v>
      </c>
      <c r="M207" s="25">
        <f t="shared" si="112"/>
        <v>9</v>
      </c>
      <c r="N207" s="25">
        <f t="shared" si="112"/>
        <v>6.2999999999999989</v>
      </c>
      <c r="O207" s="25">
        <f t="shared" si="112"/>
        <v>29.25</v>
      </c>
      <c r="P207" s="25">
        <f t="shared" si="112"/>
        <v>0.495</v>
      </c>
      <c r="Q207" s="25">
        <v>3.03</v>
      </c>
      <c r="R207" s="25">
        <v>0.36</v>
      </c>
      <c r="S207" s="25">
        <v>19.64</v>
      </c>
      <c r="T207" s="25">
        <v>93.77</v>
      </c>
      <c r="U207" s="25"/>
      <c r="V207" s="25"/>
      <c r="W207" s="25">
        <v>1.2999999999999999E-2</v>
      </c>
      <c r="X207" s="25"/>
      <c r="Y207" s="25">
        <v>8</v>
      </c>
      <c r="Z207" s="25">
        <v>5.6</v>
      </c>
      <c r="AA207" s="25">
        <v>26</v>
      </c>
      <c r="AB207" s="25">
        <v>0.44</v>
      </c>
      <c r="AC207" s="25">
        <v>3</v>
      </c>
      <c r="AD207" s="25">
        <f t="shared" ref="AD207:AN207" si="113">AP207*40/40</f>
        <v>0</v>
      </c>
      <c r="AE207" s="25">
        <f t="shared" si="113"/>
        <v>0</v>
      </c>
      <c r="AF207" s="25">
        <f t="shared" si="113"/>
        <v>0</v>
      </c>
      <c r="AG207" s="25">
        <f t="shared" si="113"/>
        <v>0</v>
      </c>
      <c r="AH207" s="25">
        <f t="shared" si="113"/>
        <v>0</v>
      </c>
      <c r="AI207" s="25">
        <f t="shared" si="113"/>
        <v>0</v>
      </c>
      <c r="AJ207" s="25">
        <f t="shared" si="113"/>
        <v>0</v>
      </c>
      <c r="AK207" s="25">
        <f t="shared" si="113"/>
        <v>0</v>
      </c>
      <c r="AL207" s="25">
        <f t="shared" si="113"/>
        <v>0</v>
      </c>
      <c r="AM207" s="25">
        <f t="shared" si="113"/>
        <v>0</v>
      </c>
      <c r="AN207" s="25">
        <f t="shared" si="113"/>
        <v>0</v>
      </c>
      <c r="BD207" s="25">
        <v>1.48</v>
      </c>
      <c r="BE207" s="25">
        <v>0.18</v>
      </c>
      <c r="BF207" s="25">
        <v>9.82</v>
      </c>
      <c r="BG207" s="25">
        <v>46.89</v>
      </c>
      <c r="BH207" s="25"/>
      <c r="BI207" s="25"/>
      <c r="BJ207" s="25">
        <v>0.01</v>
      </c>
      <c r="BK207" s="25"/>
      <c r="BL207" s="25">
        <v>4</v>
      </c>
      <c r="BM207" s="25">
        <v>2.8</v>
      </c>
      <c r="BN207" s="25">
        <v>13</v>
      </c>
      <c r="BO207" s="25">
        <v>0.22</v>
      </c>
      <c r="XCA207" s="2"/>
      <c r="XCB207" s="2"/>
      <c r="XCC207" s="2"/>
      <c r="XCD207" s="2"/>
      <c r="XCE207" s="2"/>
      <c r="XCF207" s="2"/>
      <c r="XCG207" s="2"/>
      <c r="XCH207" s="2"/>
      <c r="XCI207" s="2"/>
      <c r="XCJ207" s="2"/>
      <c r="XCK207" s="2"/>
      <c r="XCL207" s="2"/>
      <c r="XCM207" s="2"/>
      <c r="XCN207" s="2"/>
      <c r="XCO207" s="2"/>
      <c r="XCP207" s="2"/>
      <c r="XCQ207" s="2"/>
      <c r="XCR207" s="2"/>
      <c r="XCS207" s="2"/>
      <c r="XCT207" s="2"/>
      <c r="XCU207" s="2"/>
      <c r="XCV207" s="2"/>
      <c r="XCW207" s="2"/>
      <c r="XCX207" s="2"/>
      <c r="XCY207" s="2"/>
      <c r="XCZ207" s="2"/>
      <c r="XDA207" s="2"/>
      <c r="XDB207" s="2"/>
      <c r="XDC207" s="2"/>
      <c r="XDD207" s="2"/>
      <c r="XDE207" s="2"/>
      <c r="XDF207" s="2"/>
      <c r="XDG207" s="2"/>
      <c r="XDH207" s="2"/>
      <c r="XDI207" s="2"/>
      <c r="XDJ207" s="2"/>
      <c r="XDK207" s="2"/>
      <c r="XDL207" s="2"/>
      <c r="XDM207" s="2"/>
      <c r="XDN207" s="2"/>
      <c r="XDO207" s="2"/>
      <c r="XDP207" s="2"/>
      <c r="XDQ207" s="2"/>
      <c r="XDR207" s="2"/>
      <c r="XDS207" s="2"/>
      <c r="XDT207" s="2"/>
      <c r="XDU207" s="2"/>
      <c r="XDV207" s="2"/>
      <c r="XDW207" s="2"/>
      <c r="XDX207" s="2"/>
      <c r="XDY207" s="2"/>
      <c r="XDZ207" s="2"/>
      <c r="XEA207" s="2"/>
      <c r="XEB207" s="2"/>
      <c r="XEC207" s="2"/>
      <c r="XED207" s="2"/>
      <c r="XEE207" s="2"/>
      <c r="XEF207" s="2"/>
      <c r="XEG207" s="2"/>
      <c r="XEH207" s="2"/>
      <c r="XEI207" s="2"/>
      <c r="XEJ207" s="2"/>
      <c r="XEK207" s="2"/>
      <c r="XEL207" s="2"/>
      <c r="XEM207" s="2"/>
      <c r="XEN207" s="2"/>
      <c r="XEO207" s="2"/>
      <c r="XEP207" s="2"/>
      <c r="XEQ207" s="2"/>
      <c r="XER207" s="2"/>
      <c r="XES207" s="2"/>
      <c r="XET207" s="2"/>
      <c r="XEU207" s="2"/>
      <c r="XEV207" s="2"/>
      <c r="XEW207" s="2"/>
      <c r="XEX207" s="2"/>
      <c r="XEY207" s="2"/>
      <c r="XEZ207" s="2"/>
      <c r="XFA207" s="2"/>
      <c r="XFB207" s="2"/>
      <c r="XFC207" s="2"/>
    </row>
    <row r="208" spans="1:67 16303:16384" x14ac:dyDescent="0.25">
      <c r="A208" s="150"/>
      <c r="B208" s="19" t="s">
        <v>29</v>
      </c>
      <c r="C208" s="27" t="s">
        <v>30</v>
      </c>
      <c r="D208" s="19">
        <v>100</v>
      </c>
      <c r="E208" s="25">
        <v>0.4</v>
      </c>
      <c r="F208" s="25">
        <v>0.4</v>
      </c>
      <c r="G208" s="25">
        <v>9.8000000000000007</v>
      </c>
      <c r="H208" s="25">
        <v>47</v>
      </c>
      <c r="I208" s="25"/>
      <c r="J208" s="25">
        <v>0.03</v>
      </c>
      <c r="K208" s="25">
        <v>0.02</v>
      </c>
      <c r="L208" s="25">
        <v>10</v>
      </c>
      <c r="M208" s="25">
        <v>16</v>
      </c>
      <c r="N208" s="25">
        <v>9</v>
      </c>
      <c r="O208" s="25">
        <v>11</v>
      </c>
      <c r="P208" s="25">
        <v>2.2000000000000002</v>
      </c>
      <c r="Q208" s="25"/>
      <c r="R208" s="25"/>
      <c r="S208" s="25"/>
      <c r="T208" s="25"/>
      <c r="U208" s="25"/>
      <c r="V208" s="19"/>
      <c r="W208" s="19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</row>
    <row r="209" spans="1:67 16303:16383" x14ac:dyDescent="0.25">
      <c r="A209" s="150"/>
      <c r="B209" s="19" t="s">
        <v>150</v>
      </c>
      <c r="C209" s="24" t="s">
        <v>151</v>
      </c>
      <c r="D209" s="19">
        <v>180</v>
      </c>
      <c r="E209" s="25">
        <f t="shared" ref="E209:P209" si="114">BD209*180/200</f>
        <v>0.27</v>
      </c>
      <c r="F209" s="25">
        <f t="shared" si="114"/>
        <v>0.09</v>
      </c>
      <c r="G209" s="25">
        <f t="shared" si="114"/>
        <v>9.2700000000000014</v>
      </c>
      <c r="H209" s="25">
        <f t="shared" si="114"/>
        <v>38.519999999999996</v>
      </c>
      <c r="I209" s="25">
        <f t="shared" si="114"/>
        <v>3.6719999999999997</v>
      </c>
      <c r="J209" s="25">
        <f t="shared" si="114"/>
        <v>9.0000000000000011E-3</v>
      </c>
      <c r="K209" s="25">
        <f t="shared" si="114"/>
        <v>9.0000000000000011E-3</v>
      </c>
      <c r="L209" s="25">
        <f t="shared" si="114"/>
        <v>2.25</v>
      </c>
      <c r="M209" s="25">
        <f t="shared" si="114"/>
        <v>11.7</v>
      </c>
      <c r="N209" s="25">
        <f t="shared" si="114"/>
        <v>8.19</v>
      </c>
      <c r="O209" s="25">
        <f t="shared" si="114"/>
        <v>9</v>
      </c>
      <c r="P209" s="25">
        <f t="shared" si="114"/>
        <v>0.17100000000000001</v>
      </c>
      <c r="Q209" s="25">
        <v>0.6</v>
      </c>
      <c r="R209" s="25">
        <v>0.2</v>
      </c>
      <c r="S209" s="25">
        <v>15.2</v>
      </c>
      <c r="T209" s="25">
        <v>65.3</v>
      </c>
      <c r="U209" s="26">
        <v>98</v>
      </c>
      <c r="V209" s="19">
        <v>0.01</v>
      </c>
      <c r="W209" s="19">
        <v>0.05</v>
      </c>
      <c r="X209" s="25">
        <v>80</v>
      </c>
      <c r="Y209" s="25">
        <v>11</v>
      </c>
      <c r="Z209" s="25">
        <v>3</v>
      </c>
      <c r="AA209" s="25">
        <v>3</v>
      </c>
      <c r="AB209" s="25">
        <v>0.54</v>
      </c>
      <c r="BD209" s="25">
        <v>0.3</v>
      </c>
      <c r="BE209" s="25">
        <v>0.1</v>
      </c>
      <c r="BF209" s="25">
        <v>10.3</v>
      </c>
      <c r="BG209" s="25">
        <v>42.8</v>
      </c>
      <c r="BH209" s="25">
        <v>4.08</v>
      </c>
      <c r="BI209" s="25">
        <v>0.01</v>
      </c>
      <c r="BJ209" s="25">
        <v>0.01</v>
      </c>
      <c r="BK209" s="25">
        <v>2.5</v>
      </c>
      <c r="BL209" s="25">
        <v>13</v>
      </c>
      <c r="BM209" s="25">
        <v>9.1</v>
      </c>
      <c r="BN209" s="25">
        <v>10</v>
      </c>
      <c r="BO209" s="25">
        <v>0.19</v>
      </c>
    </row>
    <row r="210" spans="1:67 16303:16383" ht="25.35" customHeight="1" x14ac:dyDescent="0.25">
      <c r="A210" s="63"/>
      <c r="B210" s="12">
        <v>385</v>
      </c>
      <c r="C210" s="27" t="s">
        <v>71</v>
      </c>
      <c r="D210" s="19">
        <v>200</v>
      </c>
      <c r="E210" s="25">
        <v>5.8</v>
      </c>
      <c r="F210" s="25">
        <v>5</v>
      </c>
      <c r="G210" s="25">
        <v>9.6</v>
      </c>
      <c r="H210" s="25">
        <v>107</v>
      </c>
      <c r="I210" s="25">
        <v>40</v>
      </c>
      <c r="J210" s="25">
        <v>0.08</v>
      </c>
      <c r="K210" s="25">
        <v>0.3</v>
      </c>
      <c r="L210" s="25">
        <v>2.6</v>
      </c>
      <c r="M210" s="25">
        <v>240</v>
      </c>
      <c r="N210" s="25">
        <v>28</v>
      </c>
      <c r="O210" s="25">
        <v>180</v>
      </c>
      <c r="P210" s="25">
        <v>0.2</v>
      </c>
    </row>
    <row r="211" spans="1:67 16303:16383" ht="15.75" x14ac:dyDescent="0.25">
      <c r="A211" s="140" t="s">
        <v>49</v>
      </c>
      <c r="B211" s="140"/>
      <c r="C211" s="140"/>
      <c r="D211" s="31">
        <f>SUM(D202:D210)</f>
        <v>1063</v>
      </c>
      <c r="E211" s="41"/>
      <c r="F211" s="41"/>
      <c r="G211" s="41"/>
      <c r="H211" s="41"/>
      <c r="I211" s="41"/>
      <c r="J211" s="42"/>
      <c r="K211" s="42"/>
      <c r="L211" s="41"/>
      <c r="M211" s="41"/>
      <c r="N211" s="41"/>
      <c r="O211" s="41"/>
      <c r="P211" s="41"/>
    </row>
    <row r="212" spans="1:67 16303:16383" x14ac:dyDescent="0.25">
      <c r="A212" s="141" t="s">
        <v>130</v>
      </c>
      <c r="B212" s="141"/>
      <c r="C212" s="141"/>
      <c r="D212" s="141"/>
      <c r="E212" s="30">
        <f t="shared" ref="E212:P212" si="115">SUM(E202:E211)</f>
        <v>28.857999999999997</v>
      </c>
      <c r="F212" s="30">
        <f t="shared" si="115"/>
        <v>46.305</v>
      </c>
      <c r="G212" s="30">
        <f t="shared" si="115"/>
        <v>99.669999999999987</v>
      </c>
      <c r="H212" s="30">
        <f t="shared" si="115"/>
        <v>935.64649999999995</v>
      </c>
      <c r="I212" s="30">
        <f t="shared" si="115"/>
        <v>43.671999999999997</v>
      </c>
      <c r="J212" s="30">
        <f t="shared" si="115"/>
        <v>0.55399999999999994</v>
      </c>
      <c r="K212" s="30">
        <f t="shared" si="115"/>
        <v>0.55349999999999988</v>
      </c>
      <c r="L212" s="30">
        <f t="shared" si="115"/>
        <v>29.056000000000004</v>
      </c>
      <c r="M212" s="30">
        <f t="shared" si="115"/>
        <v>381.30600000000004</v>
      </c>
      <c r="N212" s="30">
        <f t="shared" si="115"/>
        <v>138.71199999999999</v>
      </c>
      <c r="O212" s="30">
        <f t="shared" si="115"/>
        <v>605.87800000000004</v>
      </c>
      <c r="P212" s="30">
        <f t="shared" si="115"/>
        <v>8.6919999999999984</v>
      </c>
    </row>
    <row r="213" spans="1:67 16303:16383" x14ac:dyDescent="0.25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</row>
    <row r="214" spans="1:67 16303:16383" x14ac:dyDescent="0.25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</row>
    <row r="215" spans="1:67 16303:16383" ht="86.65" customHeight="1" x14ac:dyDescent="0.25">
      <c r="A215" s="6"/>
      <c r="B215" s="6"/>
      <c r="C215" s="7"/>
      <c r="D215" s="6"/>
      <c r="E215" s="6" t="s">
        <v>8</v>
      </c>
      <c r="F215" s="6" t="s">
        <v>9</v>
      </c>
      <c r="G215" s="6" t="s">
        <v>10</v>
      </c>
      <c r="H215" s="46"/>
      <c r="I215" s="10" t="s">
        <v>11</v>
      </c>
      <c r="J215" s="10" t="s">
        <v>12</v>
      </c>
      <c r="K215" s="10" t="s">
        <v>13</v>
      </c>
      <c r="L215" s="10" t="s">
        <v>14</v>
      </c>
      <c r="M215" s="6" t="s">
        <v>15</v>
      </c>
      <c r="N215" s="6" t="s">
        <v>16</v>
      </c>
      <c r="O215" s="6" t="s">
        <v>17</v>
      </c>
      <c r="P215" s="6" t="s">
        <v>18</v>
      </c>
    </row>
    <row r="216" spans="1:67 16303:16383" ht="18.75" x14ac:dyDescent="0.25">
      <c r="A216" s="155" t="s">
        <v>152</v>
      </c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</row>
    <row r="217" spans="1:67 16303:16383" ht="15" customHeight="1" x14ac:dyDescent="0.25">
      <c r="A217" s="147" t="s">
        <v>20</v>
      </c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</row>
    <row r="218" spans="1:67 16303:16383" ht="13.7" customHeight="1" x14ac:dyDescent="0.25">
      <c r="A218" s="147"/>
      <c r="B218" s="19" t="s">
        <v>153</v>
      </c>
      <c r="C218" s="71" t="s">
        <v>53</v>
      </c>
      <c r="D218" s="12">
        <v>60</v>
      </c>
      <c r="E218" s="72">
        <f t="shared" ref="E218:P218" si="116">BD218*60/100</f>
        <v>1.6380000000000001</v>
      </c>
      <c r="F218" s="72">
        <f t="shared" si="116"/>
        <v>4.3079999999999998</v>
      </c>
      <c r="G218" s="72">
        <f t="shared" si="116"/>
        <v>8.7240000000000002</v>
      </c>
      <c r="H218" s="72">
        <f t="shared" si="116"/>
        <v>79.8</v>
      </c>
      <c r="I218" s="72">
        <f t="shared" si="116"/>
        <v>0</v>
      </c>
      <c r="J218" s="72">
        <f t="shared" si="116"/>
        <v>2.4E-2</v>
      </c>
      <c r="K218" s="72">
        <f t="shared" si="116"/>
        <v>2.4E-2</v>
      </c>
      <c r="L218" s="72">
        <f t="shared" si="116"/>
        <v>2.802</v>
      </c>
      <c r="M218" s="72">
        <f t="shared" si="116"/>
        <v>54.558</v>
      </c>
      <c r="N218" s="72">
        <f t="shared" si="116"/>
        <v>10.86</v>
      </c>
      <c r="O218" s="72">
        <f t="shared" si="116"/>
        <v>33.479999999999997</v>
      </c>
      <c r="P218" s="72">
        <f t="shared" si="116"/>
        <v>0.44400000000000001</v>
      </c>
      <c r="BD218" s="12">
        <v>2.73</v>
      </c>
      <c r="BE218" s="12">
        <v>7.18</v>
      </c>
      <c r="BF218" s="12">
        <v>14.54</v>
      </c>
      <c r="BG218" s="12">
        <v>133</v>
      </c>
      <c r="BH218" s="12"/>
      <c r="BI218" s="12">
        <v>0.04</v>
      </c>
      <c r="BJ218" s="12">
        <v>0.04</v>
      </c>
      <c r="BK218" s="12">
        <v>4.67</v>
      </c>
      <c r="BL218" s="12">
        <v>90.93</v>
      </c>
      <c r="BM218" s="12">
        <v>18.100000000000001</v>
      </c>
      <c r="BN218" s="12">
        <v>55.8</v>
      </c>
      <c r="BO218" s="12">
        <v>0.74</v>
      </c>
    </row>
    <row r="219" spans="1:67 16303:16383" x14ac:dyDescent="0.25">
      <c r="A219" s="147"/>
      <c r="B219" s="16" t="s">
        <v>118</v>
      </c>
      <c r="C219" s="37" t="s">
        <v>119</v>
      </c>
      <c r="D219" s="18">
        <v>90</v>
      </c>
      <c r="E219" s="38">
        <v>6.1</v>
      </c>
      <c r="F219" s="38">
        <v>3.2</v>
      </c>
      <c r="G219" s="38">
        <f t="shared" ref="G219:L219" si="117">BF219*90/70</f>
        <v>3.8957142857142855</v>
      </c>
      <c r="H219" s="38">
        <f t="shared" si="117"/>
        <v>145.28571428571428</v>
      </c>
      <c r="I219" s="38">
        <f t="shared" si="117"/>
        <v>52.971428571428575</v>
      </c>
      <c r="J219" s="38">
        <f t="shared" si="117"/>
        <v>7.7142857142857138E-2</v>
      </c>
      <c r="K219" s="38">
        <f t="shared" si="117"/>
        <v>9.0000000000000011E-2</v>
      </c>
      <c r="L219" s="38">
        <f t="shared" si="117"/>
        <v>1.6585714285714286</v>
      </c>
      <c r="M219" s="38">
        <v>120.32</v>
      </c>
      <c r="N219" s="38">
        <f>BM219*90/70</f>
        <v>28.542857142857144</v>
      </c>
      <c r="O219" s="38">
        <f>BN219*90/70</f>
        <v>201.16285714285718</v>
      </c>
      <c r="P219" s="38">
        <f>BO219*90/70</f>
        <v>0.55285714285714294</v>
      </c>
      <c r="BD219" s="38">
        <v>10.199999999999999</v>
      </c>
      <c r="BE219" s="38">
        <v>6.32</v>
      </c>
      <c r="BF219" s="38">
        <v>3.03</v>
      </c>
      <c r="BG219" s="38">
        <v>113</v>
      </c>
      <c r="BH219" s="38">
        <v>41.2</v>
      </c>
      <c r="BI219" s="16">
        <v>0.06</v>
      </c>
      <c r="BJ219" s="16">
        <v>7.0000000000000007E-2</v>
      </c>
      <c r="BK219" s="38">
        <v>1.29</v>
      </c>
      <c r="BL219" s="38">
        <v>52.51</v>
      </c>
      <c r="BM219" s="38">
        <v>22.2</v>
      </c>
      <c r="BN219" s="38">
        <v>156.46</v>
      </c>
      <c r="BO219" s="38">
        <v>0.43</v>
      </c>
      <c r="XCA219" s="2"/>
      <c r="XCB219" s="2"/>
      <c r="XCC219" s="2"/>
      <c r="XCD219" s="2"/>
      <c r="XCE219" s="2"/>
      <c r="XCF219" s="2"/>
      <c r="XCG219" s="2"/>
      <c r="XCH219" s="2"/>
      <c r="XCI219" s="2"/>
      <c r="XCJ219" s="2"/>
      <c r="XCK219" s="2"/>
      <c r="XCL219" s="2"/>
      <c r="XCM219" s="2"/>
      <c r="XCN219" s="2"/>
      <c r="XCO219" s="2"/>
      <c r="XCP219" s="2"/>
      <c r="XCQ219" s="2"/>
      <c r="XCR219" s="2"/>
      <c r="XCS219" s="2"/>
      <c r="XCT219" s="2"/>
      <c r="XCU219" s="2"/>
      <c r="XCV219" s="2"/>
      <c r="XCW219" s="2"/>
      <c r="XCX219" s="2"/>
      <c r="XCY219" s="2"/>
      <c r="XCZ219" s="2"/>
      <c r="XDA219" s="2"/>
      <c r="XDB219" s="2"/>
      <c r="XDC219" s="2"/>
      <c r="XDD219" s="2"/>
      <c r="XDE219" s="2"/>
      <c r="XDF219" s="2"/>
      <c r="XDG219" s="2"/>
      <c r="XDH219" s="2"/>
      <c r="XDI219" s="2"/>
      <c r="XDJ219" s="2"/>
      <c r="XDK219" s="2"/>
      <c r="XDL219" s="2"/>
      <c r="XDM219" s="2"/>
      <c r="XDN219" s="2"/>
      <c r="XDO219" s="2"/>
      <c r="XDP219" s="2"/>
      <c r="XDQ219" s="2"/>
      <c r="XDR219" s="2"/>
      <c r="XDS219" s="2"/>
      <c r="XDT219" s="2"/>
      <c r="XDU219" s="2"/>
      <c r="XDV219" s="2"/>
      <c r="XDW219" s="2"/>
      <c r="XDX219" s="2"/>
      <c r="XDY219" s="2"/>
      <c r="XDZ219" s="2"/>
      <c r="XEA219" s="2"/>
      <c r="XEB219" s="2"/>
      <c r="XEC219" s="2"/>
      <c r="XED219" s="2"/>
      <c r="XEE219" s="2"/>
      <c r="XEF219" s="2"/>
      <c r="XEG219" s="2"/>
      <c r="XEH219" s="2"/>
      <c r="XEI219" s="2"/>
      <c r="XEJ219" s="2"/>
      <c r="XEK219" s="2"/>
      <c r="XEL219" s="2"/>
      <c r="XEM219" s="2"/>
      <c r="XEN219" s="2"/>
      <c r="XEO219" s="2"/>
      <c r="XEP219" s="2"/>
      <c r="XEQ219" s="2"/>
      <c r="XER219" s="2"/>
      <c r="XES219" s="2"/>
      <c r="XET219" s="2"/>
      <c r="XEU219" s="2"/>
      <c r="XEV219" s="2"/>
      <c r="XEW219" s="2"/>
      <c r="XEX219" s="2"/>
      <c r="XEY219" s="2"/>
      <c r="XEZ219" s="2"/>
      <c r="XFA219" s="2"/>
      <c r="XFB219" s="2"/>
      <c r="XFC219" s="2"/>
    </row>
    <row r="220" spans="1:67 16303:16383" x14ac:dyDescent="0.25">
      <c r="A220" s="147"/>
      <c r="B220" s="19" t="s">
        <v>56</v>
      </c>
      <c r="C220" s="24" t="s">
        <v>57</v>
      </c>
      <c r="D220" s="19">
        <v>150</v>
      </c>
      <c r="E220" s="25">
        <f t="shared" ref="E220:P220" si="118">BD220*150/100</f>
        <v>2.5649999999999999</v>
      </c>
      <c r="F220" s="25">
        <f t="shared" si="118"/>
        <v>4.169999999999999</v>
      </c>
      <c r="G220" s="25">
        <f t="shared" si="118"/>
        <v>26.58</v>
      </c>
      <c r="H220" s="25">
        <f t="shared" si="118"/>
        <v>154.05000000000001</v>
      </c>
      <c r="I220" s="25">
        <f t="shared" si="118"/>
        <v>0</v>
      </c>
      <c r="J220" s="25">
        <f t="shared" si="118"/>
        <v>0.03</v>
      </c>
      <c r="K220" s="25">
        <f t="shared" si="118"/>
        <v>1.4999999999999999E-2</v>
      </c>
      <c r="L220" s="25">
        <f t="shared" si="118"/>
        <v>0</v>
      </c>
      <c r="M220" s="25">
        <f t="shared" si="118"/>
        <v>4.125</v>
      </c>
      <c r="N220" s="25">
        <f t="shared" si="118"/>
        <v>18</v>
      </c>
      <c r="O220" s="25">
        <f t="shared" si="118"/>
        <v>55.575000000000003</v>
      </c>
      <c r="P220" s="25">
        <f t="shared" si="118"/>
        <v>0.375</v>
      </c>
      <c r="BD220" s="25">
        <v>1.71</v>
      </c>
      <c r="BE220" s="25">
        <v>2.78</v>
      </c>
      <c r="BF220" s="25">
        <v>17.72</v>
      </c>
      <c r="BG220" s="25">
        <v>102.7</v>
      </c>
      <c r="BH220" s="25"/>
      <c r="BI220" s="25">
        <v>0.02</v>
      </c>
      <c r="BJ220" s="25">
        <v>0.01</v>
      </c>
      <c r="BK220" s="25"/>
      <c r="BL220" s="25">
        <v>2.75</v>
      </c>
      <c r="BM220" s="25">
        <v>12</v>
      </c>
      <c r="BN220" s="25">
        <v>37.049999999999997</v>
      </c>
      <c r="BO220" s="25">
        <v>0.25</v>
      </c>
      <c r="XCA220" s="2"/>
      <c r="XCB220" s="2"/>
      <c r="XCC220" s="2"/>
      <c r="XCD220" s="2"/>
      <c r="XCE220" s="2"/>
      <c r="XCF220" s="2"/>
      <c r="XCG220" s="2"/>
      <c r="XCH220" s="2"/>
      <c r="XCI220" s="2"/>
      <c r="XCJ220" s="2"/>
      <c r="XCK220" s="2"/>
      <c r="XCL220" s="2"/>
      <c r="XCM220" s="2"/>
      <c r="XCN220" s="2"/>
      <c r="XCO220" s="2"/>
      <c r="XCP220" s="2"/>
      <c r="XCQ220" s="2"/>
      <c r="XCR220" s="2"/>
      <c r="XCS220" s="2"/>
      <c r="XCT220" s="2"/>
      <c r="XCU220" s="2"/>
      <c r="XCV220" s="2"/>
      <c r="XCW220" s="2"/>
      <c r="XCX220" s="2"/>
      <c r="XCY220" s="2"/>
      <c r="XCZ220" s="2"/>
      <c r="XDA220" s="2"/>
      <c r="XDB220" s="2"/>
      <c r="XDC220" s="2"/>
      <c r="XDD220" s="2"/>
      <c r="XDE220" s="2"/>
      <c r="XDF220" s="2"/>
      <c r="XDG220" s="2"/>
      <c r="XDH220" s="2"/>
      <c r="XDI220" s="2"/>
      <c r="XDJ220" s="2"/>
      <c r="XDK220" s="2"/>
      <c r="XDL220" s="2"/>
      <c r="XDM220" s="2"/>
      <c r="XDN220" s="2"/>
      <c r="XDO220" s="2"/>
      <c r="XDP220" s="2"/>
      <c r="XDQ220" s="2"/>
      <c r="XDR220" s="2"/>
      <c r="XDS220" s="2"/>
      <c r="XDT220" s="2"/>
      <c r="XDU220" s="2"/>
      <c r="XDV220" s="2"/>
      <c r="XDW220" s="2"/>
      <c r="XDX220" s="2"/>
      <c r="XDY220" s="2"/>
      <c r="XDZ220" s="2"/>
      <c r="XEA220" s="2"/>
      <c r="XEB220" s="2"/>
      <c r="XEC220" s="2"/>
      <c r="XED220" s="2"/>
      <c r="XEE220" s="2"/>
      <c r="XEF220" s="2"/>
      <c r="XEG220" s="2"/>
      <c r="XEH220" s="2"/>
      <c r="XEI220" s="2"/>
      <c r="XEJ220" s="2"/>
      <c r="XEK220" s="2"/>
      <c r="XEL220" s="2"/>
      <c r="XEM220" s="2"/>
      <c r="XEN220" s="2"/>
      <c r="XEO220" s="2"/>
      <c r="XEP220" s="2"/>
      <c r="XEQ220" s="2"/>
      <c r="XER220" s="2"/>
      <c r="XES220" s="2"/>
      <c r="XET220" s="2"/>
      <c r="XEU220" s="2"/>
      <c r="XEV220" s="2"/>
      <c r="XEW220" s="2"/>
      <c r="XEX220" s="2"/>
      <c r="XEY220" s="2"/>
      <c r="XEZ220" s="2"/>
      <c r="XFA220" s="2"/>
      <c r="XFB220" s="2"/>
      <c r="XFC220" s="2"/>
    </row>
    <row r="221" spans="1:67 16303:16383" x14ac:dyDescent="0.25">
      <c r="A221" s="147"/>
      <c r="B221" s="19" t="s">
        <v>31</v>
      </c>
      <c r="C221" s="24" t="s">
        <v>32</v>
      </c>
      <c r="D221" s="19">
        <v>20</v>
      </c>
      <c r="E221" s="25">
        <f t="shared" ref="E221:P221" si="119">BD221*20/20</f>
        <v>1.36</v>
      </c>
      <c r="F221" s="25">
        <f t="shared" si="119"/>
        <v>0.24</v>
      </c>
      <c r="G221" s="25">
        <f t="shared" si="119"/>
        <v>6.7200000000000006</v>
      </c>
      <c r="H221" s="25">
        <f t="shared" si="119"/>
        <v>34.159999999999997</v>
      </c>
      <c r="I221" s="25">
        <f t="shared" si="119"/>
        <v>0</v>
      </c>
      <c r="J221" s="25">
        <f t="shared" si="119"/>
        <v>0.03</v>
      </c>
      <c r="K221" s="25">
        <f t="shared" si="119"/>
        <v>0.02</v>
      </c>
      <c r="L221" s="25">
        <f t="shared" si="119"/>
        <v>0</v>
      </c>
      <c r="M221" s="25">
        <f t="shared" si="119"/>
        <v>9.01</v>
      </c>
      <c r="N221" s="25">
        <f t="shared" si="119"/>
        <v>9.41</v>
      </c>
      <c r="O221" s="25">
        <f t="shared" si="119"/>
        <v>30.139999999999997</v>
      </c>
      <c r="P221" s="25">
        <f t="shared" si="119"/>
        <v>0.75</v>
      </c>
      <c r="Q221" s="25">
        <v>1.7</v>
      </c>
      <c r="R221" s="25">
        <v>0.3</v>
      </c>
      <c r="S221" s="25">
        <v>8.4</v>
      </c>
      <c r="T221" s="25">
        <v>42.7</v>
      </c>
      <c r="U221" s="25"/>
      <c r="V221" s="25">
        <v>0.04</v>
      </c>
      <c r="W221" s="25">
        <v>0.02</v>
      </c>
      <c r="X221" s="25"/>
      <c r="Y221" s="25">
        <v>11.26</v>
      </c>
      <c r="Z221" s="25">
        <v>11.76</v>
      </c>
      <c r="AA221" s="25">
        <v>37.68</v>
      </c>
      <c r="AB221" s="25">
        <v>0.94</v>
      </c>
      <c r="BD221" s="25">
        <v>1.36</v>
      </c>
      <c r="BE221" s="25">
        <v>0.24</v>
      </c>
      <c r="BF221" s="25">
        <v>6.72</v>
      </c>
      <c r="BG221" s="25">
        <v>34.159999999999997</v>
      </c>
      <c r="BH221" s="25"/>
      <c r="BI221" s="25">
        <v>0.03</v>
      </c>
      <c r="BJ221" s="25">
        <v>0.02</v>
      </c>
      <c r="BK221" s="25"/>
      <c r="BL221" s="25">
        <v>9.01</v>
      </c>
      <c r="BM221" s="25">
        <v>9.41</v>
      </c>
      <c r="BN221" s="25">
        <v>30.14</v>
      </c>
      <c r="BO221" s="25">
        <v>0.75</v>
      </c>
    </row>
    <row r="222" spans="1:67 16303:16383" x14ac:dyDescent="0.25">
      <c r="A222" s="147"/>
      <c r="B222" s="19" t="s">
        <v>31</v>
      </c>
      <c r="C222" s="13" t="s">
        <v>33</v>
      </c>
      <c r="D222" s="19">
        <v>40</v>
      </c>
      <c r="E222" s="25">
        <f>BD222*40/20</f>
        <v>2.96</v>
      </c>
      <c r="F222" s="25">
        <f>BE222*40/20</f>
        <v>0.36</v>
      </c>
      <c r="G222" s="25">
        <v>21.1</v>
      </c>
      <c r="H222" s="25">
        <f t="shared" ref="H222:P222" si="120">BG222*40/20</f>
        <v>93.78</v>
      </c>
      <c r="I222" s="25">
        <f t="shared" si="120"/>
        <v>0</v>
      </c>
      <c r="J222" s="25">
        <f t="shared" si="120"/>
        <v>0</v>
      </c>
      <c r="K222" s="25">
        <f t="shared" si="120"/>
        <v>0.02</v>
      </c>
      <c r="L222" s="25">
        <f t="shared" si="120"/>
        <v>0</v>
      </c>
      <c r="M222" s="25">
        <f t="shared" si="120"/>
        <v>8</v>
      </c>
      <c r="N222" s="25">
        <f t="shared" si="120"/>
        <v>5.6</v>
      </c>
      <c r="O222" s="25">
        <f t="shared" si="120"/>
        <v>26</v>
      </c>
      <c r="P222" s="25">
        <f t="shared" si="120"/>
        <v>0.44000000000000006</v>
      </c>
      <c r="Q222" s="25">
        <v>3.03</v>
      </c>
      <c r="R222" s="25">
        <v>0.36</v>
      </c>
      <c r="S222" s="25">
        <v>19.64</v>
      </c>
      <c r="T222" s="25">
        <v>93.77</v>
      </c>
      <c r="U222" s="25"/>
      <c r="V222" s="25"/>
      <c r="W222" s="25">
        <v>1.2999999999999999E-2</v>
      </c>
      <c r="X222" s="25"/>
      <c r="Y222" s="25">
        <v>8</v>
      </c>
      <c r="Z222" s="25">
        <v>5.6</v>
      </c>
      <c r="AA222" s="25">
        <v>26</v>
      </c>
      <c r="AB222" s="25">
        <v>0.44</v>
      </c>
      <c r="AC222" s="25">
        <v>3</v>
      </c>
      <c r="AD222" s="25">
        <f t="shared" ref="AD222:AN222" si="121">AP222*40/40</f>
        <v>0</v>
      </c>
      <c r="AE222" s="25">
        <f t="shared" si="121"/>
        <v>0</v>
      </c>
      <c r="AF222" s="25">
        <f t="shared" si="121"/>
        <v>0</v>
      </c>
      <c r="AG222" s="25">
        <f t="shared" si="121"/>
        <v>0</v>
      </c>
      <c r="AH222" s="25">
        <f t="shared" si="121"/>
        <v>0</v>
      </c>
      <c r="AI222" s="25">
        <f t="shared" si="121"/>
        <v>0</v>
      </c>
      <c r="AJ222" s="25">
        <f t="shared" si="121"/>
        <v>0</v>
      </c>
      <c r="AK222" s="25">
        <f t="shared" si="121"/>
        <v>0</v>
      </c>
      <c r="AL222" s="25">
        <f t="shared" si="121"/>
        <v>0</v>
      </c>
      <c r="AM222" s="25">
        <f t="shared" si="121"/>
        <v>0</v>
      </c>
      <c r="AN222" s="25">
        <f t="shared" si="121"/>
        <v>0</v>
      </c>
      <c r="BD222" s="25">
        <v>1.48</v>
      </c>
      <c r="BE222" s="25">
        <v>0.18</v>
      </c>
      <c r="BF222" s="25">
        <v>9.82</v>
      </c>
      <c r="BG222" s="25">
        <v>46.89</v>
      </c>
      <c r="BH222" s="25"/>
      <c r="BI222" s="25"/>
      <c r="BJ222" s="25">
        <v>0.01</v>
      </c>
      <c r="BK222" s="25"/>
      <c r="BL222" s="25">
        <v>4</v>
      </c>
      <c r="BM222" s="25">
        <v>2.8</v>
      </c>
      <c r="BN222" s="25">
        <v>13</v>
      </c>
      <c r="BO222" s="25">
        <v>0.22</v>
      </c>
      <c r="XCA222" s="2"/>
      <c r="XCB222" s="2"/>
      <c r="XCC222" s="2"/>
      <c r="XCD222" s="2"/>
      <c r="XCE222" s="2"/>
      <c r="XCF222" s="2"/>
      <c r="XCG222" s="2"/>
      <c r="XCH222" s="2"/>
      <c r="XCI222" s="2"/>
      <c r="XCJ222" s="2"/>
      <c r="XCK222" s="2"/>
      <c r="XCL222" s="2"/>
      <c r="XCM222" s="2"/>
      <c r="XCN222" s="2"/>
      <c r="XCO222" s="2"/>
      <c r="XCP222" s="2"/>
      <c r="XCQ222" s="2"/>
      <c r="XCR222" s="2"/>
      <c r="XCS222" s="2"/>
      <c r="XCT222" s="2"/>
      <c r="XCU222" s="2"/>
      <c r="XCV222" s="2"/>
      <c r="XCW222" s="2"/>
      <c r="XCX222" s="2"/>
      <c r="XCY222" s="2"/>
      <c r="XCZ222" s="2"/>
      <c r="XDA222" s="2"/>
      <c r="XDB222" s="2"/>
      <c r="XDC222" s="2"/>
      <c r="XDD222" s="2"/>
      <c r="XDE222" s="2"/>
      <c r="XDF222" s="2"/>
      <c r="XDG222" s="2"/>
      <c r="XDH222" s="2"/>
      <c r="XDI222" s="2"/>
      <c r="XDJ222" s="2"/>
      <c r="XDK222" s="2"/>
      <c r="XDL222" s="2"/>
      <c r="XDM222" s="2"/>
      <c r="XDN222" s="2"/>
      <c r="XDO222" s="2"/>
      <c r="XDP222" s="2"/>
      <c r="XDQ222" s="2"/>
      <c r="XDR222" s="2"/>
      <c r="XDS222" s="2"/>
      <c r="XDT222" s="2"/>
      <c r="XDU222" s="2"/>
      <c r="XDV222" s="2"/>
      <c r="XDW222" s="2"/>
      <c r="XDX222" s="2"/>
      <c r="XDY222" s="2"/>
      <c r="XDZ222" s="2"/>
      <c r="XEA222" s="2"/>
      <c r="XEB222" s="2"/>
      <c r="XEC222" s="2"/>
      <c r="XED222" s="2"/>
      <c r="XEE222" s="2"/>
      <c r="XEF222" s="2"/>
      <c r="XEG222" s="2"/>
      <c r="XEH222" s="2"/>
      <c r="XEI222" s="2"/>
      <c r="XEJ222" s="2"/>
      <c r="XEK222" s="2"/>
      <c r="XEL222" s="2"/>
      <c r="XEM222" s="2"/>
      <c r="XEN222" s="2"/>
      <c r="XEO222" s="2"/>
      <c r="XEP222" s="2"/>
      <c r="XEQ222" s="2"/>
      <c r="XER222" s="2"/>
      <c r="XES222" s="2"/>
      <c r="XET222" s="2"/>
      <c r="XEU222" s="2"/>
      <c r="XEV222" s="2"/>
      <c r="XEW222" s="2"/>
      <c r="XEX222" s="2"/>
      <c r="XEY222" s="2"/>
      <c r="XEZ222" s="2"/>
      <c r="XFA222" s="2"/>
      <c r="XFB222" s="2"/>
      <c r="XFC222" s="2"/>
    </row>
    <row r="223" spans="1:67 16303:16383" x14ac:dyDescent="0.25">
      <c r="A223" s="147"/>
      <c r="B223" s="19" t="s">
        <v>29</v>
      </c>
      <c r="C223" s="24" t="s">
        <v>154</v>
      </c>
      <c r="D223" s="19">
        <v>100</v>
      </c>
      <c r="E223" s="25">
        <v>0.9</v>
      </c>
      <c r="F223" s="25">
        <v>0.1</v>
      </c>
      <c r="G223" s="25">
        <v>9.5</v>
      </c>
      <c r="H223" s="25">
        <v>45</v>
      </c>
      <c r="I223" s="49"/>
      <c r="J223" s="19">
        <v>0.04</v>
      </c>
      <c r="K223" s="19">
        <v>0.08</v>
      </c>
      <c r="L223" s="25">
        <v>10</v>
      </c>
      <c r="M223" s="25">
        <v>20</v>
      </c>
      <c r="N223" s="25">
        <v>16</v>
      </c>
      <c r="O223" s="25">
        <v>34</v>
      </c>
      <c r="P223" s="25">
        <v>0.6</v>
      </c>
    </row>
    <row r="224" spans="1:67 16303:16383" x14ac:dyDescent="0.25">
      <c r="A224" s="147"/>
      <c r="B224" s="19" t="s">
        <v>114</v>
      </c>
      <c r="C224" s="13" t="s">
        <v>155</v>
      </c>
      <c r="D224" s="19">
        <v>200</v>
      </c>
      <c r="E224" s="25">
        <f t="shared" ref="E224:P224" si="122">BD224*200/200</f>
        <v>7.0000000000000007E-2</v>
      </c>
      <c r="F224" s="25">
        <f t="shared" si="122"/>
        <v>0.2</v>
      </c>
      <c r="G224" s="25">
        <f t="shared" si="122"/>
        <v>10.01</v>
      </c>
      <c r="H224" s="25">
        <f t="shared" si="122"/>
        <v>40</v>
      </c>
      <c r="I224" s="25">
        <f t="shared" si="122"/>
        <v>0</v>
      </c>
      <c r="J224" s="25">
        <f t="shared" si="122"/>
        <v>0</v>
      </c>
      <c r="K224" s="25">
        <f t="shared" si="122"/>
        <v>0</v>
      </c>
      <c r="L224" s="25">
        <f t="shared" si="122"/>
        <v>0.03</v>
      </c>
      <c r="M224" s="25">
        <f t="shared" si="122"/>
        <v>10.95</v>
      </c>
      <c r="N224" s="25">
        <f t="shared" si="122"/>
        <v>1.4</v>
      </c>
      <c r="O224" s="25">
        <f t="shared" si="122"/>
        <v>2.8</v>
      </c>
      <c r="P224" s="25">
        <f t="shared" si="122"/>
        <v>0.23</v>
      </c>
      <c r="Q224" s="25">
        <v>3.8</v>
      </c>
      <c r="R224" s="25">
        <v>2.9</v>
      </c>
      <c r="S224" s="25">
        <v>11.3</v>
      </c>
      <c r="T224" s="25">
        <v>86</v>
      </c>
      <c r="U224" s="25">
        <v>13.3</v>
      </c>
      <c r="V224" s="25">
        <v>0.03</v>
      </c>
      <c r="W224" s="25">
        <v>0.13</v>
      </c>
      <c r="X224" s="25">
        <v>0.52</v>
      </c>
      <c r="Y224" s="25">
        <v>111</v>
      </c>
      <c r="Z224" s="25">
        <v>31</v>
      </c>
      <c r="AA224" s="25">
        <v>107</v>
      </c>
      <c r="AB224" s="25">
        <v>1.07</v>
      </c>
      <c r="AC224" s="25">
        <v>0.2</v>
      </c>
      <c r="AD224" s="25">
        <v>0.1</v>
      </c>
      <c r="AE224" s="25">
        <v>12.3</v>
      </c>
      <c r="AF224" s="25">
        <v>50.5</v>
      </c>
      <c r="AG224" s="25">
        <v>2.4500000000000002</v>
      </c>
      <c r="AH224" s="25">
        <v>0.01</v>
      </c>
      <c r="AI224" s="25">
        <v>0.01</v>
      </c>
      <c r="AJ224" s="25">
        <v>19.2</v>
      </c>
      <c r="AK224" s="25">
        <v>9.8000000000000007</v>
      </c>
      <c r="AL224" s="25">
        <v>6.5</v>
      </c>
      <c r="AM224" s="25">
        <v>11</v>
      </c>
      <c r="AN224" s="25">
        <v>0.28999999999999998</v>
      </c>
      <c r="BD224" s="25">
        <v>7.0000000000000007E-2</v>
      </c>
      <c r="BE224" s="25">
        <v>0.2</v>
      </c>
      <c r="BF224" s="25">
        <v>10.01</v>
      </c>
      <c r="BG224" s="25">
        <v>40</v>
      </c>
      <c r="BH224" s="25"/>
      <c r="BI224" s="25"/>
      <c r="BJ224" s="25"/>
      <c r="BK224" s="25">
        <v>0.03</v>
      </c>
      <c r="BL224" s="25">
        <v>10.95</v>
      </c>
      <c r="BM224" s="25">
        <v>1.4</v>
      </c>
      <c r="BN224" s="25">
        <v>2.8</v>
      </c>
      <c r="BO224" s="25">
        <v>0.23</v>
      </c>
    </row>
    <row r="225" spans="1:67 15952:16384" x14ac:dyDescent="0.25">
      <c r="A225" s="140" t="s">
        <v>240</v>
      </c>
      <c r="B225" s="140"/>
      <c r="C225" s="140"/>
      <c r="D225" s="31">
        <f>SUM(D218:D224)</f>
        <v>660</v>
      </c>
      <c r="E225" s="30"/>
      <c r="F225" s="30"/>
      <c r="G225" s="30"/>
      <c r="H225" s="30"/>
      <c r="I225" s="30"/>
      <c r="J225" s="31"/>
      <c r="K225" s="31"/>
      <c r="L225" s="30"/>
      <c r="M225" s="30"/>
      <c r="N225" s="30"/>
      <c r="O225" s="30"/>
      <c r="P225" s="30"/>
    </row>
    <row r="226" spans="1:67 15952:16384" x14ac:dyDescent="0.25">
      <c r="A226" s="141" t="s">
        <v>100</v>
      </c>
      <c r="B226" s="141"/>
      <c r="C226" s="141"/>
      <c r="D226" s="141"/>
      <c r="E226" s="30">
        <f t="shared" ref="E226:P226" si="123">SUM(E218:E225)</f>
        <v>15.592999999999998</v>
      </c>
      <c r="F226" s="30">
        <f t="shared" si="123"/>
        <v>12.577999999999998</v>
      </c>
      <c r="G226" s="30">
        <f t="shared" si="123"/>
        <v>86.529714285714292</v>
      </c>
      <c r="H226" s="30">
        <f t="shared" si="123"/>
        <v>592.0757142857143</v>
      </c>
      <c r="I226" s="30">
        <f t="shared" si="123"/>
        <v>52.971428571428575</v>
      </c>
      <c r="J226" s="30">
        <f t="shared" si="123"/>
        <v>0.20114285714285715</v>
      </c>
      <c r="K226" s="30">
        <f t="shared" si="123"/>
        <v>0.249</v>
      </c>
      <c r="L226" s="30">
        <f t="shared" si="123"/>
        <v>14.490571428571428</v>
      </c>
      <c r="M226" s="30">
        <f t="shared" si="123"/>
        <v>226.96299999999997</v>
      </c>
      <c r="N226" s="30">
        <f t="shared" si="123"/>
        <v>89.812857142857141</v>
      </c>
      <c r="O226" s="30">
        <f t="shared" si="123"/>
        <v>383.15785714285715</v>
      </c>
      <c r="P226" s="30">
        <f t="shared" si="123"/>
        <v>3.3918571428571429</v>
      </c>
      <c r="Q226" s="1">
        <f>SUM(E226:P226)</f>
        <v>1478.0141428571428</v>
      </c>
    </row>
    <row r="227" spans="1:67 15952:16384" ht="15" customHeight="1" x14ac:dyDescent="0.25">
      <c r="A227" s="159" t="s">
        <v>38</v>
      </c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</row>
    <row r="228" spans="1:67 15952:16384" s="3" customFormat="1" x14ac:dyDescent="0.25">
      <c r="A228" s="159"/>
      <c r="B228" s="19" t="s">
        <v>83</v>
      </c>
      <c r="C228" s="20" t="s">
        <v>101</v>
      </c>
      <c r="D228" s="18">
        <v>60</v>
      </c>
      <c r="E228" s="16">
        <v>0.42</v>
      </c>
      <c r="F228" s="16">
        <v>0.06</v>
      </c>
      <c r="G228" s="16">
        <v>1.1399999999999999</v>
      </c>
      <c r="H228" s="16">
        <v>7.2</v>
      </c>
      <c r="I228" s="16"/>
      <c r="J228" s="16">
        <v>2.4E-2</v>
      </c>
      <c r="K228" s="16">
        <v>1.2E-2</v>
      </c>
      <c r="L228" s="16">
        <v>2.94</v>
      </c>
      <c r="M228" s="16">
        <v>10.199999999999999</v>
      </c>
      <c r="N228" s="16">
        <v>8.4</v>
      </c>
      <c r="O228" s="16">
        <v>18</v>
      </c>
      <c r="P228" s="16">
        <v>0.3</v>
      </c>
      <c r="Q228" s="2"/>
      <c r="BD228" s="18">
        <v>4.8</v>
      </c>
      <c r="BE228" s="18">
        <v>4</v>
      </c>
      <c r="BF228" s="18">
        <v>0.3</v>
      </c>
      <c r="BG228" s="18">
        <v>56.6</v>
      </c>
      <c r="BH228" s="18">
        <v>62.4</v>
      </c>
      <c r="BI228" s="18">
        <v>0.02</v>
      </c>
      <c r="BJ228" s="18">
        <v>0.14000000000000001</v>
      </c>
      <c r="BK228" s="18"/>
      <c r="BL228" s="18">
        <v>19</v>
      </c>
      <c r="BM228" s="18">
        <v>4.2</v>
      </c>
      <c r="BN228" s="18">
        <v>67</v>
      </c>
      <c r="BO228" s="18">
        <v>0.87</v>
      </c>
      <c r="XFD228" s="4"/>
    </row>
    <row r="229" spans="1:67 15952:16384" s="34" customFormat="1" x14ac:dyDescent="0.25">
      <c r="A229" s="159"/>
      <c r="B229" s="19" t="s">
        <v>102</v>
      </c>
      <c r="C229" s="24" t="s">
        <v>103</v>
      </c>
      <c r="D229" s="19">
        <v>200</v>
      </c>
      <c r="E229" s="19">
        <f t="shared" ref="E229:P229" si="124">BD229*200/100</f>
        <v>1.28</v>
      </c>
      <c r="F229" s="19">
        <f t="shared" si="124"/>
        <v>3.98</v>
      </c>
      <c r="G229" s="19">
        <f t="shared" si="124"/>
        <v>7.32</v>
      </c>
      <c r="H229" s="19">
        <f t="shared" si="124"/>
        <v>76</v>
      </c>
      <c r="I229" s="19">
        <f t="shared" si="124"/>
        <v>0</v>
      </c>
      <c r="J229" s="19">
        <f t="shared" si="124"/>
        <v>0.06</v>
      </c>
      <c r="K229" s="19">
        <f t="shared" si="124"/>
        <v>0.04</v>
      </c>
      <c r="L229" s="19">
        <f t="shared" si="124"/>
        <v>8.3000000000000007</v>
      </c>
      <c r="M229" s="19">
        <f t="shared" si="124"/>
        <v>27.88</v>
      </c>
      <c r="N229" s="19">
        <f t="shared" si="124"/>
        <v>16.600000000000001</v>
      </c>
      <c r="O229" s="19">
        <f t="shared" si="124"/>
        <v>39.42</v>
      </c>
      <c r="P229" s="19">
        <f t="shared" si="124"/>
        <v>0.62</v>
      </c>
      <c r="BD229" s="19">
        <v>0.64</v>
      </c>
      <c r="BE229" s="19">
        <v>1.99</v>
      </c>
      <c r="BF229" s="19">
        <v>3.66</v>
      </c>
      <c r="BG229" s="19">
        <v>38</v>
      </c>
      <c r="BH229" s="19"/>
      <c r="BI229" s="19">
        <v>0.03</v>
      </c>
      <c r="BJ229" s="19">
        <v>0.02</v>
      </c>
      <c r="BK229" s="19">
        <v>4.1500000000000004</v>
      </c>
      <c r="BL229" s="19">
        <v>13.94</v>
      </c>
      <c r="BM229" s="19">
        <v>8.3000000000000007</v>
      </c>
      <c r="BN229" s="19">
        <v>19.71</v>
      </c>
      <c r="BO229" s="19">
        <v>0.31</v>
      </c>
      <c r="XCS229" s="36"/>
      <c r="XCT229" s="36"/>
      <c r="XCU229" s="36"/>
      <c r="XCV229" s="36"/>
      <c r="XCW229" s="36"/>
      <c r="XCX229" s="36"/>
      <c r="XCY229" s="36"/>
      <c r="XCZ229" s="36"/>
      <c r="XDA229" s="36"/>
      <c r="XDB229" s="36"/>
      <c r="XDC229" s="36"/>
      <c r="XDD229" s="36"/>
      <c r="XDE229" s="36"/>
      <c r="XDF229" s="36"/>
      <c r="XDG229" s="36"/>
      <c r="XDH229" s="36"/>
      <c r="XDI229" s="36"/>
      <c r="XDJ229" s="36"/>
      <c r="XDK229" s="36"/>
      <c r="XDL229" s="36"/>
      <c r="XDM229" s="36"/>
      <c r="XDN229" s="36"/>
      <c r="XDO229" s="36"/>
      <c r="XDP229" s="36"/>
      <c r="XDQ229" s="36"/>
      <c r="XDR229" s="36"/>
      <c r="XDS229" s="36"/>
      <c r="XDT229" s="36"/>
      <c r="XDU229" s="36"/>
      <c r="XDV229" s="36"/>
      <c r="XDW229" s="36"/>
      <c r="XDX229" s="36"/>
      <c r="XDY229" s="36"/>
      <c r="XDZ229" s="36"/>
      <c r="XEA229" s="36"/>
      <c r="XEB229" s="36"/>
      <c r="XEC229" s="36"/>
      <c r="XED229" s="36"/>
      <c r="XEE229" s="36"/>
      <c r="XEF229" s="36"/>
      <c r="XEG229" s="36"/>
      <c r="XEH229" s="36"/>
      <c r="XEI229" s="36"/>
      <c r="XEJ229" s="36"/>
      <c r="XEK229" s="36"/>
      <c r="XEL229" s="36"/>
      <c r="XEM229" s="36"/>
      <c r="XEN229" s="36"/>
      <c r="XEO229" s="36"/>
      <c r="XEP229" s="36"/>
      <c r="XEQ229" s="36"/>
      <c r="XER229" s="36"/>
      <c r="XES229" s="36"/>
      <c r="XET229" s="36"/>
      <c r="XEU229" s="36"/>
      <c r="XEV229" s="36"/>
      <c r="XEW229" s="36"/>
      <c r="XEX229" s="36"/>
      <c r="XEY229" s="36"/>
      <c r="XEZ229" s="36"/>
      <c r="XFA229" s="36"/>
      <c r="XFB229" s="36"/>
      <c r="XFC229" s="36"/>
      <c r="XFD229" s="4"/>
    </row>
    <row r="230" spans="1:67 15952:16384" s="1" customFormat="1" x14ac:dyDescent="0.25">
      <c r="A230" s="159"/>
      <c r="B230" s="19" t="s">
        <v>157</v>
      </c>
      <c r="C230" s="13" t="s">
        <v>158</v>
      </c>
      <c r="D230" s="19">
        <v>150</v>
      </c>
      <c r="E230" s="25">
        <f t="shared" ref="E230:P230" si="125">BD230*150/145</f>
        <v>15.817241379310344</v>
      </c>
      <c r="F230" s="25">
        <f t="shared" si="125"/>
        <v>12.80689655172414</v>
      </c>
      <c r="G230" s="25">
        <f t="shared" si="125"/>
        <v>19.5</v>
      </c>
      <c r="H230" s="25">
        <f t="shared" si="125"/>
        <v>264.82758620689657</v>
      </c>
      <c r="I230" s="25">
        <f t="shared" si="125"/>
        <v>6297.9310344827591</v>
      </c>
      <c r="J230" s="25">
        <f t="shared" si="125"/>
        <v>0.40344827586206894</v>
      </c>
      <c r="K230" s="25">
        <f t="shared" si="125"/>
        <v>1.4689655172413794</v>
      </c>
      <c r="L230" s="25">
        <f t="shared" si="125"/>
        <v>16.603448275862068</v>
      </c>
      <c r="M230" s="25">
        <f t="shared" si="125"/>
        <v>43.489655172413791</v>
      </c>
      <c r="N230" s="25">
        <f t="shared" si="125"/>
        <v>69.031034482758628</v>
      </c>
      <c r="O230" s="25">
        <f t="shared" si="125"/>
        <v>371.83448275862071</v>
      </c>
      <c r="P230" s="25">
        <f t="shared" si="125"/>
        <v>6.568965517241379</v>
      </c>
      <c r="Q230" s="19">
        <v>12.7</v>
      </c>
      <c r="R230" s="19">
        <v>6.5</v>
      </c>
      <c r="S230" s="19">
        <v>33.9</v>
      </c>
      <c r="T230" s="19">
        <v>245</v>
      </c>
      <c r="U230" s="19">
        <v>4263</v>
      </c>
      <c r="V230" s="19">
        <v>0.3</v>
      </c>
      <c r="W230" s="19">
        <v>1.02</v>
      </c>
      <c r="X230" s="19">
        <v>6.8</v>
      </c>
      <c r="Y230" s="19">
        <v>29</v>
      </c>
      <c r="Z230" s="19">
        <v>49.5</v>
      </c>
      <c r="AA230" s="19">
        <v>261.8</v>
      </c>
      <c r="AB230" s="25">
        <v>4.6500000000000004</v>
      </c>
      <c r="BD230" s="19">
        <v>15.29</v>
      </c>
      <c r="BE230" s="19">
        <v>12.38</v>
      </c>
      <c r="BF230" s="19">
        <v>18.850000000000001</v>
      </c>
      <c r="BG230" s="19">
        <v>256</v>
      </c>
      <c r="BH230" s="19">
        <v>6088</v>
      </c>
      <c r="BI230" s="19">
        <v>0.39</v>
      </c>
      <c r="BJ230" s="19">
        <v>1.42</v>
      </c>
      <c r="BK230" s="19">
        <v>16.05</v>
      </c>
      <c r="BL230" s="19">
        <v>42.04</v>
      </c>
      <c r="BM230" s="19">
        <v>66.73</v>
      </c>
      <c r="BN230" s="19">
        <v>359.44</v>
      </c>
      <c r="BO230" s="19">
        <v>6.35</v>
      </c>
      <c r="XFD230" s="4"/>
    </row>
    <row r="231" spans="1:67 15952:16384" s="34" customFormat="1" x14ac:dyDescent="0.25">
      <c r="A231" s="159"/>
      <c r="B231" s="19" t="s">
        <v>31</v>
      </c>
      <c r="C231" s="24" t="s">
        <v>159</v>
      </c>
      <c r="D231" s="19">
        <v>51</v>
      </c>
      <c r="E231" s="25">
        <f>BD231*51/35</f>
        <v>3.0745714285714287</v>
      </c>
      <c r="F231" s="25">
        <f>BE231*51/35</f>
        <v>5.0999999999999996</v>
      </c>
      <c r="G231" s="25">
        <f>BF231*51/35</f>
        <v>37.739999999999995</v>
      </c>
      <c r="H231" s="25">
        <f>BG231*51/35</f>
        <v>209.1</v>
      </c>
      <c r="I231" s="25"/>
      <c r="J231" s="25"/>
      <c r="K231" s="25"/>
      <c r="L231" s="25"/>
      <c r="M231" s="25"/>
      <c r="N231" s="25"/>
      <c r="O231" s="25"/>
      <c r="P231" s="25"/>
      <c r="BD231" s="25">
        <v>2.11</v>
      </c>
      <c r="BE231" s="25">
        <v>3.5</v>
      </c>
      <c r="BF231" s="25">
        <v>25.9</v>
      </c>
      <c r="BG231" s="25">
        <v>143.5</v>
      </c>
      <c r="BH231" s="25"/>
      <c r="BI231" s="25"/>
      <c r="BJ231" s="25"/>
      <c r="BK231" s="25"/>
      <c r="BL231" s="25"/>
      <c r="BM231" s="25"/>
      <c r="BN231" s="25"/>
      <c r="BO231" s="25"/>
      <c r="WON231" s="35"/>
      <c r="WOO231" s="35"/>
      <c r="WOP231" s="35"/>
      <c r="WOQ231" s="35"/>
      <c r="WOR231" s="35"/>
      <c r="WOS231" s="35"/>
      <c r="WOT231" s="35"/>
      <c r="WOU231" s="35"/>
      <c r="WOV231" s="35"/>
      <c r="WOW231" s="35"/>
      <c r="WOX231" s="35"/>
      <c r="WOY231" s="35"/>
      <c r="WOZ231" s="35"/>
      <c r="WPA231" s="35"/>
      <c r="WPB231" s="35"/>
      <c r="WPC231" s="35"/>
      <c r="WPD231" s="35"/>
      <c r="WPE231" s="35"/>
      <c r="WPF231" s="35"/>
      <c r="WPG231" s="35"/>
      <c r="WPH231" s="35"/>
      <c r="WPI231" s="35"/>
      <c r="WPJ231" s="35"/>
      <c r="WPK231" s="35"/>
      <c r="WPL231" s="35"/>
      <c r="WPM231" s="35"/>
      <c r="WPN231" s="35"/>
      <c r="WPO231" s="35"/>
      <c r="WPP231" s="35"/>
      <c r="WPQ231" s="35"/>
      <c r="WPR231" s="35"/>
      <c r="WPS231" s="35"/>
      <c r="WPT231" s="35"/>
      <c r="WPU231" s="35"/>
      <c r="WPV231" s="35"/>
      <c r="WPW231" s="35"/>
      <c r="WPX231" s="35"/>
      <c r="WPY231" s="35"/>
      <c r="WPZ231" s="35"/>
      <c r="WQA231" s="35"/>
      <c r="WQB231" s="35"/>
      <c r="WQC231" s="35"/>
      <c r="WQD231" s="35"/>
      <c r="WQE231" s="35"/>
      <c r="WQF231" s="35"/>
      <c r="WQG231" s="35"/>
      <c r="WQH231" s="35"/>
      <c r="WQI231" s="35"/>
      <c r="WQJ231" s="35"/>
      <c r="WQK231" s="35"/>
      <c r="WQL231" s="35"/>
      <c r="WQM231" s="35"/>
      <c r="WQN231" s="35"/>
      <c r="WQO231" s="35"/>
      <c r="WQP231" s="35"/>
      <c r="WQQ231" s="35"/>
      <c r="WQR231" s="35"/>
      <c r="WQS231" s="35"/>
      <c r="WQT231" s="35"/>
      <c r="WQU231" s="35"/>
      <c r="WQV231" s="35"/>
      <c r="WQW231" s="35"/>
      <c r="WQX231" s="35"/>
      <c r="WQY231" s="35"/>
      <c r="WQZ231" s="35"/>
      <c r="WRA231" s="35"/>
      <c r="WRB231" s="35"/>
      <c r="WRC231" s="35"/>
      <c r="WRD231" s="35"/>
      <c r="WRE231" s="35"/>
      <c r="WRF231" s="35"/>
      <c r="WRG231" s="35"/>
      <c r="WRH231" s="35"/>
      <c r="WRI231" s="35"/>
      <c r="WRJ231" s="35"/>
      <c r="WRK231" s="35"/>
      <c r="WRL231" s="35"/>
      <c r="WRM231" s="35"/>
      <c r="WRN231" s="35"/>
      <c r="WRO231" s="35"/>
      <c r="WRP231" s="35"/>
      <c r="WRQ231" s="35"/>
      <c r="WRR231" s="35"/>
      <c r="WRS231" s="35"/>
      <c r="WRT231" s="35"/>
      <c r="WRU231" s="35"/>
      <c r="WRV231" s="35"/>
      <c r="WRW231" s="35"/>
      <c r="WRX231" s="35"/>
      <c r="WRY231" s="35"/>
      <c r="WRZ231" s="35"/>
      <c r="WSA231" s="35"/>
      <c r="WSB231" s="35"/>
      <c r="WSC231" s="35"/>
      <c r="WSD231" s="35"/>
      <c r="WSE231" s="35"/>
      <c r="WSF231" s="35"/>
      <c r="WSG231" s="35"/>
      <c r="WSH231" s="35"/>
      <c r="WSI231" s="35"/>
      <c r="WSJ231" s="35"/>
      <c r="WSK231" s="35"/>
      <c r="WSL231" s="35"/>
      <c r="WSM231" s="35"/>
      <c r="WSN231" s="35"/>
      <c r="WSO231" s="35"/>
      <c r="WSP231" s="35"/>
      <c r="WSQ231" s="35"/>
      <c r="WSR231" s="35"/>
      <c r="WSS231" s="35"/>
      <c r="WST231" s="35"/>
      <c r="WSU231" s="35"/>
      <c r="WSV231" s="35"/>
      <c r="WSW231" s="35"/>
      <c r="WSX231" s="35"/>
      <c r="WSY231" s="35"/>
      <c r="WSZ231" s="35"/>
      <c r="WTA231" s="35"/>
      <c r="WTB231" s="35"/>
      <c r="WTC231" s="35"/>
      <c r="WTD231" s="35"/>
      <c r="WTE231" s="35"/>
      <c r="WTF231" s="35"/>
      <c r="WTG231" s="35"/>
      <c r="WTH231" s="35"/>
      <c r="WTI231" s="35"/>
      <c r="WTJ231" s="35"/>
      <c r="WTK231" s="35"/>
      <c r="WTL231" s="35"/>
      <c r="WTM231" s="35"/>
      <c r="WTN231" s="35"/>
      <c r="WTO231" s="35"/>
      <c r="WTP231" s="35"/>
      <c r="WTQ231" s="35"/>
      <c r="WTR231" s="35"/>
      <c r="WTS231" s="35"/>
      <c r="WTT231" s="35"/>
      <c r="WTU231" s="35"/>
      <c r="WTV231" s="35"/>
      <c r="WTW231" s="35"/>
      <c r="WTX231" s="35"/>
      <c r="WTY231" s="35"/>
      <c r="WTZ231" s="35"/>
      <c r="WUA231" s="35"/>
      <c r="WUB231" s="35"/>
      <c r="WUC231" s="35"/>
      <c r="WUD231" s="35"/>
      <c r="WUE231" s="35"/>
      <c r="WUF231" s="35"/>
      <c r="WUG231" s="35"/>
      <c r="WUH231" s="35"/>
      <c r="WUI231" s="35"/>
      <c r="WUJ231" s="35"/>
      <c r="WUK231" s="35"/>
      <c r="WUL231" s="35"/>
      <c r="WUM231" s="35"/>
      <c r="WUN231" s="35"/>
      <c r="WUO231" s="35"/>
      <c r="WUP231" s="35"/>
      <c r="WUQ231" s="35"/>
      <c r="WUR231" s="35"/>
      <c r="WUS231" s="35"/>
      <c r="WUT231" s="35"/>
      <c r="WUU231" s="35"/>
      <c r="WUV231" s="35"/>
      <c r="WUW231" s="35"/>
      <c r="WUX231" s="35"/>
      <c r="WUY231" s="35"/>
      <c r="WUZ231" s="35"/>
      <c r="WVA231" s="35"/>
      <c r="WVB231" s="35"/>
      <c r="WVC231" s="35"/>
      <c r="WVD231" s="35"/>
      <c r="WVE231" s="35"/>
      <c r="WVF231" s="35"/>
      <c r="WVG231" s="35"/>
      <c r="WVH231" s="35"/>
      <c r="WVI231" s="35"/>
      <c r="WVJ231" s="35"/>
      <c r="WVK231" s="35"/>
      <c r="WVL231" s="35"/>
      <c r="WVM231" s="35"/>
      <c r="WVN231" s="35"/>
      <c r="WVO231" s="35"/>
      <c r="WVP231" s="35"/>
      <c r="WVQ231" s="35"/>
      <c r="WVR231" s="35"/>
      <c r="WVS231" s="35"/>
      <c r="WVT231" s="35"/>
      <c r="WVU231" s="35"/>
      <c r="WVV231" s="35"/>
      <c r="WVW231" s="35"/>
      <c r="WVX231" s="35"/>
      <c r="WVY231" s="35"/>
      <c r="WVZ231" s="35"/>
      <c r="WWA231" s="35"/>
      <c r="WWB231" s="35"/>
      <c r="WWC231" s="35"/>
      <c r="WWD231" s="35"/>
      <c r="WWE231" s="35"/>
      <c r="WWF231" s="35"/>
      <c r="WWG231" s="35"/>
      <c r="WWH231" s="35"/>
      <c r="WWI231" s="35"/>
      <c r="WWJ231" s="35"/>
      <c r="WWK231" s="35"/>
      <c r="WWL231" s="35"/>
      <c r="WWM231" s="35"/>
      <c r="WWN231" s="35"/>
      <c r="WWO231" s="35"/>
      <c r="WWP231" s="35"/>
      <c r="WWQ231" s="35"/>
      <c r="WWR231" s="35"/>
      <c r="WWS231" s="35"/>
      <c r="WWT231" s="35"/>
      <c r="WWU231" s="35"/>
      <c r="WWV231" s="35"/>
      <c r="WWW231" s="35"/>
      <c r="WWX231" s="35"/>
      <c r="WWY231" s="35"/>
      <c r="WWZ231" s="35"/>
      <c r="WXA231" s="35"/>
      <c r="WXB231" s="35"/>
      <c r="WXC231" s="35"/>
      <c r="WXD231" s="35"/>
      <c r="WXE231" s="35"/>
      <c r="WXF231" s="35"/>
      <c r="WXG231" s="35"/>
      <c r="WXH231" s="35"/>
      <c r="WXI231" s="35"/>
      <c r="WXJ231" s="35"/>
      <c r="WXK231" s="35"/>
      <c r="WXL231" s="35"/>
      <c r="WXM231" s="35"/>
      <c r="WXN231" s="35"/>
      <c r="WXO231" s="35"/>
      <c r="WXP231" s="35"/>
      <c r="WXQ231" s="35"/>
      <c r="WXR231" s="35"/>
      <c r="WXS231" s="35"/>
      <c r="WXT231" s="35"/>
      <c r="WXU231" s="35"/>
      <c r="WXV231" s="35"/>
      <c r="WXW231" s="35"/>
      <c r="WXX231" s="35"/>
      <c r="WXY231" s="35"/>
      <c r="WXZ231" s="35"/>
      <c r="WYA231" s="35"/>
      <c r="WYB231" s="35"/>
      <c r="WYC231" s="35"/>
      <c r="WYD231" s="35"/>
      <c r="WYE231" s="35"/>
      <c r="WYF231" s="35"/>
      <c r="WYG231" s="35"/>
      <c r="WYH231" s="35"/>
      <c r="WYI231" s="35"/>
      <c r="WYJ231" s="35"/>
      <c r="WYK231" s="35"/>
      <c r="WYL231" s="35"/>
      <c r="WYM231" s="35"/>
      <c r="WYN231" s="35"/>
      <c r="WYO231" s="35"/>
      <c r="WYP231" s="35"/>
      <c r="WYQ231" s="35"/>
      <c r="WYR231" s="35"/>
      <c r="WYS231" s="35"/>
      <c r="WYT231" s="35"/>
      <c r="WYU231" s="35"/>
      <c r="WYV231" s="35"/>
      <c r="WYW231" s="35"/>
      <c r="WYX231" s="35"/>
      <c r="WYY231" s="35"/>
      <c r="WYZ231" s="35"/>
      <c r="WZA231" s="35"/>
      <c r="WZB231" s="35"/>
      <c r="WZC231" s="35"/>
      <c r="WZD231" s="35"/>
      <c r="WZE231" s="35"/>
      <c r="WZF231" s="35"/>
      <c r="WZG231" s="35"/>
      <c r="WZH231" s="35"/>
      <c r="WZI231" s="35"/>
      <c r="WZJ231" s="35"/>
      <c r="WZK231" s="35"/>
      <c r="WZL231" s="35"/>
      <c r="WZM231" s="35"/>
      <c r="WZN231" s="35"/>
      <c r="WZO231" s="35"/>
      <c r="WZP231" s="35"/>
      <c r="WZQ231" s="35"/>
      <c r="WZR231" s="35"/>
      <c r="WZS231" s="35"/>
      <c r="WZT231" s="35"/>
      <c r="WZU231" s="35"/>
      <c r="WZV231" s="35"/>
      <c r="WZW231" s="35"/>
      <c r="WZX231" s="35"/>
      <c r="WZY231" s="35"/>
      <c r="WZZ231" s="35"/>
      <c r="XAA231" s="35"/>
      <c r="XAB231" s="35"/>
      <c r="XAC231" s="35"/>
      <c r="XAD231" s="35"/>
      <c r="XAE231" s="35"/>
      <c r="XAF231" s="35"/>
      <c r="XAG231" s="35"/>
      <c r="XAH231" s="35"/>
      <c r="XAI231" s="35"/>
      <c r="XAJ231" s="35"/>
      <c r="XAK231" s="35"/>
      <c r="XAL231" s="35"/>
      <c r="XAM231" s="35"/>
      <c r="XAN231" s="35"/>
      <c r="XAO231" s="35"/>
      <c r="XAP231" s="35"/>
      <c r="XAQ231" s="35"/>
      <c r="XAR231" s="35"/>
      <c r="XAS231" s="35"/>
      <c r="XAT231" s="35"/>
      <c r="XAU231" s="35"/>
      <c r="XAV231" s="35"/>
      <c r="XAW231" s="35"/>
      <c r="XAX231" s="35"/>
      <c r="XAY231" s="35"/>
      <c r="XAZ231" s="35"/>
      <c r="XBA231" s="35"/>
      <c r="XBB231" s="35"/>
      <c r="XBC231" s="35"/>
      <c r="XBD231" s="35"/>
      <c r="XBE231" s="35"/>
      <c r="XBF231" s="35"/>
      <c r="XBG231" s="35"/>
      <c r="XBH231" s="35"/>
      <c r="XBI231" s="35"/>
      <c r="XBJ231" s="35"/>
      <c r="XBK231" s="35"/>
      <c r="XBL231" s="35"/>
      <c r="XBM231" s="35"/>
      <c r="XBN231" s="35"/>
      <c r="XBO231" s="35"/>
      <c r="XBP231" s="35"/>
      <c r="XBQ231" s="35"/>
      <c r="XBR231" s="35"/>
      <c r="XBS231" s="35"/>
      <c r="XBT231" s="35"/>
      <c r="XBU231" s="35"/>
      <c r="XBV231" s="35"/>
      <c r="XBW231" s="35"/>
      <c r="XBX231" s="35"/>
      <c r="XBY231" s="35"/>
      <c r="XBZ231" s="35"/>
      <c r="XCA231" s="36"/>
      <c r="XCB231" s="36"/>
      <c r="XCC231" s="36"/>
      <c r="XCD231" s="36"/>
      <c r="XCE231" s="36"/>
      <c r="XCF231" s="36"/>
      <c r="XCG231" s="36"/>
      <c r="XCH231" s="36"/>
      <c r="XCI231" s="36"/>
      <c r="XCJ231" s="36"/>
      <c r="XCK231" s="36"/>
      <c r="XCL231" s="36"/>
      <c r="XCM231" s="36"/>
      <c r="XCN231" s="36"/>
      <c r="XCO231" s="36"/>
      <c r="XCP231" s="36"/>
      <c r="XCQ231" s="36"/>
      <c r="XCR231" s="36"/>
      <c r="XCS231" s="36"/>
      <c r="XCT231" s="36"/>
      <c r="XCU231" s="36"/>
      <c r="XCV231" s="36"/>
      <c r="XCW231" s="36"/>
      <c r="XCX231" s="36"/>
      <c r="XCY231" s="36"/>
      <c r="XCZ231" s="36"/>
      <c r="XDA231" s="36"/>
      <c r="XDB231" s="36"/>
      <c r="XDC231" s="36"/>
      <c r="XDD231" s="36"/>
      <c r="XDE231" s="36"/>
      <c r="XDF231" s="36"/>
      <c r="XDG231" s="36"/>
      <c r="XDH231" s="36"/>
      <c r="XDI231" s="36"/>
      <c r="XDJ231" s="36"/>
      <c r="XDK231" s="36"/>
      <c r="XDL231" s="36"/>
      <c r="XDM231" s="36"/>
      <c r="XDN231" s="36"/>
      <c r="XDO231" s="36"/>
      <c r="XDP231" s="36"/>
      <c r="XDQ231" s="36"/>
      <c r="XDR231" s="36"/>
      <c r="XDS231" s="36"/>
      <c r="XDT231" s="36"/>
      <c r="XDU231" s="36"/>
      <c r="XDV231" s="36"/>
      <c r="XDW231" s="36"/>
      <c r="XDX231" s="36"/>
      <c r="XDY231" s="36"/>
      <c r="XDZ231" s="36"/>
      <c r="XEA231" s="36"/>
      <c r="XEB231" s="36"/>
      <c r="XEC231" s="36"/>
      <c r="XED231" s="36"/>
      <c r="XEE231" s="36"/>
      <c r="XEF231" s="36"/>
      <c r="XEG231" s="36"/>
      <c r="XEH231" s="36"/>
      <c r="XEI231" s="36"/>
      <c r="XEJ231" s="36"/>
      <c r="XEK231" s="36"/>
      <c r="XEL231" s="36"/>
      <c r="XEM231" s="36"/>
      <c r="XEN231" s="36"/>
      <c r="XEO231" s="36"/>
      <c r="XEP231" s="36"/>
      <c r="XEQ231" s="36"/>
      <c r="XER231" s="36"/>
      <c r="XES231" s="36"/>
      <c r="XET231" s="36"/>
      <c r="XEU231" s="36"/>
      <c r="XEV231" s="36"/>
      <c r="XEW231" s="36"/>
      <c r="XEX231" s="36"/>
      <c r="XEY231" s="36"/>
      <c r="XEZ231" s="36"/>
      <c r="XFA231" s="36"/>
      <c r="XFB231" s="36"/>
      <c r="XFC231" s="36"/>
      <c r="XFD231" s="4"/>
    </row>
    <row r="232" spans="1:67 15952:16384" x14ac:dyDescent="0.25">
      <c r="A232" s="159"/>
      <c r="B232" s="19" t="s">
        <v>31</v>
      </c>
      <c r="C232" s="24" t="s">
        <v>32</v>
      </c>
      <c r="D232" s="19">
        <v>28</v>
      </c>
      <c r="E232" s="25">
        <f t="shared" ref="E232:P232" si="126">BD232*28/20</f>
        <v>1.9040000000000004</v>
      </c>
      <c r="F232" s="25">
        <f t="shared" si="126"/>
        <v>0.33599999999999997</v>
      </c>
      <c r="G232" s="25">
        <f t="shared" si="126"/>
        <v>9.4079999999999995</v>
      </c>
      <c r="H232" s="25">
        <f t="shared" si="126"/>
        <v>47.823999999999998</v>
      </c>
      <c r="I232" s="25">
        <f t="shared" si="126"/>
        <v>0</v>
      </c>
      <c r="J232" s="25">
        <f t="shared" si="126"/>
        <v>4.1999999999999996E-2</v>
      </c>
      <c r="K232" s="25">
        <f t="shared" si="126"/>
        <v>2.8000000000000004E-2</v>
      </c>
      <c r="L232" s="25">
        <f t="shared" si="126"/>
        <v>0</v>
      </c>
      <c r="M232" s="25">
        <f t="shared" si="126"/>
        <v>12.614000000000001</v>
      </c>
      <c r="N232" s="25">
        <f t="shared" si="126"/>
        <v>13.174000000000001</v>
      </c>
      <c r="O232" s="25">
        <f t="shared" si="126"/>
        <v>42.196000000000005</v>
      </c>
      <c r="P232" s="25">
        <f t="shared" si="126"/>
        <v>1.05</v>
      </c>
      <c r="Q232" s="25">
        <v>1.7</v>
      </c>
      <c r="R232" s="25">
        <v>0.3</v>
      </c>
      <c r="S232" s="25">
        <v>8.4</v>
      </c>
      <c r="T232" s="25">
        <v>42.7</v>
      </c>
      <c r="U232" s="25"/>
      <c r="V232" s="25">
        <v>0.04</v>
      </c>
      <c r="W232" s="25">
        <v>0.02</v>
      </c>
      <c r="X232" s="25"/>
      <c r="Y232" s="25">
        <v>11.26</v>
      </c>
      <c r="Z232" s="25">
        <v>11.76</v>
      </c>
      <c r="AA232" s="25">
        <v>37.68</v>
      </c>
      <c r="AB232" s="25">
        <v>0.94</v>
      </c>
      <c r="BD232" s="25">
        <v>1.36</v>
      </c>
      <c r="BE232" s="25">
        <v>0.24</v>
      </c>
      <c r="BF232" s="25">
        <v>6.72</v>
      </c>
      <c r="BG232" s="25">
        <v>34.159999999999997</v>
      </c>
      <c r="BH232" s="25"/>
      <c r="BI232" s="25">
        <v>0.03</v>
      </c>
      <c r="BJ232" s="25">
        <v>0.02</v>
      </c>
      <c r="BK232" s="25"/>
      <c r="BL232" s="25">
        <v>9.01</v>
      </c>
      <c r="BM232" s="25">
        <v>9.41</v>
      </c>
      <c r="BN232" s="25">
        <v>30.14</v>
      </c>
      <c r="BO232" s="25">
        <v>0.75</v>
      </c>
    </row>
    <row r="233" spans="1:67 15952:16384" x14ac:dyDescent="0.25">
      <c r="A233" s="159"/>
      <c r="B233" s="19" t="s">
        <v>31</v>
      </c>
      <c r="C233" s="13" t="s">
        <v>33</v>
      </c>
      <c r="D233" s="19">
        <v>45</v>
      </c>
      <c r="E233" s="25">
        <f>BD233*45/20</f>
        <v>3.3299999999999996</v>
      </c>
      <c r="F233" s="25">
        <f>BE233*45/20</f>
        <v>0.40499999999999997</v>
      </c>
      <c r="G233" s="25">
        <v>23.74</v>
      </c>
      <c r="H233" s="25">
        <f t="shared" ref="H233:P233" si="127">BG233*45/20</f>
        <v>105.50250000000001</v>
      </c>
      <c r="I233" s="25">
        <f t="shared" si="127"/>
        <v>0</v>
      </c>
      <c r="J233" s="25">
        <f t="shared" si="127"/>
        <v>0</v>
      </c>
      <c r="K233" s="25">
        <f t="shared" si="127"/>
        <v>2.2499999999999999E-2</v>
      </c>
      <c r="L233" s="25">
        <f t="shared" si="127"/>
        <v>0</v>
      </c>
      <c r="M233" s="25">
        <f t="shared" si="127"/>
        <v>9</v>
      </c>
      <c r="N233" s="25">
        <f t="shared" si="127"/>
        <v>6.2999999999999989</v>
      </c>
      <c r="O233" s="25">
        <f t="shared" si="127"/>
        <v>29.25</v>
      </c>
      <c r="P233" s="25">
        <f t="shared" si="127"/>
        <v>0.495</v>
      </c>
      <c r="Q233" s="25">
        <v>3.03</v>
      </c>
      <c r="R233" s="25">
        <v>0.36</v>
      </c>
      <c r="S233" s="25">
        <v>19.64</v>
      </c>
      <c r="T233" s="25">
        <v>93.77</v>
      </c>
      <c r="U233" s="25"/>
      <c r="V233" s="25"/>
      <c r="W233" s="25">
        <v>1.2999999999999999E-2</v>
      </c>
      <c r="X233" s="25"/>
      <c r="Y233" s="25">
        <v>8</v>
      </c>
      <c r="Z233" s="25">
        <v>5.6</v>
      </c>
      <c r="AA233" s="25">
        <v>26</v>
      </c>
      <c r="AB233" s="25">
        <v>0.44</v>
      </c>
      <c r="AC233" s="25">
        <v>3</v>
      </c>
      <c r="AD233" s="25">
        <f t="shared" ref="AD233:AN233" si="128">AP233*40/40</f>
        <v>0</v>
      </c>
      <c r="AE233" s="25">
        <f t="shared" si="128"/>
        <v>0</v>
      </c>
      <c r="AF233" s="25">
        <f t="shared" si="128"/>
        <v>0</v>
      </c>
      <c r="AG233" s="25">
        <f t="shared" si="128"/>
        <v>0</v>
      </c>
      <c r="AH233" s="25">
        <f t="shared" si="128"/>
        <v>0</v>
      </c>
      <c r="AI233" s="25">
        <f t="shared" si="128"/>
        <v>0</v>
      </c>
      <c r="AJ233" s="25">
        <f t="shared" si="128"/>
        <v>0</v>
      </c>
      <c r="AK233" s="25">
        <f t="shared" si="128"/>
        <v>0</v>
      </c>
      <c r="AL233" s="25">
        <f t="shared" si="128"/>
        <v>0</v>
      </c>
      <c r="AM233" s="25">
        <f t="shared" si="128"/>
        <v>0</v>
      </c>
      <c r="AN233" s="25">
        <f t="shared" si="128"/>
        <v>0</v>
      </c>
      <c r="BD233" s="25">
        <v>1.48</v>
      </c>
      <c r="BE233" s="25">
        <v>0.18</v>
      </c>
      <c r="BF233" s="25">
        <v>9.82</v>
      </c>
      <c r="BG233" s="25">
        <v>46.89</v>
      </c>
      <c r="BH233" s="25"/>
      <c r="BI233" s="25"/>
      <c r="BJ233" s="25">
        <v>0.01</v>
      </c>
      <c r="BK233" s="25"/>
      <c r="BL233" s="25">
        <v>4</v>
      </c>
      <c r="BM233" s="25">
        <v>2.8</v>
      </c>
      <c r="BN233" s="25">
        <v>13</v>
      </c>
      <c r="BO233" s="25">
        <v>0.22</v>
      </c>
      <c r="XCA233" s="2"/>
      <c r="XCB233" s="2"/>
      <c r="XCC233" s="2"/>
      <c r="XCD233" s="2"/>
      <c r="XCE233" s="2"/>
      <c r="XCF233" s="2"/>
      <c r="XCG233" s="2"/>
      <c r="XCH233" s="2"/>
      <c r="XCI233" s="2"/>
      <c r="XCJ233" s="2"/>
      <c r="XCK233" s="2"/>
      <c r="XCL233" s="2"/>
      <c r="XCM233" s="2"/>
      <c r="XCN233" s="2"/>
      <c r="XCO233" s="2"/>
      <c r="XCP233" s="2"/>
      <c r="XCQ233" s="2"/>
      <c r="XCR233" s="2"/>
      <c r="XCS233" s="2"/>
      <c r="XCT233" s="2"/>
      <c r="XCU233" s="2"/>
      <c r="XCV233" s="2"/>
      <c r="XCW233" s="2"/>
      <c r="XCX233" s="2"/>
      <c r="XCY233" s="2"/>
      <c r="XCZ233" s="2"/>
      <c r="XDA233" s="2"/>
      <c r="XDB233" s="2"/>
      <c r="XDC233" s="2"/>
      <c r="XDD233" s="2"/>
      <c r="XDE233" s="2"/>
      <c r="XDF233" s="2"/>
      <c r="XDG233" s="2"/>
      <c r="XDH233" s="2"/>
      <c r="XDI233" s="2"/>
      <c r="XDJ233" s="2"/>
      <c r="XDK233" s="2"/>
      <c r="XDL233" s="2"/>
      <c r="XDM233" s="2"/>
      <c r="XDN233" s="2"/>
      <c r="XDO233" s="2"/>
      <c r="XDP233" s="2"/>
      <c r="XDQ233" s="2"/>
      <c r="XDR233" s="2"/>
      <c r="XDS233" s="2"/>
      <c r="XDT233" s="2"/>
      <c r="XDU233" s="2"/>
      <c r="XDV233" s="2"/>
      <c r="XDW233" s="2"/>
      <c r="XDX233" s="2"/>
      <c r="XDY233" s="2"/>
      <c r="XDZ233" s="2"/>
      <c r="XEA233" s="2"/>
      <c r="XEB233" s="2"/>
      <c r="XEC233" s="2"/>
      <c r="XED233" s="2"/>
      <c r="XEE233" s="2"/>
      <c r="XEF233" s="2"/>
      <c r="XEG233" s="2"/>
      <c r="XEH233" s="2"/>
      <c r="XEI233" s="2"/>
      <c r="XEJ233" s="2"/>
      <c r="XEK233" s="2"/>
      <c r="XEL233" s="2"/>
      <c r="XEM233" s="2"/>
      <c r="XEN233" s="2"/>
      <c r="XEO233" s="2"/>
      <c r="XEP233" s="2"/>
      <c r="XEQ233" s="2"/>
      <c r="XER233" s="2"/>
      <c r="XES233" s="2"/>
      <c r="XET233" s="2"/>
      <c r="XEU233" s="2"/>
      <c r="XEV233" s="2"/>
      <c r="XEW233" s="2"/>
      <c r="XEX233" s="2"/>
      <c r="XEY233" s="2"/>
      <c r="XEZ233" s="2"/>
      <c r="XFA233" s="2"/>
      <c r="XFB233" s="2"/>
      <c r="XFC233" s="2"/>
    </row>
    <row r="234" spans="1:67 15952:16384" x14ac:dyDescent="0.25">
      <c r="A234" s="159"/>
      <c r="B234" s="19" t="s">
        <v>160</v>
      </c>
      <c r="C234" s="13" t="s">
        <v>161</v>
      </c>
      <c r="D234" s="19">
        <v>180</v>
      </c>
      <c r="E234" s="25">
        <f t="shared" ref="E234:P234" si="129">BD234*180/100</f>
        <v>0.126</v>
      </c>
      <c r="F234" s="25">
        <f t="shared" si="129"/>
        <v>7.2000000000000008E-2</v>
      </c>
      <c r="G234" s="25">
        <f t="shared" si="129"/>
        <v>22.031999999999996</v>
      </c>
      <c r="H234" s="25">
        <f t="shared" si="129"/>
        <v>102.6</v>
      </c>
      <c r="I234" s="25">
        <f t="shared" si="129"/>
        <v>0</v>
      </c>
      <c r="J234" s="25">
        <f t="shared" si="129"/>
        <v>1.8000000000000002E-2</v>
      </c>
      <c r="K234" s="25">
        <f t="shared" si="129"/>
        <v>1.8000000000000002E-2</v>
      </c>
      <c r="L234" s="25">
        <f t="shared" si="129"/>
        <v>21.6</v>
      </c>
      <c r="M234" s="25">
        <f t="shared" si="129"/>
        <v>12.6</v>
      </c>
      <c r="N234" s="25">
        <f t="shared" si="129"/>
        <v>5.0220000000000002</v>
      </c>
      <c r="O234" s="25">
        <f t="shared" si="129"/>
        <v>8.0459999999999994</v>
      </c>
      <c r="P234" s="25">
        <f t="shared" si="129"/>
        <v>0.126</v>
      </c>
      <c r="Q234" s="50">
        <v>1</v>
      </c>
      <c r="R234" s="50"/>
      <c r="S234" s="50">
        <v>20.2</v>
      </c>
      <c r="T234" s="50">
        <v>84.8</v>
      </c>
      <c r="U234" s="50"/>
      <c r="V234" s="13">
        <v>0.02</v>
      </c>
      <c r="W234" s="13">
        <v>0.02</v>
      </c>
      <c r="X234" s="50">
        <v>4</v>
      </c>
      <c r="Y234" s="50">
        <v>14</v>
      </c>
      <c r="Z234" s="50">
        <v>14</v>
      </c>
      <c r="AA234" s="50">
        <v>14</v>
      </c>
      <c r="AB234" s="50">
        <v>2.8</v>
      </c>
      <c r="BD234" s="25">
        <v>7.0000000000000007E-2</v>
      </c>
      <c r="BE234" s="25">
        <v>0.04</v>
      </c>
      <c r="BF234" s="25">
        <v>12.24</v>
      </c>
      <c r="BG234" s="25">
        <v>57</v>
      </c>
      <c r="BH234" s="25"/>
      <c r="BI234" s="25">
        <v>0.01</v>
      </c>
      <c r="BJ234" s="25">
        <v>0.01</v>
      </c>
      <c r="BK234" s="25">
        <v>12</v>
      </c>
      <c r="BL234" s="25">
        <v>7</v>
      </c>
      <c r="BM234" s="25">
        <v>2.79</v>
      </c>
      <c r="BN234" s="25">
        <v>4.47</v>
      </c>
      <c r="BO234" s="25">
        <v>7.0000000000000007E-2</v>
      </c>
      <c r="XCA234" s="2"/>
      <c r="XCB234" s="2"/>
      <c r="XCC234" s="2"/>
      <c r="XCD234" s="2"/>
      <c r="XCE234" s="2"/>
      <c r="XCF234" s="2"/>
      <c r="XCG234" s="2"/>
      <c r="XCH234" s="2"/>
      <c r="XCI234" s="2"/>
      <c r="XCJ234" s="2"/>
      <c r="XCK234" s="2"/>
      <c r="XCL234" s="2"/>
      <c r="XCM234" s="2"/>
      <c r="XCN234" s="2"/>
      <c r="XCO234" s="2"/>
      <c r="XCP234" s="2"/>
      <c r="XCQ234" s="2"/>
      <c r="XCR234" s="2"/>
      <c r="XCS234" s="2"/>
      <c r="XCT234" s="2"/>
      <c r="XCU234" s="2"/>
      <c r="XCV234" s="2"/>
      <c r="XCW234" s="2"/>
      <c r="XCX234" s="2"/>
      <c r="XCY234" s="2"/>
      <c r="XCZ234" s="2"/>
      <c r="XDA234" s="2"/>
      <c r="XDB234" s="2"/>
      <c r="XDC234" s="2"/>
      <c r="XDD234" s="2"/>
      <c r="XDE234" s="2"/>
      <c r="XDF234" s="2"/>
      <c r="XDG234" s="2"/>
      <c r="XDH234" s="2"/>
      <c r="XDI234" s="2"/>
      <c r="XDJ234" s="2"/>
      <c r="XDK234" s="2"/>
      <c r="XDL234" s="2"/>
      <c r="XDM234" s="2"/>
      <c r="XDN234" s="2"/>
      <c r="XDO234" s="2"/>
      <c r="XDP234" s="2"/>
      <c r="XDQ234" s="2"/>
      <c r="XDR234" s="2"/>
      <c r="XDS234" s="2"/>
      <c r="XDT234" s="2"/>
      <c r="XDU234" s="2"/>
      <c r="XDV234" s="2"/>
      <c r="XDW234" s="2"/>
      <c r="XDX234" s="2"/>
      <c r="XDY234" s="2"/>
      <c r="XDZ234" s="2"/>
      <c r="XEA234" s="2"/>
      <c r="XEB234" s="2"/>
      <c r="XEC234" s="2"/>
      <c r="XED234" s="2"/>
      <c r="XEE234" s="2"/>
      <c r="XEF234" s="2"/>
      <c r="XEG234" s="2"/>
      <c r="XEH234" s="2"/>
      <c r="XEI234" s="2"/>
      <c r="XEJ234" s="2"/>
      <c r="XEK234" s="2"/>
      <c r="XEL234" s="2"/>
      <c r="XEM234" s="2"/>
      <c r="XEN234" s="2"/>
      <c r="XEO234" s="2"/>
      <c r="XEP234" s="2"/>
      <c r="XEQ234" s="2"/>
      <c r="XER234" s="2"/>
      <c r="XES234" s="2"/>
      <c r="XET234" s="2"/>
      <c r="XEU234" s="2"/>
      <c r="XEV234" s="2"/>
      <c r="XEW234" s="2"/>
      <c r="XEX234" s="2"/>
      <c r="XEY234" s="2"/>
      <c r="XEZ234" s="2"/>
      <c r="XFA234" s="2"/>
      <c r="XFB234" s="2"/>
      <c r="XFC234" s="2"/>
    </row>
    <row r="235" spans="1:67 15952:16384" ht="25.35" customHeight="1" x14ac:dyDescent="0.25">
      <c r="A235" s="159"/>
      <c r="B235" s="12" t="s">
        <v>91</v>
      </c>
      <c r="C235" s="27" t="s">
        <v>92</v>
      </c>
      <c r="D235" s="19">
        <v>200</v>
      </c>
      <c r="E235" s="25">
        <v>5.8</v>
      </c>
      <c r="F235" s="25">
        <v>5</v>
      </c>
      <c r="G235" s="25">
        <v>8</v>
      </c>
      <c r="H235" s="25">
        <v>100</v>
      </c>
      <c r="I235" s="25">
        <v>40</v>
      </c>
      <c r="J235" s="25">
        <v>0.08</v>
      </c>
      <c r="K235" s="25">
        <v>0.34</v>
      </c>
      <c r="L235" s="25">
        <v>1.4</v>
      </c>
      <c r="M235" s="25">
        <v>240</v>
      </c>
      <c r="N235" s="25">
        <v>28</v>
      </c>
      <c r="O235" s="25">
        <v>180</v>
      </c>
      <c r="P235" s="25">
        <v>0.2</v>
      </c>
    </row>
    <row r="236" spans="1:67 15952:16384" ht="15.75" x14ac:dyDescent="0.25">
      <c r="A236" s="159"/>
      <c r="B236" s="56"/>
      <c r="C236" s="28" t="s">
        <v>237</v>
      </c>
      <c r="D236" s="31">
        <f>SUM(D228:D235)</f>
        <v>914</v>
      </c>
      <c r="E236" s="41"/>
      <c r="F236" s="41"/>
      <c r="G236" s="41"/>
      <c r="H236" s="41"/>
      <c r="I236" s="41"/>
      <c r="J236" s="42"/>
      <c r="K236" s="42"/>
      <c r="L236" s="41"/>
      <c r="M236" s="41"/>
      <c r="N236" s="41"/>
      <c r="O236" s="41"/>
      <c r="P236" s="41"/>
    </row>
    <row r="237" spans="1:67 15952:16384" x14ac:dyDescent="0.25">
      <c r="A237" s="159" t="s">
        <v>72</v>
      </c>
      <c r="B237" s="32"/>
      <c r="C237" s="32" t="s">
        <v>162</v>
      </c>
      <c r="D237" s="32"/>
      <c r="E237" s="30">
        <f t="shared" ref="E237:P237" si="130">SUM(E228:E236)</f>
        <v>31.751812807881773</v>
      </c>
      <c r="F237" s="30">
        <f t="shared" si="130"/>
        <v>27.759896551724136</v>
      </c>
      <c r="G237" s="30">
        <f t="shared" si="130"/>
        <v>128.88</v>
      </c>
      <c r="H237" s="30">
        <f t="shared" si="130"/>
        <v>913.05408620689661</v>
      </c>
      <c r="I237" s="30">
        <f t="shared" si="130"/>
        <v>6337.9310344827591</v>
      </c>
      <c r="J237" s="30">
        <f t="shared" si="130"/>
        <v>0.62744827586206897</v>
      </c>
      <c r="K237" s="30">
        <f t="shared" si="130"/>
        <v>1.9294655172413795</v>
      </c>
      <c r="L237" s="30">
        <f t="shared" si="130"/>
        <v>50.843448275862066</v>
      </c>
      <c r="M237" s="30">
        <f t="shared" si="130"/>
        <v>355.78365517241377</v>
      </c>
      <c r="N237" s="30">
        <f t="shared" si="130"/>
        <v>146.52703448275864</v>
      </c>
      <c r="O237" s="30">
        <f t="shared" si="130"/>
        <v>688.74648275862069</v>
      </c>
      <c r="P237" s="30">
        <f t="shared" si="130"/>
        <v>9.3599655172413776</v>
      </c>
    </row>
    <row r="238" spans="1:67 15952:16384" x14ac:dyDescent="0.25">
      <c r="A238" s="159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</row>
    <row r="239" spans="1:67 15952:16384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</row>
    <row r="240" spans="1:67 15952:16384" ht="54.4" customHeight="1" x14ac:dyDescent="0.25">
      <c r="A240" s="6"/>
      <c r="B240" s="6"/>
      <c r="C240" s="7"/>
      <c r="D240" s="6"/>
      <c r="E240" s="6" t="s">
        <v>8</v>
      </c>
      <c r="F240" s="6" t="s">
        <v>9</v>
      </c>
      <c r="G240" s="6" t="s">
        <v>10</v>
      </c>
      <c r="H240" s="46"/>
      <c r="I240" s="10" t="s">
        <v>11</v>
      </c>
      <c r="J240" s="10" t="s">
        <v>12</v>
      </c>
      <c r="K240" s="10" t="s">
        <v>13</v>
      </c>
      <c r="L240" s="10" t="s">
        <v>14</v>
      </c>
      <c r="M240" s="6" t="s">
        <v>15</v>
      </c>
      <c r="N240" s="6" t="s">
        <v>16</v>
      </c>
      <c r="O240" s="6" t="s">
        <v>17</v>
      </c>
      <c r="P240" s="6" t="s">
        <v>18</v>
      </c>
    </row>
    <row r="241" spans="1:67 16189:16384" ht="14.85" customHeight="1" x14ac:dyDescent="0.25">
      <c r="A241" s="155" t="s">
        <v>163</v>
      </c>
      <c r="B241" s="155"/>
      <c r="C241" s="155"/>
      <c r="D241" s="155"/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</row>
    <row r="242" spans="1:67 16189:16384" ht="13.7" customHeight="1" x14ac:dyDescent="0.25">
      <c r="A242" s="138" t="s">
        <v>20</v>
      </c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</row>
    <row r="243" spans="1:67 16189:16384" s="3" customFormat="1" x14ac:dyDescent="0.25">
      <c r="A243" s="138"/>
      <c r="B243" s="16" t="s">
        <v>23</v>
      </c>
      <c r="C243" s="17" t="s">
        <v>24</v>
      </c>
      <c r="D243" s="16">
        <v>10</v>
      </c>
      <c r="E243" s="18">
        <v>0.08</v>
      </c>
      <c r="F243" s="18">
        <v>7.25</v>
      </c>
      <c r="G243" s="18">
        <v>0.13</v>
      </c>
      <c r="H243" s="18">
        <v>66</v>
      </c>
      <c r="I243" s="18">
        <v>40</v>
      </c>
      <c r="J243" s="18"/>
      <c r="K243" s="18">
        <v>0.01</v>
      </c>
      <c r="L243" s="18"/>
      <c r="M243" s="18">
        <v>2.4</v>
      </c>
      <c r="N243" s="18"/>
      <c r="O243" s="18">
        <v>3</v>
      </c>
      <c r="P243" s="18">
        <v>0.02</v>
      </c>
      <c r="Q243" s="2"/>
      <c r="XFD243" s="4"/>
    </row>
    <row r="244" spans="1:67 16189:16384" s="2" customFormat="1" x14ac:dyDescent="0.25">
      <c r="A244" s="138"/>
      <c r="B244" s="19" t="s">
        <v>164</v>
      </c>
      <c r="C244" s="67" t="s">
        <v>241</v>
      </c>
      <c r="D244" s="61">
        <v>165</v>
      </c>
      <c r="E244" s="19">
        <v>10.53</v>
      </c>
      <c r="F244" s="25">
        <v>8</v>
      </c>
      <c r="G244" s="19">
        <v>56.07</v>
      </c>
      <c r="H244" s="19">
        <f>BG244*3</f>
        <v>417</v>
      </c>
      <c r="I244" s="19">
        <f>BH244*3</f>
        <v>131.69999999999999</v>
      </c>
      <c r="J244" s="19">
        <f>BI244*3</f>
        <v>0.09</v>
      </c>
      <c r="K244" s="19">
        <f>BJ244*3</f>
        <v>0.44999999999999996</v>
      </c>
      <c r="L244" s="19">
        <f>BK244*3</f>
        <v>0.84000000000000008</v>
      </c>
      <c r="M244" s="19">
        <v>301.05</v>
      </c>
      <c r="N244" s="19">
        <f>BM244*3</f>
        <v>44.46</v>
      </c>
      <c r="O244" s="19">
        <f>BN244*3</f>
        <v>372</v>
      </c>
      <c r="P244" s="19">
        <f>BO244*3</f>
        <v>1.23</v>
      </c>
      <c r="BD244" s="19">
        <v>9.51</v>
      </c>
      <c r="BE244" s="19">
        <v>6.81</v>
      </c>
      <c r="BF244" s="113">
        <v>9.64</v>
      </c>
      <c r="BG244" s="19">
        <v>139</v>
      </c>
      <c r="BH244" s="19">
        <v>43.9</v>
      </c>
      <c r="BI244" s="19">
        <v>0.03</v>
      </c>
      <c r="BJ244" s="19">
        <v>0.15</v>
      </c>
      <c r="BK244" s="19">
        <v>0.28000000000000003</v>
      </c>
      <c r="BL244" s="19">
        <v>95.35</v>
      </c>
      <c r="BM244" s="19">
        <v>14.82</v>
      </c>
      <c r="BN244" s="19">
        <v>124</v>
      </c>
      <c r="BO244" s="19">
        <v>0.41</v>
      </c>
      <c r="XFD244" s="4"/>
    </row>
    <row r="245" spans="1:67 16189:16384" x14ac:dyDescent="0.25">
      <c r="A245" s="138"/>
      <c r="B245" s="19" t="s">
        <v>31</v>
      </c>
      <c r="C245" s="24" t="s">
        <v>32</v>
      </c>
      <c r="D245" s="19">
        <v>20</v>
      </c>
      <c r="E245" s="25">
        <f t="shared" ref="E245:P245" si="131">BD245*20/20</f>
        <v>1.36</v>
      </c>
      <c r="F245" s="25">
        <f t="shared" si="131"/>
        <v>0.24</v>
      </c>
      <c r="G245" s="25">
        <f t="shared" si="131"/>
        <v>6.7200000000000006</v>
      </c>
      <c r="H245" s="25">
        <f t="shared" si="131"/>
        <v>34.159999999999997</v>
      </c>
      <c r="I245" s="25">
        <f t="shared" si="131"/>
        <v>0</v>
      </c>
      <c r="J245" s="25">
        <f t="shared" si="131"/>
        <v>0.03</v>
      </c>
      <c r="K245" s="25">
        <f t="shared" si="131"/>
        <v>0.02</v>
      </c>
      <c r="L245" s="25">
        <f t="shared" si="131"/>
        <v>0</v>
      </c>
      <c r="M245" s="25">
        <f t="shared" si="131"/>
        <v>9.01</v>
      </c>
      <c r="N245" s="25">
        <f t="shared" si="131"/>
        <v>9.41</v>
      </c>
      <c r="O245" s="25">
        <f t="shared" si="131"/>
        <v>30.139999999999997</v>
      </c>
      <c r="P245" s="25">
        <f t="shared" si="131"/>
        <v>0.75</v>
      </c>
      <c r="Q245" s="25">
        <v>1.7</v>
      </c>
      <c r="R245" s="25">
        <v>0.3</v>
      </c>
      <c r="S245" s="25">
        <v>8.4</v>
      </c>
      <c r="T245" s="25">
        <v>42.7</v>
      </c>
      <c r="U245" s="25"/>
      <c r="V245" s="25">
        <v>0.04</v>
      </c>
      <c r="W245" s="25">
        <v>0.02</v>
      </c>
      <c r="X245" s="25"/>
      <c r="Y245" s="25">
        <v>11.26</v>
      </c>
      <c r="Z245" s="25">
        <v>11.76</v>
      </c>
      <c r="AA245" s="25">
        <v>37.68</v>
      </c>
      <c r="AB245" s="25">
        <v>0.94</v>
      </c>
      <c r="BD245" s="25">
        <v>1.36</v>
      </c>
      <c r="BE245" s="25">
        <v>0.24</v>
      </c>
      <c r="BF245" s="25">
        <v>6.72</v>
      </c>
      <c r="BG245" s="25">
        <v>34.159999999999997</v>
      </c>
      <c r="BH245" s="25"/>
      <c r="BI245" s="25">
        <v>0.03</v>
      </c>
      <c r="BJ245" s="25">
        <v>0.02</v>
      </c>
      <c r="BK245" s="25"/>
      <c r="BL245" s="25">
        <v>9.01</v>
      </c>
      <c r="BM245" s="25">
        <v>9.41</v>
      </c>
      <c r="BN245" s="25">
        <v>30.14</v>
      </c>
      <c r="BO245" s="25">
        <v>0.75</v>
      </c>
    </row>
    <row r="246" spans="1:67 16189:16384" x14ac:dyDescent="0.25">
      <c r="A246" s="138"/>
      <c r="B246" s="19" t="s">
        <v>31</v>
      </c>
      <c r="C246" s="13" t="s">
        <v>33</v>
      </c>
      <c r="D246" s="19">
        <v>35</v>
      </c>
      <c r="E246" s="25">
        <f>BD246*35/20</f>
        <v>2.59</v>
      </c>
      <c r="F246" s="25">
        <f>BE246*35/20</f>
        <v>0.315</v>
      </c>
      <c r="G246" s="25">
        <v>18.46</v>
      </c>
      <c r="H246" s="25">
        <f t="shared" ref="H246:P246" si="132">BG246*35/20</f>
        <v>82.057500000000005</v>
      </c>
      <c r="I246" s="25">
        <f t="shared" si="132"/>
        <v>0</v>
      </c>
      <c r="J246" s="25">
        <f t="shared" si="132"/>
        <v>0</v>
      </c>
      <c r="K246" s="25">
        <f t="shared" si="132"/>
        <v>1.7500000000000002E-2</v>
      </c>
      <c r="L246" s="25">
        <f t="shared" si="132"/>
        <v>0</v>
      </c>
      <c r="M246" s="25">
        <f t="shared" si="132"/>
        <v>7</v>
      </c>
      <c r="N246" s="25">
        <f t="shared" si="132"/>
        <v>4.9000000000000004</v>
      </c>
      <c r="O246" s="25">
        <f t="shared" si="132"/>
        <v>22.75</v>
      </c>
      <c r="P246" s="25">
        <f t="shared" si="132"/>
        <v>0.38500000000000001</v>
      </c>
      <c r="Q246" s="25">
        <v>3.03</v>
      </c>
      <c r="R246" s="25">
        <v>0.36</v>
      </c>
      <c r="S246" s="25">
        <v>19.64</v>
      </c>
      <c r="T246" s="25">
        <v>93.77</v>
      </c>
      <c r="U246" s="25"/>
      <c r="V246" s="25"/>
      <c r="W246" s="25">
        <v>1.2999999999999999E-2</v>
      </c>
      <c r="X246" s="25"/>
      <c r="Y246" s="25">
        <v>8</v>
      </c>
      <c r="Z246" s="25">
        <v>5.6</v>
      </c>
      <c r="AA246" s="25">
        <v>26</v>
      </c>
      <c r="AB246" s="25">
        <v>0.44</v>
      </c>
      <c r="AC246" s="25">
        <v>3</v>
      </c>
      <c r="AD246" s="25">
        <f t="shared" ref="AD246:AN246" si="133">AP246*40/40</f>
        <v>0</v>
      </c>
      <c r="AE246" s="25">
        <f t="shared" si="133"/>
        <v>0</v>
      </c>
      <c r="AF246" s="25">
        <f t="shared" si="133"/>
        <v>0</v>
      </c>
      <c r="AG246" s="25">
        <f t="shared" si="133"/>
        <v>0</v>
      </c>
      <c r="AH246" s="25">
        <f t="shared" si="133"/>
        <v>0</v>
      </c>
      <c r="AI246" s="25">
        <f t="shared" si="133"/>
        <v>0</v>
      </c>
      <c r="AJ246" s="25">
        <f t="shared" si="133"/>
        <v>0</v>
      </c>
      <c r="AK246" s="25">
        <f t="shared" si="133"/>
        <v>0</v>
      </c>
      <c r="AL246" s="25">
        <f t="shared" si="133"/>
        <v>0</v>
      </c>
      <c r="AM246" s="25">
        <f t="shared" si="133"/>
        <v>0</v>
      </c>
      <c r="AN246" s="25">
        <f t="shared" si="133"/>
        <v>0</v>
      </c>
      <c r="BD246" s="25">
        <v>1.48</v>
      </c>
      <c r="BE246" s="25">
        <v>0.18</v>
      </c>
      <c r="BF246" s="25">
        <v>9.82</v>
      </c>
      <c r="BG246" s="25">
        <v>46.89</v>
      </c>
      <c r="BH246" s="25"/>
      <c r="BI246" s="25"/>
      <c r="BJ246" s="25">
        <v>0.01</v>
      </c>
      <c r="BK246" s="25"/>
      <c r="BL246" s="25">
        <v>4</v>
      </c>
      <c r="BM246" s="25">
        <v>2.8</v>
      </c>
      <c r="BN246" s="25">
        <v>13</v>
      </c>
      <c r="BO246" s="25">
        <v>0.22</v>
      </c>
      <c r="XCA246" s="2"/>
      <c r="XCB246" s="2"/>
      <c r="XCC246" s="2"/>
      <c r="XCD246" s="2"/>
      <c r="XCE246" s="2"/>
      <c r="XCF246" s="2"/>
      <c r="XCG246" s="2"/>
      <c r="XCH246" s="2"/>
      <c r="XCI246" s="2"/>
      <c r="XCJ246" s="2"/>
      <c r="XCK246" s="2"/>
      <c r="XCL246" s="2"/>
      <c r="XCM246" s="2"/>
      <c r="XCN246" s="2"/>
      <c r="XCO246" s="2"/>
      <c r="XCP246" s="2"/>
      <c r="XCQ246" s="2"/>
      <c r="XCR246" s="2"/>
      <c r="XCS246" s="2"/>
      <c r="XCT246" s="2"/>
      <c r="XCU246" s="2"/>
      <c r="XCV246" s="2"/>
      <c r="XCW246" s="2"/>
      <c r="XCX246" s="2"/>
      <c r="XCY246" s="2"/>
      <c r="XCZ246" s="2"/>
      <c r="XDA246" s="2"/>
      <c r="XDB246" s="2"/>
      <c r="XDC246" s="2"/>
      <c r="XDD246" s="2"/>
      <c r="XDE246" s="2"/>
      <c r="XDF246" s="2"/>
      <c r="XDG246" s="2"/>
      <c r="XDH246" s="2"/>
      <c r="XDI246" s="2"/>
      <c r="XDJ246" s="2"/>
      <c r="XDK246" s="2"/>
      <c r="XDL246" s="2"/>
      <c r="XDM246" s="2"/>
      <c r="XDN246" s="2"/>
      <c r="XDO246" s="2"/>
      <c r="XDP246" s="2"/>
      <c r="XDQ246" s="2"/>
      <c r="XDR246" s="2"/>
      <c r="XDS246" s="2"/>
      <c r="XDT246" s="2"/>
      <c r="XDU246" s="2"/>
      <c r="XDV246" s="2"/>
      <c r="XDW246" s="2"/>
      <c r="XDX246" s="2"/>
      <c r="XDY246" s="2"/>
      <c r="XDZ246" s="2"/>
      <c r="XEA246" s="2"/>
      <c r="XEB246" s="2"/>
      <c r="XEC246" s="2"/>
      <c r="XED246" s="2"/>
      <c r="XEE246" s="2"/>
      <c r="XEF246" s="2"/>
      <c r="XEG246" s="2"/>
      <c r="XEH246" s="2"/>
      <c r="XEI246" s="2"/>
      <c r="XEJ246" s="2"/>
      <c r="XEK246" s="2"/>
      <c r="XEL246" s="2"/>
      <c r="XEM246" s="2"/>
      <c r="XEN246" s="2"/>
      <c r="XEO246" s="2"/>
      <c r="XEP246" s="2"/>
      <c r="XEQ246" s="2"/>
      <c r="XER246" s="2"/>
      <c r="XES246" s="2"/>
      <c r="XET246" s="2"/>
      <c r="XEU246" s="2"/>
      <c r="XEV246" s="2"/>
      <c r="XEW246" s="2"/>
      <c r="XEX246" s="2"/>
      <c r="XEY246" s="2"/>
      <c r="XEZ246" s="2"/>
      <c r="XFA246" s="2"/>
      <c r="XFB246" s="2"/>
      <c r="XFC246" s="2"/>
    </row>
    <row r="247" spans="1:67 16189:16384" x14ac:dyDescent="0.25">
      <c r="A247" s="138"/>
      <c r="B247" s="19" t="s">
        <v>29</v>
      </c>
      <c r="C247" s="27" t="s">
        <v>30</v>
      </c>
      <c r="D247" s="19">
        <v>100</v>
      </c>
      <c r="E247" s="25">
        <v>0.4</v>
      </c>
      <c r="F247" s="25">
        <v>0.4</v>
      </c>
      <c r="G247" s="25">
        <v>9.8000000000000007</v>
      </c>
      <c r="H247" s="25">
        <v>47</v>
      </c>
      <c r="I247" s="25"/>
      <c r="J247" s="25">
        <v>0.03</v>
      </c>
      <c r="K247" s="25">
        <v>0.02</v>
      </c>
      <c r="L247" s="25">
        <v>10</v>
      </c>
      <c r="M247" s="25">
        <v>16</v>
      </c>
      <c r="N247" s="25">
        <v>9</v>
      </c>
      <c r="O247" s="25">
        <v>11</v>
      </c>
      <c r="P247" s="25">
        <v>2.2000000000000002</v>
      </c>
      <c r="Q247" s="25"/>
      <c r="R247" s="25"/>
      <c r="S247" s="25"/>
      <c r="T247" s="25"/>
      <c r="U247" s="25"/>
      <c r="V247" s="19"/>
      <c r="W247" s="19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</row>
    <row r="248" spans="1:67 16189:16384" x14ac:dyDescent="0.25">
      <c r="A248" s="138"/>
      <c r="B248" s="19" t="s">
        <v>80</v>
      </c>
      <c r="C248" s="24" t="s">
        <v>81</v>
      </c>
      <c r="D248" s="19">
        <v>180</v>
      </c>
      <c r="E248" s="25">
        <f>BD248*180/200</f>
        <v>0.11700000000000001</v>
      </c>
      <c r="F248" s="25">
        <v>0.02</v>
      </c>
      <c r="G248" s="25">
        <v>15.2</v>
      </c>
      <c r="H248" s="25">
        <v>62</v>
      </c>
      <c r="I248" s="25"/>
      <c r="J248" s="25"/>
      <c r="K248" s="25"/>
      <c r="L248" s="25">
        <v>2.83</v>
      </c>
      <c r="M248" s="25">
        <v>14.2</v>
      </c>
      <c r="N248" s="25">
        <v>2.4</v>
      </c>
      <c r="O248" s="25">
        <v>4.4000000000000004</v>
      </c>
      <c r="P248" s="25">
        <v>0.36</v>
      </c>
      <c r="Q248" s="25">
        <v>0.3</v>
      </c>
      <c r="R248" s="25"/>
      <c r="S248" s="25">
        <v>6.7</v>
      </c>
      <c r="T248" s="25">
        <v>27.9</v>
      </c>
      <c r="U248" s="26">
        <v>0.38</v>
      </c>
      <c r="V248" s="19"/>
      <c r="W248" s="19">
        <v>0.01</v>
      </c>
      <c r="X248" s="25">
        <v>1.1599999999999999</v>
      </c>
      <c r="Y248" s="25">
        <v>6.9</v>
      </c>
      <c r="Z248" s="25">
        <v>4.5999999999999996</v>
      </c>
      <c r="AA248" s="25">
        <v>8.5</v>
      </c>
      <c r="AB248" s="25">
        <v>0.77</v>
      </c>
      <c r="AC248" s="25">
        <v>0.8</v>
      </c>
      <c r="AD248" s="25">
        <v>0.2</v>
      </c>
      <c r="AE248" s="25">
        <v>16.7</v>
      </c>
      <c r="AF248" s="25">
        <v>66.7</v>
      </c>
      <c r="AG248" s="25">
        <v>98</v>
      </c>
      <c r="AH248" s="25">
        <v>0.01</v>
      </c>
      <c r="AI248" s="25">
        <v>0.05</v>
      </c>
      <c r="AJ248" s="25">
        <v>80</v>
      </c>
      <c r="AK248" s="25">
        <v>11</v>
      </c>
      <c r="AL248" s="25">
        <v>3</v>
      </c>
      <c r="AM248" s="25">
        <v>3</v>
      </c>
      <c r="AN248" s="25">
        <v>0.54</v>
      </c>
      <c r="BD248" s="25">
        <v>0.13</v>
      </c>
      <c r="BE248" s="25">
        <v>0.02</v>
      </c>
      <c r="BF248" s="25">
        <v>15.2</v>
      </c>
      <c r="BG248" s="25">
        <v>62</v>
      </c>
      <c r="BH248" s="25"/>
      <c r="BI248" s="25"/>
      <c r="BJ248" s="25"/>
      <c r="BK248" s="25">
        <v>2.83</v>
      </c>
      <c r="BL248" s="25">
        <v>14.2</v>
      </c>
      <c r="BM248" s="25">
        <v>2.4</v>
      </c>
      <c r="BN248" s="25">
        <v>4.4000000000000004</v>
      </c>
      <c r="BO248" s="25">
        <v>0.36</v>
      </c>
    </row>
    <row r="249" spans="1:67 16189:16384" x14ac:dyDescent="0.25">
      <c r="A249" s="138"/>
      <c r="B249" s="13"/>
      <c r="C249" s="59" t="s">
        <v>240</v>
      </c>
      <c r="D249" s="74">
        <f>SUM(D243:D248)</f>
        <v>510</v>
      </c>
      <c r="E249" s="74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</row>
    <row r="250" spans="1:67 16189:16384" x14ac:dyDescent="0.25">
      <c r="A250" s="141" t="s">
        <v>100</v>
      </c>
      <c r="B250" s="141"/>
      <c r="C250" s="141"/>
      <c r="D250" s="141"/>
      <c r="E250" s="30">
        <f t="shared" ref="E250:P250" si="134">SUM(E243:E249)</f>
        <v>15.077</v>
      </c>
      <c r="F250" s="30">
        <f t="shared" si="134"/>
        <v>16.224999999999998</v>
      </c>
      <c r="G250" s="30">
        <f t="shared" si="134"/>
        <v>106.38</v>
      </c>
      <c r="H250" s="30">
        <f t="shared" si="134"/>
        <v>708.21749999999997</v>
      </c>
      <c r="I250" s="30">
        <f t="shared" si="134"/>
        <v>171.7</v>
      </c>
      <c r="J250" s="30">
        <f t="shared" si="134"/>
        <v>0.15</v>
      </c>
      <c r="K250" s="30">
        <f t="shared" si="134"/>
        <v>0.51749999999999996</v>
      </c>
      <c r="L250" s="30">
        <f t="shared" si="134"/>
        <v>13.67</v>
      </c>
      <c r="M250" s="30">
        <f t="shared" si="134"/>
        <v>349.65999999999997</v>
      </c>
      <c r="N250" s="30">
        <f t="shared" si="134"/>
        <v>70.170000000000016</v>
      </c>
      <c r="O250" s="30">
        <f t="shared" si="134"/>
        <v>443.28999999999996</v>
      </c>
      <c r="P250" s="30">
        <f t="shared" si="134"/>
        <v>4.9450000000000003</v>
      </c>
    </row>
    <row r="251" spans="1:67 16189:16384" ht="15" customHeight="1" x14ac:dyDescent="0.25">
      <c r="A251" s="150" t="s">
        <v>166</v>
      </c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</row>
    <row r="252" spans="1:67 16189:16384" s="3" customFormat="1" x14ac:dyDescent="0.25">
      <c r="A252" s="150"/>
      <c r="B252" s="16" t="s">
        <v>167</v>
      </c>
      <c r="C252" s="17" t="s">
        <v>242</v>
      </c>
      <c r="D252" s="16">
        <v>60</v>
      </c>
      <c r="E252" s="18">
        <v>2.88</v>
      </c>
      <c r="F252" s="18">
        <v>3.89</v>
      </c>
      <c r="G252" s="18">
        <v>3.23</v>
      </c>
      <c r="H252" s="18">
        <v>59.3</v>
      </c>
      <c r="I252" s="18">
        <v>31.21</v>
      </c>
      <c r="J252" s="18">
        <v>0.02</v>
      </c>
      <c r="K252" s="18">
        <v>0.09</v>
      </c>
      <c r="L252" s="18">
        <v>3</v>
      </c>
      <c r="M252" s="18">
        <v>25.5</v>
      </c>
      <c r="N252" s="18">
        <v>8.1</v>
      </c>
      <c r="O252" s="18">
        <v>48.5</v>
      </c>
      <c r="P252" s="18">
        <v>0.72</v>
      </c>
      <c r="Q252" s="21">
        <v>0.08</v>
      </c>
      <c r="R252" s="22">
        <v>7.25</v>
      </c>
      <c r="S252" s="21">
        <v>0.13</v>
      </c>
      <c r="T252" s="22">
        <v>66</v>
      </c>
      <c r="U252" s="23">
        <v>40</v>
      </c>
      <c r="V252" s="21"/>
      <c r="W252" s="21">
        <v>0.01</v>
      </c>
      <c r="X252" s="23"/>
      <c r="Y252" s="23">
        <v>2.4</v>
      </c>
      <c r="Z252" s="23">
        <v>3</v>
      </c>
      <c r="AA252" s="23"/>
      <c r="AB252" s="23">
        <v>0.02</v>
      </c>
      <c r="XFD252" s="4"/>
    </row>
    <row r="253" spans="1:67 16189:16384" s="34" customFormat="1" x14ac:dyDescent="0.25">
      <c r="A253" s="150"/>
      <c r="B253" s="19" t="s">
        <v>85</v>
      </c>
      <c r="C253" s="13" t="s">
        <v>86</v>
      </c>
      <c r="D253" s="61">
        <v>200</v>
      </c>
      <c r="E253" s="19">
        <f t="shared" ref="E253:P253" si="135">BD253*200/100</f>
        <v>2.16</v>
      </c>
      <c r="F253" s="19">
        <f t="shared" si="135"/>
        <v>2.2799999999999998</v>
      </c>
      <c r="G253" s="19">
        <f t="shared" si="135"/>
        <v>13.96</v>
      </c>
      <c r="H253" s="19">
        <f t="shared" si="135"/>
        <v>94</v>
      </c>
      <c r="I253" s="19">
        <f t="shared" si="135"/>
        <v>0</v>
      </c>
      <c r="J253" s="19">
        <f t="shared" si="135"/>
        <v>0.1</v>
      </c>
      <c r="K253" s="19">
        <f t="shared" si="135"/>
        <v>0.06</v>
      </c>
      <c r="L253" s="19">
        <f t="shared" si="135"/>
        <v>6.6</v>
      </c>
      <c r="M253" s="19">
        <f t="shared" si="135"/>
        <v>23.36</v>
      </c>
      <c r="N253" s="19">
        <f t="shared" si="135"/>
        <v>21.82</v>
      </c>
      <c r="O253" s="19">
        <f t="shared" si="135"/>
        <v>54.06</v>
      </c>
      <c r="P253" s="19">
        <f t="shared" si="135"/>
        <v>0.9</v>
      </c>
      <c r="BD253" s="19">
        <v>1.08</v>
      </c>
      <c r="BE253" s="61">
        <v>1.1399999999999999</v>
      </c>
      <c r="BF253" s="19">
        <v>6.98</v>
      </c>
      <c r="BG253" s="61">
        <v>47</v>
      </c>
      <c r="BH253" s="19"/>
      <c r="BI253" s="61">
        <v>0.05</v>
      </c>
      <c r="BJ253" s="19">
        <v>0.03</v>
      </c>
      <c r="BK253" s="61">
        <v>3.3</v>
      </c>
      <c r="BL253" s="19">
        <v>11.68</v>
      </c>
      <c r="BM253" s="61">
        <v>10.91</v>
      </c>
      <c r="BN253" s="19">
        <v>27.03</v>
      </c>
      <c r="BO253" s="62">
        <v>0.45</v>
      </c>
      <c r="WXQ253" s="35"/>
      <c r="WXR253" s="35"/>
      <c r="WXS253" s="35"/>
      <c r="WXT253" s="35"/>
      <c r="WXU253" s="35"/>
      <c r="WXV253" s="35"/>
      <c r="WXW253" s="35"/>
      <c r="WXX253" s="35"/>
      <c r="WXY253" s="35"/>
      <c r="WXZ253" s="35"/>
      <c r="WYA253" s="35"/>
      <c r="WYB253" s="35"/>
      <c r="WYC253" s="35"/>
      <c r="WYD253" s="35"/>
      <c r="WYE253" s="35"/>
      <c r="WYF253" s="35"/>
      <c r="WYG253" s="35"/>
      <c r="WYH253" s="35"/>
      <c r="WYI253" s="35"/>
      <c r="WYJ253" s="35"/>
      <c r="WYK253" s="35"/>
      <c r="WYL253" s="35"/>
      <c r="WYM253" s="35"/>
      <c r="WYN253" s="35"/>
      <c r="WYO253" s="35"/>
      <c r="WYP253" s="35"/>
      <c r="WYQ253" s="35"/>
      <c r="WYR253" s="35"/>
      <c r="WYS253" s="35"/>
      <c r="WYT253" s="35"/>
      <c r="WYU253" s="35"/>
      <c r="WYV253" s="35"/>
      <c r="WYW253" s="35"/>
      <c r="WYX253" s="35"/>
      <c r="WYY253" s="35"/>
      <c r="WYZ253" s="35"/>
      <c r="WZA253" s="35"/>
      <c r="WZB253" s="35"/>
      <c r="WZC253" s="35"/>
      <c r="WZD253" s="35"/>
      <c r="WZE253" s="35"/>
      <c r="WZF253" s="35"/>
      <c r="WZG253" s="35"/>
      <c r="WZH253" s="35"/>
      <c r="WZI253" s="35"/>
      <c r="WZJ253" s="35"/>
      <c r="WZK253" s="35"/>
      <c r="WZL253" s="35"/>
      <c r="WZM253" s="35"/>
      <c r="WZN253" s="35"/>
      <c r="WZO253" s="35"/>
      <c r="WZP253" s="35"/>
      <c r="WZQ253" s="35"/>
      <c r="WZR253" s="35"/>
      <c r="WZS253" s="35"/>
      <c r="WZT253" s="35"/>
      <c r="WZU253" s="35"/>
      <c r="WZV253" s="35"/>
      <c r="WZW253" s="35"/>
      <c r="WZX253" s="35"/>
      <c r="WZY253" s="35"/>
      <c r="WZZ253" s="35"/>
      <c r="XAA253" s="35"/>
      <c r="XAB253" s="35"/>
      <c r="XAC253" s="35"/>
      <c r="XAD253" s="35"/>
      <c r="XAE253" s="35"/>
      <c r="XAF253" s="35"/>
      <c r="XAG253" s="35"/>
      <c r="XAH253" s="35"/>
      <c r="XAI253" s="35"/>
      <c r="XAJ253" s="35"/>
      <c r="XAK253" s="35"/>
      <c r="XAL253" s="35"/>
      <c r="XAM253" s="35"/>
      <c r="XAN253" s="35"/>
      <c r="XAO253" s="35"/>
      <c r="XAP253" s="35"/>
      <c r="XAQ253" s="35"/>
      <c r="XAR253" s="35"/>
      <c r="XAS253" s="35"/>
      <c r="XAT253" s="35"/>
      <c r="XAU253" s="35"/>
      <c r="XAV253" s="35"/>
      <c r="XAW253" s="35"/>
      <c r="XAX253" s="35"/>
      <c r="XAY253" s="35"/>
      <c r="XAZ253" s="35"/>
      <c r="XBA253" s="35"/>
      <c r="XBB253" s="35"/>
      <c r="XBC253" s="35"/>
      <c r="XBD253" s="35"/>
      <c r="XBE253" s="35"/>
      <c r="XBF253" s="35"/>
      <c r="XBG253" s="35"/>
      <c r="XBH253" s="35"/>
      <c r="XBI253" s="35"/>
      <c r="XBJ253" s="35"/>
      <c r="XBK253" s="35"/>
      <c r="XBL253" s="35"/>
      <c r="XBM253" s="35"/>
      <c r="XBN253" s="35"/>
      <c r="XBO253" s="35"/>
      <c r="XBP253" s="35"/>
      <c r="XBQ253" s="35"/>
      <c r="XBR253" s="35"/>
      <c r="XBS253" s="35"/>
      <c r="XBT253" s="35"/>
      <c r="XBU253" s="35"/>
      <c r="XBV253" s="35"/>
      <c r="XBW253" s="35"/>
      <c r="XBX253" s="35"/>
      <c r="XBY253" s="35"/>
      <c r="XBZ253" s="35"/>
      <c r="XCA253" s="36"/>
      <c r="XCB253" s="36"/>
      <c r="XCC253" s="36"/>
      <c r="XCD253" s="36"/>
      <c r="XCE253" s="36"/>
      <c r="XCF253" s="36"/>
      <c r="XCG253" s="36"/>
      <c r="XCH253" s="36"/>
      <c r="XCI253" s="36"/>
      <c r="XCJ253" s="36"/>
      <c r="XCK253" s="36"/>
      <c r="XCL253" s="36"/>
      <c r="XCM253" s="36"/>
      <c r="XCN253" s="36"/>
      <c r="XCO253" s="36"/>
      <c r="XCP253" s="36"/>
      <c r="XCQ253" s="36"/>
      <c r="XCR253" s="36"/>
      <c r="XCS253" s="36"/>
      <c r="XCT253" s="36"/>
      <c r="XCU253" s="36"/>
      <c r="XCV253" s="36"/>
      <c r="XCW253" s="36"/>
      <c r="XCX253" s="36"/>
      <c r="XCY253" s="36"/>
      <c r="XCZ253" s="36"/>
      <c r="XDA253" s="36"/>
      <c r="XDB253" s="36"/>
      <c r="XDC253" s="36"/>
      <c r="XDD253" s="36"/>
      <c r="XDE253" s="36"/>
      <c r="XDF253" s="36"/>
      <c r="XDG253" s="36"/>
      <c r="XDH253" s="36"/>
      <c r="XDI253" s="36"/>
      <c r="XDJ253" s="36"/>
      <c r="XDK253" s="36"/>
      <c r="XDL253" s="36"/>
      <c r="XDM253" s="36"/>
      <c r="XDN253" s="36"/>
      <c r="XDO253" s="36"/>
      <c r="XDP253" s="36"/>
      <c r="XDQ253" s="36"/>
      <c r="XDR253" s="36"/>
      <c r="XDS253" s="36"/>
      <c r="XDT253" s="36"/>
      <c r="XDU253" s="36"/>
      <c r="XDV253" s="36"/>
      <c r="XDW253" s="36"/>
      <c r="XDX253" s="36"/>
      <c r="XDY253" s="36"/>
      <c r="XDZ253" s="36"/>
      <c r="XEA253" s="36"/>
      <c r="XEB253" s="36"/>
      <c r="XEC253" s="36"/>
      <c r="XED253" s="36"/>
      <c r="XEE253" s="36"/>
      <c r="XEF253" s="36"/>
      <c r="XEG253" s="36"/>
      <c r="XEH253" s="36"/>
      <c r="XEI253" s="36"/>
      <c r="XEJ253" s="36"/>
      <c r="XEK253" s="36"/>
      <c r="XEL253" s="36"/>
      <c r="XEM253" s="36"/>
      <c r="XEN253" s="36"/>
      <c r="XEO253" s="36"/>
      <c r="XEP253" s="36"/>
      <c r="XEQ253" s="36"/>
      <c r="XER253" s="36"/>
      <c r="XES253" s="36"/>
      <c r="XET253" s="36"/>
      <c r="XEU253" s="36"/>
      <c r="XEV253" s="36"/>
      <c r="XEW253" s="36"/>
      <c r="XEX253" s="36"/>
      <c r="XEY253" s="36"/>
      <c r="XEZ253" s="36"/>
      <c r="XFA253" s="36"/>
      <c r="XFB253" s="36"/>
      <c r="XFC253" s="36"/>
      <c r="XFD253" s="4"/>
    </row>
    <row r="254" spans="1:67 16189:16384" ht="15.75" customHeight="1" x14ac:dyDescent="0.25">
      <c r="A254" s="150"/>
      <c r="B254" s="16" t="s">
        <v>169</v>
      </c>
      <c r="C254" s="37" t="s">
        <v>243</v>
      </c>
      <c r="D254" s="18">
        <v>90</v>
      </c>
      <c r="E254" s="38">
        <f t="shared" ref="E254:P254" si="136">BD254*90/110</f>
        <v>8.0590909090909086</v>
      </c>
      <c r="F254" s="38">
        <f t="shared" si="136"/>
        <v>8.3454545454545439</v>
      </c>
      <c r="G254" s="38">
        <f t="shared" si="136"/>
        <v>7.6336363636363638</v>
      </c>
      <c r="H254" s="38">
        <f t="shared" si="136"/>
        <v>137.45454545454547</v>
      </c>
      <c r="I254" s="38">
        <f t="shared" si="136"/>
        <v>10.227272727272727</v>
      </c>
      <c r="J254" s="38">
        <f t="shared" si="136"/>
        <v>3.272727272727273E-2</v>
      </c>
      <c r="K254" s="38">
        <f t="shared" si="136"/>
        <v>6.545454545454546E-2</v>
      </c>
      <c r="L254" s="38">
        <f t="shared" si="136"/>
        <v>1.5954545454545455</v>
      </c>
      <c r="M254" s="38">
        <f t="shared" si="136"/>
        <v>18.703636363636363</v>
      </c>
      <c r="N254" s="38">
        <f t="shared" si="136"/>
        <v>15.406363636363634</v>
      </c>
      <c r="O254" s="38">
        <f t="shared" si="136"/>
        <v>92.667272727272717</v>
      </c>
      <c r="P254" s="38">
        <f t="shared" si="136"/>
        <v>1.2354545454545456</v>
      </c>
      <c r="BD254" s="38">
        <v>9.85</v>
      </c>
      <c r="BE254" s="38">
        <v>10.199999999999999</v>
      </c>
      <c r="BF254" s="38">
        <v>9.33</v>
      </c>
      <c r="BG254" s="38">
        <v>168</v>
      </c>
      <c r="BH254" s="38">
        <v>12.5</v>
      </c>
      <c r="BI254" s="38">
        <v>0.04</v>
      </c>
      <c r="BJ254" s="38">
        <v>0.08</v>
      </c>
      <c r="BK254" s="38">
        <v>1.95</v>
      </c>
      <c r="BL254" s="38">
        <v>22.86</v>
      </c>
      <c r="BM254" s="38">
        <v>18.829999999999998</v>
      </c>
      <c r="BN254" s="38">
        <v>113.26</v>
      </c>
      <c r="BO254" s="38">
        <v>1.51</v>
      </c>
    </row>
    <row r="255" spans="1:67 16189:16384" s="1" customFormat="1" x14ac:dyDescent="0.25">
      <c r="A255" s="150"/>
      <c r="B255" s="19" t="s">
        <v>45</v>
      </c>
      <c r="C255" s="13" t="s">
        <v>46</v>
      </c>
      <c r="D255" s="19">
        <v>150</v>
      </c>
      <c r="E255" s="25">
        <f t="shared" ref="E255:P255" si="137">BD255*150/100</f>
        <v>2.8650000000000002</v>
      </c>
      <c r="F255" s="25">
        <f t="shared" si="137"/>
        <v>4.32</v>
      </c>
      <c r="G255" s="25">
        <f t="shared" si="137"/>
        <v>23.01</v>
      </c>
      <c r="H255" s="25">
        <f t="shared" si="137"/>
        <v>141</v>
      </c>
      <c r="I255" s="25">
        <f t="shared" si="137"/>
        <v>0</v>
      </c>
      <c r="J255" s="25">
        <f t="shared" si="137"/>
        <v>0.15</v>
      </c>
      <c r="K255" s="25">
        <f t="shared" si="137"/>
        <v>0.09</v>
      </c>
      <c r="L255" s="25">
        <f t="shared" si="137"/>
        <v>21</v>
      </c>
      <c r="M255" s="25">
        <f t="shared" si="137"/>
        <v>14.64</v>
      </c>
      <c r="N255" s="25">
        <f t="shared" si="137"/>
        <v>29.324999999999999</v>
      </c>
      <c r="O255" s="25">
        <f t="shared" si="137"/>
        <v>79.724999999999994</v>
      </c>
      <c r="P255" s="25">
        <f t="shared" si="137"/>
        <v>1.155</v>
      </c>
      <c r="AC255" s="25">
        <v>4.0999999999999996</v>
      </c>
      <c r="AD255" s="25">
        <v>5.95</v>
      </c>
      <c r="AE255" s="25">
        <v>37.5</v>
      </c>
      <c r="AF255" s="25">
        <v>220.5</v>
      </c>
      <c r="AG255" s="25"/>
      <c r="AH255" s="19">
        <v>0.05</v>
      </c>
      <c r="AI255" s="19">
        <v>0.03</v>
      </c>
      <c r="AJ255" s="25">
        <v>1.08</v>
      </c>
      <c r="AK255" s="25">
        <v>15.66</v>
      </c>
      <c r="AL255" s="25">
        <v>35.1</v>
      </c>
      <c r="AM255" s="25">
        <v>99.72</v>
      </c>
      <c r="AN255" s="25">
        <v>0.79</v>
      </c>
      <c r="BD255" s="25">
        <v>1.91</v>
      </c>
      <c r="BE255" s="25">
        <v>2.88</v>
      </c>
      <c r="BF255" s="25">
        <v>15.34</v>
      </c>
      <c r="BG255" s="25">
        <v>94</v>
      </c>
      <c r="BH255" s="25"/>
      <c r="BI255" s="25">
        <v>0.1</v>
      </c>
      <c r="BJ255" s="25">
        <v>0.06</v>
      </c>
      <c r="BK255" s="25">
        <v>14</v>
      </c>
      <c r="BL255" s="25">
        <v>9.76</v>
      </c>
      <c r="BM255" s="25">
        <v>19.55</v>
      </c>
      <c r="BN255" s="25">
        <v>53.15</v>
      </c>
      <c r="BO255" s="25">
        <v>0.77</v>
      </c>
      <c r="XFD255" s="4"/>
    </row>
    <row r="256" spans="1:67 16189:16384" x14ac:dyDescent="0.25">
      <c r="A256" s="150"/>
      <c r="B256" s="19" t="s">
        <v>31</v>
      </c>
      <c r="C256" s="24" t="s">
        <v>32</v>
      </c>
      <c r="D256" s="19">
        <v>28</v>
      </c>
      <c r="E256" s="25">
        <f t="shared" ref="E256:P256" si="138">BD256*28/20</f>
        <v>1.9040000000000004</v>
      </c>
      <c r="F256" s="25">
        <f t="shared" si="138"/>
        <v>0.33599999999999997</v>
      </c>
      <c r="G256" s="25">
        <f t="shared" si="138"/>
        <v>9.4079999999999995</v>
      </c>
      <c r="H256" s="25">
        <f t="shared" si="138"/>
        <v>47.823999999999998</v>
      </c>
      <c r="I256" s="25">
        <f t="shared" si="138"/>
        <v>0</v>
      </c>
      <c r="J256" s="25">
        <f t="shared" si="138"/>
        <v>4.1999999999999996E-2</v>
      </c>
      <c r="K256" s="25">
        <f t="shared" si="138"/>
        <v>2.8000000000000004E-2</v>
      </c>
      <c r="L256" s="25">
        <f t="shared" si="138"/>
        <v>0</v>
      </c>
      <c r="M256" s="25">
        <f t="shared" si="138"/>
        <v>12.614000000000001</v>
      </c>
      <c r="N256" s="25">
        <f t="shared" si="138"/>
        <v>13.174000000000001</v>
      </c>
      <c r="O256" s="25">
        <f t="shared" si="138"/>
        <v>42.196000000000005</v>
      </c>
      <c r="P256" s="25">
        <f t="shared" si="138"/>
        <v>1.05</v>
      </c>
      <c r="Q256" s="25">
        <v>1.7</v>
      </c>
      <c r="R256" s="25">
        <v>0.3</v>
      </c>
      <c r="S256" s="25">
        <v>8.4</v>
      </c>
      <c r="T256" s="25">
        <v>42.7</v>
      </c>
      <c r="U256" s="25"/>
      <c r="V256" s="25">
        <v>0.04</v>
      </c>
      <c r="W256" s="25">
        <v>0.02</v>
      </c>
      <c r="X256" s="25"/>
      <c r="Y256" s="25">
        <v>11.26</v>
      </c>
      <c r="Z256" s="25">
        <v>11.76</v>
      </c>
      <c r="AA256" s="25">
        <v>37.68</v>
      </c>
      <c r="AB256" s="25">
        <v>0.94</v>
      </c>
      <c r="BD256" s="25">
        <v>1.36</v>
      </c>
      <c r="BE256" s="25">
        <v>0.24</v>
      </c>
      <c r="BF256" s="25">
        <v>6.72</v>
      </c>
      <c r="BG256" s="25">
        <v>34.159999999999997</v>
      </c>
      <c r="BH256" s="25"/>
      <c r="BI256" s="25">
        <v>0.03</v>
      </c>
      <c r="BJ256" s="25">
        <v>0.02</v>
      </c>
      <c r="BK256" s="25"/>
      <c r="BL256" s="25">
        <v>9.01</v>
      </c>
      <c r="BM256" s="25">
        <v>9.41</v>
      </c>
      <c r="BN256" s="25">
        <v>30.14</v>
      </c>
      <c r="BO256" s="25">
        <v>0.75</v>
      </c>
    </row>
    <row r="257" spans="1:67 16303:16383" x14ac:dyDescent="0.25">
      <c r="A257" s="150"/>
      <c r="B257" s="19" t="s">
        <v>31</v>
      </c>
      <c r="C257" s="13" t="s">
        <v>33</v>
      </c>
      <c r="D257" s="19">
        <v>50</v>
      </c>
      <c r="E257" s="25">
        <f>BD257*50/20</f>
        <v>3.7</v>
      </c>
      <c r="F257" s="25">
        <f>BE257*50/20</f>
        <v>0.45</v>
      </c>
      <c r="G257" s="25">
        <v>26.38</v>
      </c>
      <c r="H257" s="25">
        <f t="shared" ref="H257:P257" si="139">BG257*50/20</f>
        <v>117.22499999999999</v>
      </c>
      <c r="I257" s="25">
        <f t="shared" si="139"/>
        <v>0</v>
      </c>
      <c r="J257" s="25">
        <f t="shared" si="139"/>
        <v>0</v>
      </c>
      <c r="K257" s="25">
        <f t="shared" si="139"/>
        <v>2.5000000000000001E-2</v>
      </c>
      <c r="L257" s="25">
        <f t="shared" si="139"/>
        <v>0</v>
      </c>
      <c r="M257" s="25">
        <f t="shared" si="139"/>
        <v>10</v>
      </c>
      <c r="N257" s="25">
        <f t="shared" si="139"/>
        <v>7</v>
      </c>
      <c r="O257" s="25">
        <f t="shared" si="139"/>
        <v>32.5</v>
      </c>
      <c r="P257" s="25">
        <f t="shared" si="139"/>
        <v>0.55000000000000004</v>
      </c>
      <c r="Q257" s="25">
        <v>3.03</v>
      </c>
      <c r="R257" s="25">
        <v>0.36</v>
      </c>
      <c r="S257" s="25">
        <v>19.64</v>
      </c>
      <c r="T257" s="25">
        <v>93.77</v>
      </c>
      <c r="U257" s="25"/>
      <c r="V257" s="25"/>
      <c r="W257" s="25">
        <v>1.2999999999999999E-2</v>
      </c>
      <c r="X257" s="25"/>
      <c r="Y257" s="25">
        <v>8</v>
      </c>
      <c r="Z257" s="25">
        <v>5.6</v>
      </c>
      <c r="AA257" s="25">
        <v>26</v>
      </c>
      <c r="AB257" s="25">
        <v>0.44</v>
      </c>
      <c r="AC257" s="25">
        <v>3</v>
      </c>
      <c r="AD257" s="25">
        <f t="shared" ref="AD257:AN257" si="140">AP257*40/40</f>
        <v>0</v>
      </c>
      <c r="AE257" s="25">
        <f t="shared" si="140"/>
        <v>0</v>
      </c>
      <c r="AF257" s="25">
        <f t="shared" si="140"/>
        <v>0</v>
      </c>
      <c r="AG257" s="25">
        <f t="shared" si="140"/>
        <v>0</v>
      </c>
      <c r="AH257" s="25">
        <f t="shared" si="140"/>
        <v>0</v>
      </c>
      <c r="AI257" s="25">
        <f t="shared" si="140"/>
        <v>0</v>
      </c>
      <c r="AJ257" s="25">
        <f t="shared" si="140"/>
        <v>0</v>
      </c>
      <c r="AK257" s="25">
        <f t="shared" si="140"/>
        <v>0</v>
      </c>
      <c r="AL257" s="25">
        <f t="shared" si="140"/>
        <v>0</v>
      </c>
      <c r="AM257" s="25">
        <f t="shared" si="140"/>
        <v>0</v>
      </c>
      <c r="AN257" s="25">
        <f t="shared" si="140"/>
        <v>0</v>
      </c>
      <c r="BD257" s="25">
        <v>1.48</v>
      </c>
      <c r="BE257" s="25">
        <v>0.18</v>
      </c>
      <c r="BF257" s="25">
        <v>9.82</v>
      </c>
      <c r="BG257" s="25">
        <v>46.89</v>
      </c>
      <c r="BH257" s="25"/>
      <c r="BI257" s="25"/>
      <c r="BJ257" s="25">
        <v>0.01</v>
      </c>
      <c r="BK257" s="25"/>
      <c r="BL257" s="25">
        <v>4</v>
      </c>
      <c r="BM257" s="25">
        <v>2.8</v>
      </c>
      <c r="BN257" s="25">
        <v>13</v>
      </c>
      <c r="BO257" s="25">
        <v>0.22</v>
      </c>
      <c r="XCA257" s="2"/>
      <c r="XCB257" s="2"/>
      <c r="XCC257" s="2"/>
      <c r="XCD257" s="2"/>
      <c r="XCE257" s="2"/>
      <c r="XCF257" s="2"/>
      <c r="XCG257" s="2"/>
      <c r="XCH257" s="2"/>
      <c r="XCI257" s="2"/>
      <c r="XCJ257" s="2"/>
      <c r="XCK257" s="2"/>
      <c r="XCL257" s="2"/>
      <c r="XCM257" s="2"/>
      <c r="XCN257" s="2"/>
      <c r="XCO257" s="2"/>
      <c r="XCP257" s="2"/>
      <c r="XCQ257" s="2"/>
      <c r="XCR257" s="2"/>
      <c r="XCS257" s="2"/>
      <c r="XCT257" s="2"/>
      <c r="XCU257" s="2"/>
      <c r="XCV257" s="2"/>
      <c r="XCW257" s="2"/>
      <c r="XCX257" s="2"/>
      <c r="XCY257" s="2"/>
      <c r="XCZ257" s="2"/>
      <c r="XDA257" s="2"/>
      <c r="XDB257" s="2"/>
      <c r="XDC257" s="2"/>
      <c r="XDD257" s="2"/>
      <c r="XDE257" s="2"/>
      <c r="XDF257" s="2"/>
      <c r="XDG257" s="2"/>
      <c r="XDH257" s="2"/>
      <c r="XDI257" s="2"/>
      <c r="XDJ257" s="2"/>
      <c r="XDK257" s="2"/>
      <c r="XDL257" s="2"/>
      <c r="XDM257" s="2"/>
      <c r="XDN257" s="2"/>
      <c r="XDO257" s="2"/>
      <c r="XDP257" s="2"/>
      <c r="XDQ257" s="2"/>
      <c r="XDR257" s="2"/>
      <c r="XDS257" s="2"/>
      <c r="XDT257" s="2"/>
      <c r="XDU257" s="2"/>
      <c r="XDV257" s="2"/>
      <c r="XDW257" s="2"/>
      <c r="XDX257" s="2"/>
      <c r="XDY257" s="2"/>
      <c r="XDZ257" s="2"/>
      <c r="XEA257" s="2"/>
      <c r="XEB257" s="2"/>
      <c r="XEC257" s="2"/>
      <c r="XED257" s="2"/>
      <c r="XEE257" s="2"/>
      <c r="XEF257" s="2"/>
      <c r="XEG257" s="2"/>
      <c r="XEH257" s="2"/>
      <c r="XEI257" s="2"/>
      <c r="XEJ257" s="2"/>
      <c r="XEK257" s="2"/>
      <c r="XEL257" s="2"/>
      <c r="XEM257" s="2"/>
      <c r="XEN257" s="2"/>
      <c r="XEO257" s="2"/>
      <c r="XEP257" s="2"/>
      <c r="XEQ257" s="2"/>
      <c r="XER257" s="2"/>
      <c r="XES257" s="2"/>
      <c r="XET257" s="2"/>
      <c r="XEU257" s="2"/>
      <c r="XEV257" s="2"/>
      <c r="XEW257" s="2"/>
      <c r="XEX257" s="2"/>
      <c r="XEY257" s="2"/>
      <c r="XEZ257" s="2"/>
      <c r="XFA257" s="2"/>
      <c r="XFB257" s="2"/>
      <c r="XFC257" s="2"/>
    </row>
    <row r="258" spans="1:67 16303:16383" ht="25.35" customHeight="1" x14ac:dyDescent="0.25">
      <c r="A258" s="150"/>
      <c r="B258" s="12">
        <v>385</v>
      </c>
      <c r="C258" s="27" t="s">
        <v>71</v>
      </c>
      <c r="D258" s="19">
        <v>200</v>
      </c>
      <c r="E258" s="25">
        <v>5.8</v>
      </c>
      <c r="F258" s="25">
        <v>5</v>
      </c>
      <c r="G258" s="25">
        <v>9.6</v>
      </c>
      <c r="H258" s="25">
        <v>107</v>
      </c>
      <c r="I258" s="25">
        <v>40</v>
      </c>
      <c r="J258" s="25">
        <v>0.08</v>
      </c>
      <c r="K258" s="25">
        <v>0.3</v>
      </c>
      <c r="L258" s="25">
        <v>2.6</v>
      </c>
      <c r="M258" s="25">
        <v>240</v>
      </c>
      <c r="N258" s="25">
        <v>28</v>
      </c>
      <c r="O258" s="25">
        <v>180</v>
      </c>
      <c r="P258" s="25">
        <v>0.2</v>
      </c>
    </row>
    <row r="259" spans="1:67 16303:16383" x14ac:dyDescent="0.25">
      <c r="A259" s="150"/>
      <c r="B259" s="19" t="s">
        <v>31</v>
      </c>
      <c r="C259" s="13" t="s">
        <v>60</v>
      </c>
      <c r="D259" s="19">
        <v>180</v>
      </c>
      <c r="E259" s="25">
        <f t="shared" ref="E259:P259" si="141">BD259*180/200</f>
        <v>0.45</v>
      </c>
      <c r="F259" s="25">
        <f t="shared" si="141"/>
        <v>0</v>
      </c>
      <c r="G259" s="25">
        <f t="shared" si="141"/>
        <v>9.09</v>
      </c>
      <c r="H259" s="25">
        <f t="shared" si="141"/>
        <v>37.799999999999997</v>
      </c>
      <c r="I259" s="25">
        <f t="shared" si="141"/>
        <v>0</v>
      </c>
      <c r="J259" s="25">
        <f t="shared" si="141"/>
        <v>9.0000000000000011E-3</v>
      </c>
      <c r="K259" s="25">
        <f t="shared" si="141"/>
        <v>9.0000000000000011E-3</v>
      </c>
      <c r="L259" s="25">
        <f t="shared" si="141"/>
        <v>1.8</v>
      </c>
      <c r="M259" s="25">
        <f t="shared" si="141"/>
        <v>6.3</v>
      </c>
      <c r="N259" s="25">
        <f t="shared" si="141"/>
        <v>3.6</v>
      </c>
      <c r="O259" s="25">
        <f t="shared" si="141"/>
        <v>6.3</v>
      </c>
      <c r="P259" s="25">
        <f t="shared" si="141"/>
        <v>1.2599999999999998</v>
      </c>
      <c r="Q259" s="50">
        <v>1</v>
      </c>
      <c r="R259" s="50"/>
      <c r="S259" s="50">
        <v>20.2</v>
      </c>
      <c r="T259" s="50">
        <v>84.8</v>
      </c>
      <c r="U259" s="50"/>
      <c r="V259" s="13">
        <v>0.02</v>
      </c>
      <c r="W259" s="13">
        <v>0.02</v>
      </c>
      <c r="X259" s="50">
        <v>4</v>
      </c>
      <c r="Y259" s="50">
        <v>14</v>
      </c>
      <c r="Z259" s="50">
        <v>14</v>
      </c>
      <c r="AA259" s="50">
        <v>14</v>
      </c>
      <c r="AB259" s="50">
        <v>2.8</v>
      </c>
      <c r="BD259" s="25">
        <v>0.5</v>
      </c>
      <c r="BE259" s="25">
        <f>BQ259*200/200</f>
        <v>0</v>
      </c>
      <c r="BF259" s="25">
        <v>10.1</v>
      </c>
      <c r="BG259" s="25">
        <v>42</v>
      </c>
      <c r="BH259" s="25">
        <f>BT259*200/200</f>
        <v>0</v>
      </c>
      <c r="BI259" s="25">
        <v>0.01</v>
      </c>
      <c r="BJ259" s="25">
        <v>0.01</v>
      </c>
      <c r="BK259" s="25">
        <v>2</v>
      </c>
      <c r="BL259" s="25">
        <v>7</v>
      </c>
      <c r="BM259" s="25">
        <v>4</v>
      </c>
      <c r="BN259" s="25">
        <v>7</v>
      </c>
      <c r="BO259" s="25">
        <v>1.4</v>
      </c>
      <c r="XCA259" s="2"/>
      <c r="XCB259" s="2"/>
      <c r="XCC259" s="2"/>
      <c r="XCD259" s="2"/>
      <c r="XCE259" s="2"/>
      <c r="XCF259" s="2"/>
      <c r="XCG259" s="2"/>
      <c r="XCH259" s="2"/>
      <c r="XCI259" s="2"/>
      <c r="XCJ259" s="2"/>
      <c r="XCK259" s="2"/>
      <c r="XCL259" s="2"/>
      <c r="XCM259" s="2"/>
      <c r="XCN259" s="2"/>
      <c r="XCO259" s="2"/>
      <c r="XCP259" s="2"/>
      <c r="XCQ259" s="2"/>
      <c r="XCR259" s="2"/>
      <c r="XCS259" s="2"/>
      <c r="XCT259" s="2"/>
      <c r="XCU259" s="2"/>
      <c r="XCV259" s="2"/>
      <c r="XCW259" s="2"/>
      <c r="XCX259" s="2"/>
      <c r="XCY259" s="2"/>
      <c r="XCZ259" s="2"/>
      <c r="XDA259" s="2"/>
      <c r="XDB259" s="2"/>
      <c r="XDC259" s="2"/>
      <c r="XDD259" s="2"/>
      <c r="XDE259" s="2"/>
      <c r="XDF259" s="2"/>
      <c r="XDG259" s="2"/>
      <c r="XDH259" s="2"/>
      <c r="XDI259" s="2"/>
      <c r="XDJ259" s="2"/>
      <c r="XDK259" s="2"/>
      <c r="XDL259" s="2"/>
      <c r="XDM259" s="2"/>
      <c r="XDN259" s="2"/>
      <c r="XDO259" s="2"/>
      <c r="XDP259" s="2"/>
      <c r="XDQ259" s="2"/>
      <c r="XDR259" s="2"/>
      <c r="XDS259" s="2"/>
      <c r="XDT259" s="2"/>
      <c r="XDU259" s="2"/>
      <c r="XDV259" s="2"/>
      <c r="XDW259" s="2"/>
      <c r="XDX259" s="2"/>
      <c r="XDY259" s="2"/>
      <c r="XDZ259" s="2"/>
      <c r="XEA259" s="2"/>
      <c r="XEB259" s="2"/>
      <c r="XEC259" s="2"/>
      <c r="XED259" s="2"/>
      <c r="XEE259" s="2"/>
      <c r="XEF259" s="2"/>
      <c r="XEG259" s="2"/>
      <c r="XEH259" s="2"/>
      <c r="XEI259" s="2"/>
      <c r="XEJ259" s="2"/>
      <c r="XEK259" s="2"/>
      <c r="XEL259" s="2"/>
      <c r="XEM259" s="2"/>
      <c r="XEN259" s="2"/>
      <c r="XEO259" s="2"/>
      <c r="XEP259" s="2"/>
      <c r="XEQ259" s="2"/>
      <c r="XER259" s="2"/>
      <c r="XES259" s="2"/>
      <c r="XET259" s="2"/>
      <c r="XEU259" s="2"/>
      <c r="XEV259" s="2"/>
      <c r="XEW259" s="2"/>
      <c r="XEX259" s="2"/>
      <c r="XEY259" s="2"/>
      <c r="XEZ259" s="2"/>
      <c r="XFA259" s="2"/>
      <c r="XFB259" s="2"/>
      <c r="XFC259" s="2"/>
    </row>
    <row r="260" spans="1:67 16303:16383" ht="15.75" x14ac:dyDescent="0.25">
      <c r="A260" s="140" t="s">
        <v>49</v>
      </c>
      <c r="B260" s="140"/>
      <c r="C260" s="140"/>
      <c r="D260" s="29">
        <f>SUM(D252:D259)</f>
        <v>958</v>
      </c>
      <c r="E260" s="41"/>
      <c r="F260" s="41"/>
      <c r="G260" s="41"/>
      <c r="H260" s="41"/>
      <c r="I260" s="41"/>
      <c r="J260" s="42"/>
      <c r="K260" s="42"/>
      <c r="L260" s="41"/>
      <c r="M260" s="41"/>
      <c r="N260" s="41"/>
      <c r="O260" s="41"/>
      <c r="P260" s="41"/>
    </row>
    <row r="261" spans="1:67 16303:16383" ht="12.4" customHeight="1" x14ac:dyDescent="0.25">
      <c r="A261" s="143" t="s">
        <v>121</v>
      </c>
      <c r="B261" s="143"/>
      <c r="C261" s="143"/>
      <c r="D261" s="143"/>
      <c r="E261" s="30">
        <f t="shared" ref="E261:P261" si="142">SUM(E252:E260)</f>
        <v>27.818090909090909</v>
      </c>
      <c r="F261" s="30">
        <f t="shared" si="142"/>
        <v>24.621454545454544</v>
      </c>
      <c r="G261" s="30">
        <f t="shared" si="142"/>
        <v>102.31163636363637</v>
      </c>
      <c r="H261" s="30">
        <f t="shared" si="142"/>
        <v>741.60354545454538</v>
      </c>
      <c r="I261" s="30">
        <f t="shared" si="142"/>
        <v>81.437272727272727</v>
      </c>
      <c r="J261" s="30">
        <f t="shared" si="142"/>
        <v>0.43372727272727274</v>
      </c>
      <c r="K261" s="30">
        <f t="shared" si="142"/>
        <v>0.66745454545454541</v>
      </c>
      <c r="L261" s="30">
        <f t="shared" si="142"/>
        <v>36.595454545454544</v>
      </c>
      <c r="M261" s="30">
        <f t="shared" si="142"/>
        <v>351.11763636363639</v>
      </c>
      <c r="N261" s="30">
        <f t="shared" si="142"/>
        <v>126.42536363636364</v>
      </c>
      <c r="O261" s="30">
        <f t="shared" si="142"/>
        <v>535.94827272727275</v>
      </c>
      <c r="P261" s="30">
        <f t="shared" si="142"/>
        <v>7.0704545454545453</v>
      </c>
    </row>
    <row r="262" spans="1:67 16303:16383" ht="12.4" customHeight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</row>
    <row r="263" spans="1:67 16303:16383" ht="12.4" customHeight="1" x14ac:dyDescent="0.2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</row>
    <row r="264" spans="1:67 16303:16383" ht="12.75" customHeight="1" x14ac:dyDescent="0.25">
      <c r="A264" s="151" t="s">
        <v>0</v>
      </c>
      <c r="B264" s="151" t="s">
        <v>1</v>
      </c>
      <c r="C264" s="148" t="s">
        <v>2</v>
      </c>
      <c r="D264" s="151" t="s">
        <v>3</v>
      </c>
      <c r="E264" s="152" t="s">
        <v>4</v>
      </c>
      <c r="F264" s="152"/>
      <c r="G264" s="152"/>
      <c r="H264" s="158" t="s">
        <v>5</v>
      </c>
      <c r="I264" s="152" t="s">
        <v>6</v>
      </c>
      <c r="J264" s="152"/>
      <c r="K264" s="152"/>
      <c r="L264" s="152"/>
      <c r="M264" s="152" t="s">
        <v>7</v>
      </c>
      <c r="N264" s="152"/>
      <c r="O264" s="152"/>
      <c r="P264" s="152"/>
    </row>
    <row r="265" spans="1:67 16303:16383" x14ac:dyDescent="0.25">
      <c r="A265" s="151"/>
      <c r="B265" s="151"/>
      <c r="C265" s="148"/>
      <c r="D265" s="151"/>
      <c r="E265" s="152"/>
      <c r="F265" s="152"/>
      <c r="G265" s="152"/>
      <c r="H265" s="158"/>
      <c r="I265" s="152"/>
      <c r="J265" s="152"/>
      <c r="K265" s="152"/>
      <c r="L265" s="152"/>
      <c r="M265" s="152"/>
      <c r="N265" s="152"/>
      <c r="O265" s="152"/>
      <c r="P265" s="152"/>
    </row>
    <row r="266" spans="1:67 16303:16383" ht="55.9" customHeight="1" x14ac:dyDescent="0.25">
      <c r="A266" s="151"/>
      <c r="B266" s="151"/>
      <c r="C266" s="148"/>
      <c r="D266" s="151"/>
      <c r="E266" s="6" t="s">
        <v>8</v>
      </c>
      <c r="F266" s="6" t="s">
        <v>9</v>
      </c>
      <c r="G266" s="6" t="s">
        <v>10</v>
      </c>
      <c r="H266" s="158"/>
      <c r="I266" s="9" t="s">
        <v>11</v>
      </c>
      <c r="J266" s="10" t="s">
        <v>12</v>
      </c>
      <c r="K266" s="10" t="s">
        <v>13</v>
      </c>
      <c r="L266" s="10" t="s">
        <v>14</v>
      </c>
      <c r="M266" s="6" t="s">
        <v>15</v>
      </c>
      <c r="N266" s="6" t="s">
        <v>16</v>
      </c>
      <c r="O266" s="6" t="s">
        <v>17</v>
      </c>
      <c r="P266" s="6" t="s">
        <v>18</v>
      </c>
    </row>
    <row r="267" spans="1:67 16303:16383" ht="18.75" x14ac:dyDescent="0.25">
      <c r="A267" s="155" t="s">
        <v>171</v>
      </c>
      <c r="B267" s="155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</row>
    <row r="268" spans="1:67 16303:16383" ht="15" customHeight="1" x14ac:dyDescent="0.25">
      <c r="A268" s="147" t="s">
        <v>20</v>
      </c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</row>
    <row r="269" spans="1:67 16303:16383" x14ac:dyDescent="0.25">
      <c r="A269" s="147"/>
      <c r="B269" s="12" t="s">
        <v>21</v>
      </c>
      <c r="C269" s="13" t="s">
        <v>22</v>
      </c>
      <c r="D269" s="14">
        <v>15</v>
      </c>
      <c r="E269" s="15">
        <v>3.48</v>
      </c>
      <c r="F269" s="15">
        <v>4.43</v>
      </c>
      <c r="G269" s="15"/>
      <c r="H269" s="15">
        <v>54</v>
      </c>
      <c r="I269" s="15">
        <v>39</v>
      </c>
      <c r="J269" s="14">
        <v>5.0000000000000001E-3</v>
      </c>
      <c r="K269" s="14">
        <v>4.4999999999999998E-2</v>
      </c>
      <c r="L269" s="15">
        <v>0.11</v>
      </c>
      <c r="M269" s="15">
        <v>132</v>
      </c>
      <c r="N269" s="15">
        <v>5.25</v>
      </c>
      <c r="O269" s="15">
        <v>75</v>
      </c>
      <c r="P269" s="15">
        <v>0.15</v>
      </c>
      <c r="XCA269" s="2"/>
      <c r="XCB269" s="2"/>
      <c r="XCC269" s="2"/>
      <c r="XCD269" s="2"/>
      <c r="XCE269" s="2"/>
      <c r="XCF269" s="2"/>
      <c r="XCG269" s="2"/>
      <c r="XCH269" s="2"/>
      <c r="XCI269" s="2"/>
      <c r="XCJ269" s="2"/>
      <c r="XCK269" s="2"/>
      <c r="XCL269" s="2"/>
      <c r="XCM269" s="2"/>
      <c r="XCN269" s="2"/>
      <c r="XCO269" s="2"/>
      <c r="XCP269" s="2"/>
      <c r="XCQ269" s="2"/>
      <c r="XCR269" s="2"/>
      <c r="XCS269" s="2"/>
      <c r="XCT269" s="2"/>
      <c r="XCU269" s="2"/>
      <c r="XCV269" s="2"/>
      <c r="XCW269" s="2"/>
      <c r="XCX269" s="2"/>
      <c r="XCY269" s="2"/>
      <c r="XCZ269" s="2"/>
      <c r="XDA269" s="2"/>
      <c r="XDB269" s="2"/>
      <c r="XDC269" s="2"/>
      <c r="XDD269" s="2"/>
      <c r="XDE269" s="2"/>
      <c r="XDF269" s="2"/>
      <c r="XDG269" s="2"/>
      <c r="XDH269" s="2"/>
      <c r="XDI269" s="2"/>
      <c r="XDJ269" s="2"/>
      <c r="XDK269" s="2"/>
      <c r="XDL269" s="2"/>
      <c r="XDM269" s="2"/>
      <c r="XDN269" s="2"/>
      <c r="XDO269" s="2"/>
      <c r="XDP269" s="2"/>
      <c r="XDQ269" s="2"/>
      <c r="XDR269" s="2"/>
      <c r="XDS269" s="2"/>
      <c r="XDT269" s="2"/>
      <c r="XDU269" s="2"/>
      <c r="XDV269" s="2"/>
      <c r="XDW269" s="2"/>
      <c r="XDX269" s="2"/>
      <c r="XDY269" s="2"/>
      <c r="XDZ269" s="2"/>
      <c r="XEA269" s="2"/>
      <c r="XEB269" s="2"/>
      <c r="XEC269" s="2"/>
      <c r="XED269" s="2"/>
      <c r="XEE269" s="2"/>
      <c r="XEF269" s="2"/>
      <c r="XEG269" s="2"/>
      <c r="XEH269" s="2"/>
      <c r="XEI269" s="2"/>
      <c r="XEJ269" s="2"/>
      <c r="XEK269" s="2"/>
      <c r="XEL269" s="2"/>
      <c r="XEM269" s="2"/>
      <c r="XEN269" s="2"/>
      <c r="XEO269" s="2"/>
      <c r="XEP269" s="2"/>
      <c r="XEQ269" s="2"/>
      <c r="XER269" s="2"/>
      <c r="XES269" s="2"/>
      <c r="XET269" s="2"/>
      <c r="XEU269" s="2"/>
      <c r="XEV269" s="2"/>
      <c r="XEW269" s="2"/>
      <c r="XEX269" s="2"/>
      <c r="XEY269" s="2"/>
      <c r="XEZ269" s="2"/>
      <c r="XFA269" s="2"/>
      <c r="XFB269" s="2"/>
      <c r="XFC269" s="2"/>
    </row>
    <row r="270" spans="1:67 16303:16383" x14ac:dyDescent="0.25">
      <c r="A270" s="147"/>
      <c r="B270" s="19" t="s">
        <v>27</v>
      </c>
      <c r="C270" s="24" t="s">
        <v>28</v>
      </c>
      <c r="D270" s="19">
        <v>150</v>
      </c>
      <c r="E270" s="25">
        <v>6.09</v>
      </c>
      <c r="F270" s="25">
        <v>7.04</v>
      </c>
      <c r="G270" s="25">
        <v>31.14</v>
      </c>
      <c r="H270" s="25">
        <v>211.5</v>
      </c>
      <c r="I270" s="25">
        <v>36.68</v>
      </c>
      <c r="J270" s="25">
        <v>0.15</v>
      </c>
      <c r="K270" s="25">
        <v>0.11</v>
      </c>
      <c r="L270" s="25">
        <v>0.41</v>
      </c>
      <c r="M270" s="25">
        <v>95.09</v>
      </c>
      <c r="N270" s="25">
        <v>39.200000000000003</v>
      </c>
      <c r="O270" s="25">
        <v>144.69</v>
      </c>
      <c r="P270" s="25">
        <v>1.05</v>
      </c>
      <c r="Q270" s="25">
        <v>5</v>
      </c>
      <c r="R270" s="25">
        <v>5.8</v>
      </c>
      <c r="S270" s="25">
        <v>24.1</v>
      </c>
      <c r="T270" s="25">
        <v>168.9</v>
      </c>
      <c r="U270" s="25">
        <v>27.2</v>
      </c>
      <c r="V270" s="19">
        <v>7.0000000000000007E-2</v>
      </c>
      <c r="W270" s="19">
        <v>0.12</v>
      </c>
      <c r="X270" s="25">
        <v>0.53</v>
      </c>
      <c r="Y270" s="25">
        <v>116</v>
      </c>
      <c r="Z270" s="25">
        <v>27</v>
      </c>
      <c r="AA270" s="25">
        <v>124</v>
      </c>
      <c r="AB270" s="25">
        <v>0.53</v>
      </c>
    </row>
    <row r="271" spans="1:67 16303:16383" x14ac:dyDescent="0.25">
      <c r="A271" s="147"/>
      <c r="B271" s="19" t="s">
        <v>29</v>
      </c>
      <c r="C271" s="24" t="s">
        <v>30</v>
      </c>
      <c r="D271" s="19">
        <v>100</v>
      </c>
      <c r="E271" s="25">
        <v>0.4</v>
      </c>
      <c r="F271" s="25">
        <v>0.4</v>
      </c>
      <c r="G271" s="25">
        <v>9.8000000000000007</v>
      </c>
      <c r="H271" s="25">
        <v>47</v>
      </c>
      <c r="I271" s="26"/>
      <c r="J271" s="19">
        <v>0.03</v>
      </c>
      <c r="K271" s="19">
        <v>0.02</v>
      </c>
      <c r="L271" s="25">
        <v>10</v>
      </c>
      <c r="M271" s="25">
        <v>16</v>
      </c>
      <c r="N271" s="25">
        <v>11</v>
      </c>
      <c r="O271" s="25">
        <v>9</v>
      </c>
      <c r="P271" s="25">
        <v>2.2000000000000002</v>
      </c>
    </row>
    <row r="272" spans="1:67 16303:16383" x14ac:dyDescent="0.25">
      <c r="A272" s="147"/>
      <c r="B272" s="19" t="s">
        <v>31</v>
      </c>
      <c r="C272" s="24" t="s">
        <v>32</v>
      </c>
      <c r="D272" s="19">
        <v>20</v>
      </c>
      <c r="E272" s="25">
        <f t="shared" ref="E272:P272" si="143">BD272*20/20</f>
        <v>1.36</v>
      </c>
      <c r="F272" s="25">
        <f t="shared" si="143"/>
        <v>0.24</v>
      </c>
      <c r="G272" s="25">
        <f t="shared" si="143"/>
        <v>6.7200000000000006</v>
      </c>
      <c r="H272" s="25">
        <f t="shared" si="143"/>
        <v>34.159999999999997</v>
      </c>
      <c r="I272" s="25">
        <f t="shared" si="143"/>
        <v>0</v>
      </c>
      <c r="J272" s="25">
        <f t="shared" si="143"/>
        <v>0.03</v>
      </c>
      <c r="K272" s="25">
        <f t="shared" si="143"/>
        <v>0.02</v>
      </c>
      <c r="L272" s="25">
        <f t="shared" si="143"/>
        <v>0</v>
      </c>
      <c r="M272" s="25">
        <f t="shared" si="143"/>
        <v>9.01</v>
      </c>
      <c r="N272" s="25">
        <f t="shared" si="143"/>
        <v>9.41</v>
      </c>
      <c r="O272" s="25">
        <f t="shared" si="143"/>
        <v>30.139999999999997</v>
      </c>
      <c r="P272" s="25">
        <f t="shared" si="143"/>
        <v>0.75</v>
      </c>
      <c r="Q272" s="25">
        <v>1.7</v>
      </c>
      <c r="R272" s="25">
        <v>0.3</v>
      </c>
      <c r="S272" s="25">
        <v>8.4</v>
      </c>
      <c r="T272" s="25">
        <v>42.7</v>
      </c>
      <c r="U272" s="25"/>
      <c r="V272" s="25">
        <v>0.04</v>
      </c>
      <c r="W272" s="25">
        <v>0.02</v>
      </c>
      <c r="X272" s="25"/>
      <c r="Y272" s="25">
        <v>11.26</v>
      </c>
      <c r="Z272" s="25">
        <v>11.76</v>
      </c>
      <c r="AA272" s="25">
        <v>37.68</v>
      </c>
      <c r="AB272" s="25">
        <v>0.94</v>
      </c>
      <c r="BD272" s="25">
        <v>1.36</v>
      </c>
      <c r="BE272" s="25">
        <v>0.24</v>
      </c>
      <c r="BF272" s="25">
        <v>6.72</v>
      </c>
      <c r="BG272" s="25">
        <v>34.159999999999997</v>
      </c>
      <c r="BH272" s="25"/>
      <c r="BI272" s="25">
        <v>0.03</v>
      </c>
      <c r="BJ272" s="25">
        <v>0.02</v>
      </c>
      <c r="BK272" s="25"/>
      <c r="BL272" s="25">
        <v>9.01</v>
      </c>
      <c r="BM272" s="25">
        <v>9.41</v>
      </c>
      <c r="BN272" s="25">
        <v>30.14</v>
      </c>
      <c r="BO272" s="25">
        <v>0.75</v>
      </c>
    </row>
    <row r="273" spans="1:67 15952:16384" x14ac:dyDescent="0.25">
      <c r="A273" s="147"/>
      <c r="B273" s="19" t="s">
        <v>31</v>
      </c>
      <c r="C273" s="13" t="s">
        <v>33</v>
      </c>
      <c r="D273" s="19">
        <v>30</v>
      </c>
      <c r="E273" s="25">
        <f>BD273*30/20</f>
        <v>2.2199999999999998</v>
      </c>
      <c r="F273" s="25">
        <f>BE273*30/20</f>
        <v>0.26999999999999996</v>
      </c>
      <c r="G273" s="25">
        <v>15.83</v>
      </c>
      <c r="H273" s="25">
        <f t="shared" ref="H273:P273" si="144">BG273*30/20</f>
        <v>70.335000000000008</v>
      </c>
      <c r="I273" s="25">
        <f t="shared" si="144"/>
        <v>0</v>
      </c>
      <c r="J273" s="25">
        <f t="shared" si="144"/>
        <v>0</v>
      </c>
      <c r="K273" s="25">
        <f t="shared" si="144"/>
        <v>1.4999999999999999E-2</v>
      </c>
      <c r="L273" s="25">
        <f t="shared" si="144"/>
        <v>0</v>
      </c>
      <c r="M273" s="25">
        <f t="shared" si="144"/>
        <v>6</v>
      </c>
      <c r="N273" s="25">
        <f t="shared" si="144"/>
        <v>4.2</v>
      </c>
      <c r="O273" s="25">
        <f t="shared" si="144"/>
        <v>19.5</v>
      </c>
      <c r="P273" s="25">
        <f t="shared" si="144"/>
        <v>0.32999999999999996</v>
      </c>
      <c r="Q273" s="25">
        <v>3.03</v>
      </c>
      <c r="R273" s="25">
        <v>0.36</v>
      </c>
      <c r="S273" s="25">
        <v>19.64</v>
      </c>
      <c r="T273" s="25">
        <v>93.77</v>
      </c>
      <c r="U273" s="25"/>
      <c r="V273" s="25"/>
      <c r="W273" s="25">
        <v>1.2999999999999999E-2</v>
      </c>
      <c r="X273" s="25"/>
      <c r="Y273" s="25">
        <v>8</v>
      </c>
      <c r="Z273" s="25">
        <v>5.6</v>
      </c>
      <c r="AA273" s="25">
        <v>26</v>
      </c>
      <c r="AB273" s="25">
        <v>0.44</v>
      </c>
      <c r="AC273" s="25">
        <v>3</v>
      </c>
      <c r="AD273" s="25">
        <f t="shared" ref="AD273:AN273" si="145">AP273*40/40</f>
        <v>0</v>
      </c>
      <c r="AE273" s="25">
        <f t="shared" si="145"/>
        <v>0</v>
      </c>
      <c r="AF273" s="25">
        <f t="shared" si="145"/>
        <v>0</v>
      </c>
      <c r="AG273" s="25">
        <f t="shared" si="145"/>
        <v>0</v>
      </c>
      <c r="AH273" s="25">
        <f t="shared" si="145"/>
        <v>0</v>
      </c>
      <c r="AI273" s="25">
        <f t="shared" si="145"/>
        <v>0</v>
      </c>
      <c r="AJ273" s="25">
        <f t="shared" si="145"/>
        <v>0</v>
      </c>
      <c r="AK273" s="25">
        <f t="shared" si="145"/>
        <v>0</v>
      </c>
      <c r="AL273" s="25">
        <f t="shared" si="145"/>
        <v>0</v>
      </c>
      <c r="AM273" s="25">
        <f t="shared" si="145"/>
        <v>0</v>
      </c>
      <c r="AN273" s="25">
        <f t="shared" si="145"/>
        <v>0</v>
      </c>
      <c r="BD273" s="25">
        <v>1.48</v>
      </c>
      <c r="BE273" s="25">
        <v>0.18</v>
      </c>
      <c r="BF273" s="25">
        <v>9.82</v>
      </c>
      <c r="BG273" s="25">
        <v>46.89</v>
      </c>
      <c r="BH273" s="25"/>
      <c r="BI273" s="25"/>
      <c r="BJ273" s="25">
        <v>0.01</v>
      </c>
      <c r="BK273" s="25"/>
      <c r="BL273" s="25">
        <v>4</v>
      </c>
      <c r="BM273" s="25">
        <v>2.8</v>
      </c>
      <c r="BN273" s="25">
        <v>13</v>
      </c>
      <c r="BO273" s="25">
        <v>0.22</v>
      </c>
      <c r="XCA273" s="2"/>
      <c r="XCB273" s="2"/>
      <c r="XCC273" s="2"/>
      <c r="XCD273" s="2"/>
      <c r="XCE273" s="2"/>
      <c r="XCF273" s="2"/>
      <c r="XCG273" s="2"/>
      <c r="XCH273" s="2"/>
      <c r="XCI273" s="2"/>
      <c r="XCJ273" s="2"/>
      <c r="XCK273" s="2"/>
      <c r="XCL273" s="2"/>
      <c r="XCM273" s="2"/>
      <c r="XCN273" s="2"/>
      <c r="XCO273" s="2"/>
      <c r="XCP273" s="2"/>
      <c r="XCQ273" s="2"/>
      <c r="XCR273" s="2"/>
      <c r="XCS273" s="2"/>
      <c r="XCT273" s="2"/>
      <c r="XCU273" s="2"/>
      <c r="XCV273" s="2"/>
      <c r="XCW273" s="2"/>
      <c r="XCX273" s="2"/>
      <c r="XCY273" s="2"/>
      <c r="XCZ273" s="2"/>
      <c r="XDA273" s="2"/>
      <c r="XDB273" s="2"/>
      <c r="XDC273" s="2"/>
      <c r="XDD273" s="2"/>
      <c r="XDE273" s="2"/>
      <c r="XDF273" s="2"/>
      <c r="XDG273" s="2"/>
      <c r="XDH273" s="2"/>
      <c r="XDI273" s="2"/>
      <c r="XDJ273" s="2"/>
      <c r="XDK273" s="2"/>
      <c r="XDL273" s="2"/>
      <c r="XDM273" s="2"/>
      <c r="XDN273" s="2"/>
      <c r="XDO273" s="2"/>
      <c r="XDP273" s="2"/>
      <c r="XDQ273" s="2"/>
      <c r="XDR273" s="2"/>
      <c r="XDS273" s="2"/>
      <c r="XDT273" s="2"/>
      <c r="XDU273" s="2"/>
      <c r="XDV273" s="2"/>
      <c r="XDW273" s="2"/>
      <c r="XDX273" s="2"/>
      <c r="XDY273" s="2"/>
      <c r="XDZ273" s="2"/>
      <c r="XEA273" s="2"/>
      <c r="XEB273" s="2"/>
      <c r="XEC273" s="2"/>
      <c r="XED273" s="2"/>
      <c r="XEE273" s="2"/>
      <c r="XEF273" s="2"/>
      <c r="XEG273" s="2"/>
      <c r="XEH273" s="2"/>
      <c r="XEI273" s="2"/>
      <c r="XEJ273" s="2"/>
      <c r="XEK273" s="2"/>
      <c r="XEL273" s="2"/>
      <c r="XEM273" s="2"/>
      <c r="XEN273" s="2"/>
      <c r="XEO273" s="2"/>
      <c r="XEP273" s="2"/>
      <c r="XEQ273" s="2"/>
      <c r="XER273" s="2"/>
      <c r="XES273" s="2"/>
      <c r="XET273" s="2"/>
      <c r="XEU273" s="2"/>
      <c r="XEV273" s="2"/>
      <c r="XEW273" s="2"/>
      <c r="XEX273" s="2"/>
      <c r="XEY273" s="2"/>
      <c r="XEZ273" s="2"/>
      <c r="XFA273" s="2"/>
      <c r="XFB273" s="2"/>
      <c r="XFC273" s="2"/>
    </row>
    <row r="274" spans="1:67 15952:16384" x14ac:dyDescent="0.25">
      <c r="A274" s="147"/>
      <c r="B274" s="19" t="s">
        <v>34</v>
      </c>
      <c r="C274" s="27" t="s">
        <v>35</v>
      </c>
      <c r="D274" s="19">
        <v>200</v>
      </c>
      <c r="E274" s="25">
        <f t="shared" ref="E274:P274" si="146">BD274*200/200</f>
        <v>3.16</v>
      </c>
      <c r="F274" s="25">
        <f t="shared" si="146"/>
        <v>2.68</v>
      </c>
      <c r="G274" s="25">
        <f t="shared" si="146"/>
        <v>15.94</v>
      </c>
      <c r="H274" s="25">
        <f t="shared" si="146"/>
        <v>50</v>
      </c>
      <c r="I274" s="25">
        <f t="shared" si="146"/>
        <v>20</v>
      </c>
      <c r="J274" s="25">
        <f t="shared" si="146"/>
        <v>0.04</v>
      </c>
      <c r="K274" s="25">
        <f t="shared" si="146"/>
        <v>0.16</v>
      </c>
      <c r="L274" s="25">
        <f t="shared" si="146"/>
        <v>1.3</v>
      </c>
      <c r="M274" s="25">
        <f t="shared" si="146"/>
        <v>125.78</v>
      </c>
      <c r="N274" s="25">
        <f t="shared" si="146"/>
        <v>14</v>
      </c>
      <c r="O274" s="25">
        <f t="shared" si="146"/>
        <v>90</v>
      </c>
      <c r="P274" s="25">
        <f t="shared" si="146"/>
        <v>0.14000000000000001</v>
      </c>
      <c r="Q274" s="25">
        <v>0.3</v>
      </c>
      <c r="R274" s="25"/>
      <c r="S274" s="25">
        <v>7.3</v>
      </c>
      <c r="T274" s="25">
        <v>30.8</v>
      </c>
      <c r="U274" s="25">
        <v>1.52</v>
      </c>
      <c r="V274" s="19"/>
      <c r="W274" s="19">
        <v>0.01</v>
      </c>
      <c r="X274" s="25">
        <v>9.6199999999999992</v>
      </c>
      <c r="Y274" s="25">
        <v>8.3000000000000007</v>
      </c>
      <c r="Z274" s="25">
        <v>7.1</v>
      </c>
      <c r="AA274" s="25">
        <v>11</v>
      </c>
      <c r="AB274" s="25">
        <v>0.87</v>
      </c>
      <c r="AC274" s="25">
        <v>0.2</v>
      </c>
      <c r="AD274" s="25">
        <f>AP274*200/200</f>
        <v>0</v>
      </c>
      <c r="AE274" s="25">
        <v>6.5</v>
      </c>
      <c r="AF274" s="25">
        <v>26.8</v>
      </c>
      <c r="AG274" s="25">
        <v>0.3</v>
      </c>
      <c r="AH274" s="25">
        <f>AT274*200/200</f>
        <v>0</v>
      </c>
      <c r="AI274" s="25">
        <f>AU274*200/200</f>
        <v>0</v>
      </c>
      <c r="AJ274" s="25">
        <v>0.04</v>
      </c>
      <c r="AK274" s="25">
        <v>4.5</v>
      </c>
      <c r="AL274" s="25">
        <v>3.8</v>
      </c>
      <c r="AM274" s="25">
        <v>7.2</v>
      </c>
      <c r="AN274" s="25">
        <v>0.73</v>
      </c>
      <c r="BD274" s="25">
        <v>3.16</v>
      </c>
      <c r="BE274" s="25">
        <v>2.68</v>
      </c>
      <c r="BF274" s="25">
        <v>15.94</v>
      </c>
      <c r="BG274" s="25">
        <v>50</v>
      </c>
      <c r="BH274" s="25">
        <v>20</v>
      </c>
      <c r="BI274" s="25">
        <v>0.04</v>
      </c>
      <c r="BJ274" s="25">
        <v>0.16</v>
      </c>
      <c r="BK274" s="25">
        <v>1.3</v>
      </c>
      <c r="BL274" s="25">
        <v>125.78</v>
      </c>
      <c r="BM274" s="25">
        <v>14</v>
      </c>
      <c r="BN274" s="25">
        <v>90</v>
      </c>
      <c r="BO274" s="25">
        <v>0.14000000000000001</v>
      </c>
    </row>
    <row r="275" spans="1:67 15952:16384" x14ac:dyDescent="0.25">
      <c r="A275" s="140" t="s">
        <v>82</v>
      </c>
      <c r="B275" s="140"/>
      <c r="C275" s="140"/>
      <c r="D275" s="29">
        <f>SUM(D269:D274)</f>
        <v>515</v>
      </c>
      <c r="E275" s="30"/>
      <c r="F275" s="30"/>
      <c r="G275" s="30"/>
      <c r="H275" s="30"/>
      <c r="I275" s="30"/>
      <c r="J275" s="29"/>
      <c r="K275" s="29"/>
      <c r="L275" s="30"/>
      <c r="M275" s="30"/>
      <c r="N275" s="30"/>
      <c r="O275" s="30"/>
      <c r="P275" s="30"/>
    </row>
    <row r="276" spans="1:67 15952:16384" x14ac:dyDescent="0.25">
      <c r="A276" s="141" t="s">
        <v>37</v>
      </c>
      <c r="B276" s="141">
        <f t="shared" ref="B276:P276" si="147">SUM(B269:B275)</f>
        <v>0</v>
      </c>
      <c r="C276" s="141">
        <f t="shared" si="147"/>
        <v>0</v>
      </c>
      <c r="D276" s="141">
        <f t="shared" si="147"/>
        <v>1030</v>
      </c>
      <c r="E276" s="30">
        <f t="shared" si="147"/>
        <v>16.71</v>
      </c>
      <c r="F276" s="30">
        <f t="shared" si="147"/>
        <v>15.059999999999999</v>
      </c>
      <c r="G276" s="30">
        <f t="shared" si="147"/>
        <v>79.429999999999993</v>
      </c>
      <c r="H276" s="30">
        <f t="shared" si="147"/>
        <v>466.995</v>
      </c>
      <c r="I276" s="30">
        <f t="shared" si="147"/>
        <v>95.68</v>
      </c>
      <c r="J276" s="30">
        <f t="shared" si="147"/>
        <v>0.255</v>
      </c>
      <c r="K276" s="30">
        <f t="shared" si="147"/>
        <v>0.37</v>
      </c>
      <c r="L276" s="30">
        <f t="shared" si="147"/>
        <v>11.82</v>
      </c>
      <c r="M276" s="30">
        <f t="shared" si="147"/>
        <v>383.88</v>
      </c>
      <c r="N276" s="30">
        <f t="shared" si="147"/>
        <v>83.06</v>
      </c>
      <c r="O276" s="30">
        <f t="shared" si="147"/>
        <v>368.33</v>
      </c>
      <c r="P276" s="30">
        <f t="shared" si="147"/>
        <v>4.62</v>
      </c>
    </row>
    <row r="277" spans="1:67 15952:16384" ht="15" customHeight="1" x14ac:dyDescent="0.25">
      <c r="A277" s="156" t="s">
        <v>38</v>
      </c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</row>
    <row r="278" spans="1:67 15952:16384" x14ac:dyDescent="0.25">
      <c r="A278" s="156"/>
      <c r="B278" s="19" t="s">
        <v>39</v>
      </c>
      <c r="C278" s="24" t="s">
        <v>40</v>
      </c>
      <c r="D278" s="19">
        <v>60</v>
      </c>
      <c r="E278" s="25">
        <v>0.66</v>
      </c>
      <c r="F278" s="25">
        <v>3.67</v>
      </c>
      <c r="G278" s="25">
        <v>2.74</v>
      </c>
      <c r="H278" s="25">
        <v>46.2</v>
      </c>
      <c r="I278" s="25">
        <f>AG278*60/60</f>
        <v>0</v>
      </c>
      <c r="J278" s="25">
        <v>0.02</v>
      </c>
      <c r="K278" s="25">
        <v>0.02</v>
      </c>
      <c r="L278" s="25">
        <v>11.1</v>
      </c>
      <c r="M278" s="25">
        <v>10.64</v>
      </c>
      <c r="N278" s="25">
        <v>10.47</v>
      </c>
      <c r="O278" s="25">
        <v>19.100000000000001</v>
      </c>
      <c r="P278" s="25">
        <v>0.5</v>
      </c>
      <c r="AC278" s="25">
        <v>0.48</v>
      </c>
      <c r="AD278" s="25">
        <v>0.06</v>
      </c>
      <c r="AE278" s="25">
        <v>1.02</v>
      </c>
      <c r="AF278" s="25">
        <v>6</v>
      </c>
      <c r="AG278" s="25"/>
      <c r="AH278" s="25">
        <v>0.01</v>
      </c>
      <c r="AI278" s="25">
        <v>0.06</v>
      </c>
      <c r="AJ278" s="25">
        <v>2.1</v>
      </c>
      <c r="AK278" s="25">
        <v>13.8</v>
      </c>
      <c r="AL278" s="25">
        <v>8.4</v>
      </c>
      <c r="AM278" s="25">
        <v>14.4</v>
      </c>
      <c r="AN278" s="25">
        <v>0.36</v>
      </c>
    </row>
    <row r="279" spans="1:67 15952:16384" s="34" customFormat="1" x14ac:dyDescent="0.25">
      <c r="A279" s="156"/>
      <c r="B279" s="19" t="s">
        <v>41</v>
      </c>
      <c r="C279" s="24" t="s">
        <v>42</v>
      </c>
      <c r="D279" s="19">
        <v>200</v>
      </c>
      <c r="E279" s="19">
        <v>1.42</v>
      </c>
      <c r="F279" s="19">
        <v>3.96</v>
      </c>
      <c r="G279" s="19">
        <v>6.32</v>
      </c>
      <c r="H279" s="19">
        <v>70</v>
      </c>
      <c r="I279" s="19"/>
      <c r="J279" s="19">
        <v>0.04</v>
      </c>
      <c r="K279" s="19">
        <v>0.04</v>
      </c>
      <c r="L279" s="19">
        <v>12.62</v>
      </c>
      <c r="M279" s="19">
        <v>39.4</v>
      </c>
      <c r="N279" s="19">
        <v>17.7</v>
      </c>
      <c r="O279" s="19">
        <v>39.200000000000003</v>
      </c>
      <c r="P279" s="19">
        <v>0.66</v>
      </c>
      <c r="WXD279" s="35"/>
      <c r="WXE279" s="35"/>
      <c r="WXF279" s="35"/>
      <c r="WXG279" s="35"/>
      <c r="WXH279" s="35"/>
      <c r="WXI279" s="35"/>
      <c r="WXJ279" s="35"/>
      <c r="WXK279" s="35"/>
      <c r="WXL279" s="35"/>
      <c r="WXM279" s="35"/>
      <c r="WXN279" s="35"/>
      <c r="WXO279" s="35"/>
      <c r="WXP279" s="35"/>
      <c r="WXQ279" s="35"/>
      <c r="WXR279" s="35"/>
      <c r="WXS279" s="35"/>
      <c r="WXT279" s="35"/>
      <c r="WXU279" s="35"/>
      <c r="WXV279" s="35"/>
      <c r="WXW279" s="35"/>
      <c r="WXX279" s="35"/>
      <c r="WXY279" s="35"/>
      <c r="WXZ279" s="35"/>
      <c r="WYA279" s="35"/>
      <c r="WYB279" s="35"/>
      <c r="WYC279" s="35"/>
      <c r="WYD279" s="35"/>
      <c r="WYE279" s="35"/>
      <c r="WYF279" s="35"/>
      <c r="WYG279" s="35"/>
      <c r="WYH279" s="35"/>
      <c r="WYI279" s="35"/>
      <c r="WYJ279" s="35"/>
      <c r="WYK279" s="35"/>
      <c r="WYL279" s="35"/>
      <c r="WYM279" s="35"/>
      <c r="WYN279" s="35"/>
      <c r="WYO279" s="35"/>
      <c r="WYP279" s="35"/>
      <c r="WYQ279" s="35"/>
      <c r="WYR279" s="35"/>
      <c r="WYS279" s="35"/>
      <c r="WYT279" s="35"/>
      <c r="WYU279" s="35"/>
      <c r="WYV279" s="35"/>
      <c r="WYW279" s="35"/>
      <c r="WYX279" s="35"/>
      <c r="WYY279" s="35"/>
      <c r="WYZ279" s="35"/>
      <c r="WZA279" s="35"/>
      <c r="WZB279" s="35"/>
      <c r="WZC279" s="35"/>
      <c r="WZD279" s="35"/>
      <c r="WZE279" s="35"/>
      <c r="WZF279" s="35"/>
      <c r="WZG279" s="35"/>
      <c r="WZH279" s="35"/>
      <c r="WZI279" s="35"/>
      <c r="WZJ279" s="35"/>
      <c r="WZK279" s="35"/>
      <c r="WZL279" s="35"/>
      <c r="WZM279" s="35"/>
      <c r="WZN279" s="35"/>
      <c r="WZO279" s="35"/>
      <c r="WZP279" s="35"/>
      <c r="WZQ279" s="35"/>
      <c r="WZR279" s="35"/>
      <c r="WZS279" s="35"/>
      <c r="WZT279" s="35"/>
      <c r="WZU279" s="35"/>
      <c r="WZV279" s="35"/>
      <c r="WZW279" s="35"/>
      <c r="WZX279" s="35"/>
      <c r="WZY279" s="35"/>
      <c r="WZZ279" s="35"/>
      <c r="XAA279" s="35"/>
      <c r="XAB279" s="35"/>
      <c r="XAC279" s="35"/>
      <c r="XAD279" s="35"/>
      <c r="XAE279" s="35"/>
      <c r="XAF279" s="35"/>
      <c r="XAG279" s="35"/>
      <c r="XAH279" s="35"/>
      <c r="XAI279" s="35"/>
      <c r="XAJ279" s="35"/>
      <c r="XAK279" s="35"/>
      <c r="XAL279" s="35"/>
      <c r="XAM279" s="35"/>
      <c r="XAN279" s="35"/>
      <c r="XAO279" s="35"/>
      <c r="XAP279" s="35"/>
      <c r="XAQ279" s="35"/>
      <c r="XAR279" s="35"/>
      <c r="XAS279" s="35"/>
      <c r="XAT279" s="35"/>
      <c r="XAU279" s="35"/>
      <c r="XAV279" s="35"/>
      <c r="XAW279" s="35"/>
      <c r="XAX279" s="35"/>
      <c r="XAY279" s="35"/>
      <c r="XAZ279" s="35"/>
      <c r="XBA279" s="35"/>
      <c r="XBB279" s="35"/>
      <c r="XBC279" s="35"/>
      <c r="XBD279" s="35"/>
      <c r="XBE279" s="35"/>
      <c r="XBF279" s="35"/>
      <c r="XBG279" s="35"/>
      <c r="XBH279" s="35"/>
      <c r="XBI279" s="35"/>
      <c r="XBJ279" s="35"/>
      <c r="XBK279" s="35"/>
      <c r="XBL279" s="35"/>
      <c r="XBM279" s="35"/>
      <c r="XBN279" s="35"/>
      <c r="XBO279" s="35"/>
      <c r="XBP279" s="35"/>
      <c r="XBQ279" s="35"/>
      <c r="XBR279" s="35"/>
      <c r="XBS279" s="35"/>
      <c r="XBT279" s="35"/>
      <c r="XBU279" s="35"/>
      <c r="XBV279" s="35"/>
      <c r="XBW279" s="35"/>
      <c r="XBX279" s="35"/>
      <c r="XBY279" s="35"/>
      <c r="XBZ279" s="35"/>
      <c r="XCA279" s="36"/>
      <c r="XCB279" s="36"/>
      <c r="XCC279" s="36"/>
      <c r="XCD279" s="36"/>
      <c r="XCE279" s="36"/>
      <c r="XCF279" s="36"/>
      <c r="XCG279" s="36"/>
      <c r="XCH279" s="36"/>
      <c r="XCI279" s="36"/>
      <c r="XCJ279" s="36"/>
      <c r="XCK279" s="36"/>
      <c r="XCL279" s="36"/>
      <c r="XCM279" s="36"/>
      <c r="XCN279" s="36"/>
      <c r="XCO279" s="36"/>
      <c r="XCP279" s="36"/>
      <c r="XCQ279" s="36"/>
      <c r="XCR279" s="36"/>
      <c r="XCS279" s="36"/>
      <c r="XCT279" s="36"/>
      <c r="XCU279" s="36"/>
      <c r="XCV279" s="36"/>
      <c r="XCW279" s="36"/>
      <c r="XCX279" s="36"/>
      <c r="XCY279" s="36"/>
      <c r="XCZ279" s="36"/>
      <c r="XDA279" s="36"/>
      <c r="XDB279" s="36"/>
      <c r="XDC279" s="36"/>
      <c r="XDD279" s="36"/>
      <c r="XDE279" s="36"/>
      <c r="XDF279" s="36"/>
      <c r="XDG279" s="36"/>
      <c r="XDH279" s="36"/>
      <c r="XDI279" s="36"/>
      <c r="XDJ279" s="36"/>
      <c r="XDK279" s="36"/>
      <c r="XDL279" s="36"/>
      <c r="XDM279" s="36"/>
      <c r="XDN279" s="36"/>
      <c r="XDO279" s="36"/>
      <c r="XDP279" s="36"/>
      <c r="XDQ279" s="36"/>
      <c r="XDR279" s="36"/>
      <c r="XDS279" s="36"/>
      <c r="XDT279" s="36"/>
      <c r="XDU279" s="36"/>
      <c r="XDV279" s="36"/>
      <c r="XDW279" s="36"/>
      <c r="XDX279" s="36"/>
      <c r="XDY279" s="36"/>
      <c r="XDZ279" s="36"/>
      <c r="XEA279" s="36"/>
      <c r="XEB279" s="36"/>
      <c r="XEC279" s="36"/>
      <c r="XED279" s="36"/>
      <c r="XEE279" s="36"/>
      <c r="XEF279" s="36"/>
      <c r="XEG279" s="36"/>
      <c r="XEH279" s="36"/>
      <c r="XEI279" s="36"/>
      <c r="XEJ279" s="36"/>
      <c r="XEK279" s="36"/>
      <c r="XEL279" s="36"/>
      <c r="XEM279" s="36"/>
      <c r="XEN279" s="36"/>
      <c r="XEO279" s="36"/>
      <c r="XEP279" s="36"/>
      <c r="XEQ279" s="36"/>
      <c r="XER279" s="36"/>
      <c r="XES279" s="36"/>
      <c r="XET279" s="36"/>
      <c r="XEU279" s="36"/>
      <c r="XEV279" s="36"/>
      <c r="XEW279" s="36"/>
      <c r="XEX279" s="36"/>
      <c r="XEY279" s="36"/>
      <c r="XEZ279" s="36"/>
      <c r="XFA279" s="36"/>
      <c r="XFB279" s="36"/>
      <c r="XFC279" s="36"/>
      <c r="XFD279" s="4"/>
    </row>
    <row r="280" spans="1:67 15952:16384" s="1" customFormat="1" x14ac:dyDescent="0.25">
      <c r="A280" s="156"/>
      <c r="B280" s="16" t="s">
        <v>43</v>
      </c>
      <c r="C280" s="37" t="s">
        <v>44</v>
      </c>
      <c r="D280" s="18">
        <v>90</v>
      </c>
      <c r="E280" s="38">
        <v>12</v>
      </c>
      <c r="F280" s="38">
        <v>21.28</v>
      </c>
      <c r="G280" s="38">
        <v>10.57</v>
      </c>
      <c r="H280" s="38">
        <v>282</v>
      </c>
      <c r="I280" s="38">
        <v>38.4</v>
      </c>
      <c r="J280" s="38">
        <v>0.16</v>
      </c>
      <c r="K280" s="38">
        <v>0.11</v>
      </c>
      <c r="L280" s="38">
        <v>0.6</v>
      </c>
      <c r="M280" s="38">
        <v>14.36</v>
      </c>
      <c r="N280" s="38">
        <v>18.84</v>
      </c>
      <c r="O280" s="38">
        <v>129.38</v>
      </c>
      <c r="P280" s="38">
        <v>3.24</v>
      </c>
      <c r="Q280" s="39">
        <v>7.46</v>
      </c>
      <c r="R280" s="39">
        <v>8.2899999999999991</v>
      </c>
      <c r="S280" s="39">
        <v>9.44</v>
      </c>
      <c r="T280" s="39">
        <v>142</v>
      </c>
      <c r="U280" s="39">
        <v>33</v>
      </c>
      <c r="V280" s="40">
        <v>0.05</v>
      </c>
      <c r="W280" s="40">
        <v>7.0000000000000007E-2</v>
      </c>
      <c r="X280" s="39">
        <v>0.41</v>
      </c>
      <c r="Y280" s="39">
        <v>23.65</v>
      </c>
      <c r="Z280" s="39">
        <v>16.5</v>
      </c>
      <c r="AA280" s="39">
        <v>83.14</v>
      </c>
      <c r="AB280" s="39">
        <v>0.68</v>
      </c>
      <c r="XFD280" s="4"/>
    </row>
    <row r="281" spans="1:67 15952:16384" s="1" customFormat="1" x14ac:dyDescent="0.25">
      <c r="A281" s="156"/>
      <c r="B281" s="16" t="s">
        <v>172</v>
      </c>
      <c r="C281" s="37" t="s">
        <v>173</v>
      </c>
      <c r="D281" s="18">
        <v>150</v>
      </c>
      <c r="E281" s="38">
        <v>2.61</v>
      </c>
      <c r="F281" s="38">
        <v>7.98</v>
      </c>
      <c r="G281" s="38">
        <v>14.66</v>
      </c>
      <c r="H281" s="38">
        <v>141</v>
      </c>
      <c r="I281" s="38">
        <v>11.25</v>
      </c>
      <c r="J281" s="38">
        <v>0.09</v>
      </c>
      <c r="K281" s="38">
        <v>0.08</v>
      </c>
      <c r="L281" s="38">
        <v>25.55</v>
      </c>
      <c r="M281" s="38">
        <v>37.99</v>
      </c>
      <c r="N281" s="38">
        <v>28.58</v>
      </c>
      <c r="O281" s="38">
        <v>67.489999999999995</v>
      </c>
      <c r="P281" s="38">
        <v>0.95</v>
      </c>
      <c r="Q281" s="39"/>
      <c r="R281" s="39"/>
      <c r="S281" s="39"/>
      <c r="T281" s="39"/>
      <c r="U281" s="39"/>
      <c r="V281" s="40"/>
      <c r="W281" s="40"/>
      <c r="X281" s="39"/>
      <c r="Y281" s="39"/>
      <c r="Z281" s="39"/>
      <c r="AA281" s="39"/>
      <c r="AB281" s="39"/>
      <c r="XFD281" s="4"/>
    </row>
    <row r="282" spans="1:67 15952:16384" x14ac:dyDescent="0.25">
      <c r="A282" s="156"/>
      <c r="B282" s="19" t="s">
        <v>31</v>
      </c>
      <c r="C282" s="24" t="s">
        <v>32</v>
      </c>
      <c r="D282" s="19">
        <v>28</v>
      </c>
      <c r="E282" s="25">
        <f t="shared" ref="E282:P282" si="148">BD282*28/20</f>
        <v>1.9040000000000004</v>
      </c>
      <c r="F282" s="25">
        <f t="shared" si="148"/>
        <v>0.33599999999999997</v>
      </c>
      <c r="G282" s="25">
        <f t="shared" si="148"/>
        <v>9.4079999999999995</v>
      </c>
      <c r="H282" s="25">
        <f t="shared" si="148"/>
        <v>47.823999999999998</v>
      </c>
      <c r="I282" s="25">
        <f t="shared" si="148"/>
        <v>0</v>
      </c>
      <c r="J282" s="25">
        <f t="shared" si="148"/>
        <v>4.1999999999999996E-2</v>
      </c>
      <c r="K282" s="25">
        <f t="shared" si="148"/>
        <v>2.8000000000000004E-2</v>
      </c>
      <c r="L282" s="25">
        <f t="shared" si="148"/>
        <v>0</v>
      </c>
      <c r="M282" s="25">
        <f t="shared" si="148"/>
        <v>12.614000000000001</v>
      </c>
      <c r="N282" s="25">
        <f t="shared" si="148"/>
        <v>13.174000000000001</v>
      </c>
      <c r="O282" s="25">
        <f t="shared" si="148"/>
        <v>42.196000000000005</v>
      </c>
      <c r="P282" s="25">
        <f t="shared" si="148"/>
        <v>1.05</v>
      </c>
      <c r="Q282" s="25">
        <v>1.7</v>
      </c>
      <c r="R282" s="25">
        <v>0.3</v>
      </c>
      <c r="S282" s="25">
        <v>8.4</v>
      </c>
      <c r="T282" s="25">
        <v>42.7</v>
      </c>
      <c r="U282" s="25"/>
      <c r="V282" s="25">
        <v>0.04</v>
      </c>
      <c r="W282" s="25">
        <v>0.02</v>
      </c>
      <c r="X282" s="25"/>
      <c r="Y282" s="25">
        <v>11.26</v>
      </c>
      <c r="Z282" s="25">
        <v>11.76</v>
      </c>
      <c r="AA282" s="25">
        <v>37.68</v>
      </c>
      <c r="AB282" s="25">
        <v>0.94</v>
      </c>
      <c r="BD282" s="25">
        <v>1.36</v>
      </c>
      <c r="BE282" s="25">
        <v>0.24</v>
      </c>
      <c r="BF282" s="25">
        <v>6.72</v>
      </c>
      <c r="BG282" s="25">
        <v>34.159999999999997</v>
      </c>
      <c r="BH282" s="25"/>
      <c r="BI282" s="25">
        <v>0.03</v>
      </c>
      <c r="BJ282" s="25">
        <v>0.02</v>
      </c>
      <c r="BK282" s="25"/>
      <c r="BL282" s="25">
        <v>9.01</v>
      </c>
      <c r="BM282" s="25">
        <v>9.41</v>
      </c>
      <c r="BN282" s="25">
        <v>30.14</v>
      </c>
      <c r="BO282" s="25">
        <v>0.75</v>
      </c>
    </row>
    <row r="283" spans="1:67 15952:16384" x14ac:dyDescent="0.25">
      <c r="A283" s="156"/>
      <c r="B283" s="19" t="s">
        <v>31</v>
      </c>
      <c r="C283" s="13" t="s">
        <v>33</v>
      </c>
      <c r="D283" s="19">
        <v>50</v>
      </c>
      <c r="E283" s="25">
        <f>BD283*50/20</f>
        <v>3.7</v>
      </c>
      <c r="F283" s="25">
        <f>BE283*50/20</f>
        <v>0.45</v>
      </c>
      <c r="G283" s="25">
        <v>26.38</v>
      </c>
      <c r="H283" s="25">
        <f t="shared" ref="H283:P283" si="149">BG283*50/20</f>
        <v>117.22499999999999</v>
      </c>
      <c r="I283" s="25">
        <f t="shared" si="149"/>
        <v>0</v>
      </c>
      <c r="J283" s="25">
        <f t="shared" si="149"/>
        <v>0</v>
      </c>
      <c r="K283" s="25">
        <f t="shared" si="149"/>
        <v>2.5000000000000001E-2</v>
      </c>
      <c r="L283" s="25">
        <f t="shared" si="149"/>
        <v>0</v>
      </c>
      <c r="M283" s="25">
        <f t="shared" si="149"/>
        <v>10</v>
      </c>
      <c r="N283" s="25">
        <f t="shared" si="149"/>
        <v>7</v>
      </c>
      <c r="O283" s="25">
        <f t="shared" si="149"/>
        <v>32.5</v>
      </c>
      <c r="P283" s="25">
        <f t="shared" si="149"/>
        <v>0.55000000000000004</v>
      </c>
      <c r="Q283" s="25">
        <v>3.03</v>
      </c>
      <c r="R283" s="25">
        <v>0.36</v>
      </c>
      <c r="S283" s="25">
        <v>19.64</v>
      </c>
      <c r="T283" s="25">
        <v>93.77</v>
      </c>
      <c r="U283" s="25"/>
      <c r="V283" s="25"/>
      <c r="W283" s="25">
        <v>1.2999999999999999E-2</v>
      </c>
      <c r="X283" s="25"/>
      <c r="Y283" s="25">
        <v>8</v>
      </c>
      <c r="Z283" s="25">
        <v>5.6</v>
      </c>
      <c r="AA283" s="25">
        <v>26</v>
      </c>
      <c r="AB283" s="25">
        <v>0.44</v>
      </c>
      <c r="AC283" s="25">
        <v>3</v>
      </c>
      <c r="AD283" s="25">
        <f t="shared" ref="AD283:AN283" si="150">AP283*40/40</f>
        <v>0</v>
      </c>
      <c r="AE283" s="25">
        <f t="shared" si="150"/>
        <v>0</v>
      </c>
      <c r="AF283" s="25">
        <f t="shared" si="150"/>
        <v>0</v>
      </c>
      <c r="AG283" s="25">
        <f t="shared" si="150"/>
        <v>0</v>
      </c>
      <c r="AH283" s="25">
        <f t="shared" si="150"/>
        <v>0</v>
      </c>
      <c r="AI283" s="25">
        <f t="shared" si="150"/>
        <v>0</v>
      </c>
      <c r="AJ283" s="25">
        <f t="shared" si="150"/>
        <v>0</v>
      </c>
      <c r="AK283" s="25">
        <f t="shared" si="150"/>
        <v>0</v>
      </c>
      <c r="AL283" s="25">
        <f t="shared" si="150"/>
        <v>0</v>
      </c>
      <c r="AM283" s="25">
        <f t="shared" si="150"/>
        <v>0</v>
      </c>
      <c r="AN283" s="25">
        <f t="shared" si="150"/>
        <v>0</v>
      </c>
      <c r="BD283" s="25">
        <v>1.48</v>
      </c>
      <c r="BE283" s="25">
        <v>0.18</v>
      </c>
      <c r="BF283" s="25">
        <v>9.82</v>
      </c>
      <c r="BG283" s="25">
        <v>46.89</v>
      </c>
      <c r="BH283" s="25"/>
      <c r="BI283" s="25"/>
      <c r="BJ283" s="25">
        <v>0.01</v>
      </c>
      <c r="BK283" s="25"/>
      <c r="BL283" s="25">
        <v>4</v>
      </c>
      <c r="BM283" s="25">
        <v>2.8</v>
      </c>
      <c r="BN283" s="25">
        <v>13</v>
      </c>
      <c r="BO283" s="25">
        <v>0.22</v>
      </c>
      <c r="XCA283" s="2"/>
      <c r="XCB283" s="2"/>
      <c r="XCC283" s="2"/>
      <c r="XCD283" s="2"/>
      <c r="XCE283" s="2"/>
      <c r="XCF283" s="2"/>
      <c r="XCG283" s="2"/>
      <c r="XCH283" s="2"/>
      <c r="XCI283" s="2"/>
      <c r="XCJ283" s="2"/>
      <c r="XCK283" s="2"/>
      <c r="XCL283" s="2"/>
      <c r="XCM283" s="2"/>
      <c r="XCN283" s="2"/>
      <c r="XCO283" s="2"/>
      <c r="XCP283" s="2"/>
      <c r="XCQ283" s="2"/>
      <c r="XCR283" s="2"/>
      <c r="XCS283" s="2"/>
      <c r="XCT283" s="2"/>
      <c r="XCU283" s="2"/>
      <c r="XCV283" s="2"/>
      <c r="XCW283" s="2"/>
      <c r="XCX283" s="2"/>
      <c r="XCY283" s="2"/>
      <c r="XCZ283" s="2"/>
      <c r="XDA283" s="2"/>
      <c r="XDB283" s="2"/>
      <c r="XDC283" s="2"/>
      <c r="XDD283" s="2"/>
      <c r="XDE283" s="2"/>
      <c r="XDF283" s="2"/>
      <c r="XDG283" s="2"/>
      <c r="XDH283" s="2"/>
      <c r="XDI283" s="2"/>
      <c r="XDJ283" s="2"/>
      <c r="XDK283" s="2"/>
      <c r="XDL283" s="2"/>
      <c r="XDM283" s="2"/>
      <c r="XDN283" s="2"/>
      <c r="XDO283" s="2"/>
      <c r="XDP283" s="2"/>
      <c r="XDQ283" s="2"/>
      <c r="XDR283" s="2"/>
      <c r="XDS283" s="2"/>
      <c r="XDT283" s="2"/>
      <c r="XDU283" s="2"/>
      <c r="XDV283" s="2"/>
      <c r="XDW283" s="2"/>
      <c r="XDX283" s="2"/>
      <c r="XDY283" s="2"/>
      <c r="XDZ283" s="2"/>
      <c r="XEA283" s="2"/>
      <c r="XEB283" s="2"/>
      <c r="XEC283" s="2"/>
      <c r="XED283" s="2"/>
      <c r="XEE283" s="2"/>
      <c r="XEF283" s="2"/>
      <c r="XEG283" s="2"/>
      <c r="XEH283" s="2"/>
      <c r="XEI283" s="2"/>
      <c r="XEJ283" s="2"/>
      <c r="XEK283" s="2"/>
      <c r="XEL283" s="2"/>
      <c r="XEM283" s="2"/>
      <c r="XEN283" s="2"/>
      <c r="XEO283" s="2"/>
      <c r="XEP283" s="2"/>
      <c r="XEQ283" s="2"/>
      <c r="XER283" s="2"/>
      <c r="XES283" s="2"/>
      <c r="XET283" s="2"/>
      <c r="XEU283" s="2"/>
      <c r="XEV283" s="2"/>
      <c r="XEW283" s="2"/>
      <c r="XEX283" s="2"/>
      <c r="XEY283" s="2"/>
      <c r="XEZ283" s="2"/>
      <c r="XFA283" s="2"/>
      <c r="XFB283" s="2"/>
      <c r="XFC283" s="2"/>
    </row>
    <row r="284" spans="1:67 15952:16384" ht="25.35" customHeight="1" x14ac:dyDescent="0.25">
      <c r="A284" s="156"/>
      <c r="B284" s="12" t="s">
        <v>91</v>
      </c>
      <c r="C284" s="27" t="s">
        <v>92</v>
      </c>
      <c r="D284" s="19">
        <v>180</v>
      </c>
      <c r="E284" s="25">
        <f t="shared" ref="E284:P284" si="151">BD284*180/200</f>
        <v>5.22</v>
      </c>
      <c r="F284" s="25">
        <f t="shared" si="151"/>
        <v>4.5</v>
      </c>
      <c r="G284" s="25">
        <f t="shared" si="151"/>
        <v>7.2</v>
      </c>
      <c r="H284" s="25">
        <f t="shared" si="151"/>
        <v>90</v>
      </c>
      <c r="I284" s="25">
        <f t="shared" si="151"/>
        <v>36</v>
      </c>
      <c r="J284" s="25">
        <f t="shared" si="151"/>
        <v>7.2000000000000008E-2</v>
      </c>
      <c r="K284" s="25">
        <f t="shared" si="151"/>
        <v>0.30599999999999999</v>
      </c>
      <c r="L284" s="25">
        <f t="shared" si="151"/>
        <v>1.2599999999999998</v>
      </c>
      <c r="M284" s="25">
        <f t="shared" si="151"/>
        <v>216</v>
      </c>
      <c r="N284" s="25">
        <f t="shared" si="151"/>
        <v>25.2</v>
      </c>
      <c r="O284" s="25">
        <f t="shared" si="151"/>
        <v>162</v>
      </c>
      <c r="P284" s="25">
        <f t="shared" si="151"/>
        <v>0.18</v>
      </c>
      <c r="BD284" s="25">
        <v>5.8</v>
      </c>
      <c r="BE284" s="25">
        <v>5</v>
      </c>
      <c r="BF284" s="25">
        <v>8</v>
      </c>
      <c r="BG284" s="25">
        <v>100</v>
      </c>
      <c r="BH284" s="25">
        <v>40</v>
      </c>
      <c r="BI284" s="25">
        <v>0.08</v>
      </c>
      <c r="BJ284" s="25">
        <v>0.34</v>
      </c>
      <c r="BK284" s="25">
        <v>1.4</v>
      </c>
      <c r="BL284" s="25">
        <v>240</v>
      </c>
      <c r="BM284" s="25">
        <v>28</v>
      </c>
      <c r="BN284" s="25">
        <v>180</v>
      </c>
      <c r="BO284" s="25">
        <v>0.2</v>
      </c>
    </row>
    <row r="285" spans="1:67 15952:16384" x14ac:dyDescent="0.25">
      <c r="A285" s="156"/>
      <c r="B285" s="19" t="s">
        <v>47</v>
      </c>
      <c r="C285" s="24" t="s">
        <v>48</v>
      </c>
      <c r="D285" s="19">
        <v>180</v>
      </c>
      <c r="E285" s="25">
        <v>0.61</v>
      </c>
      <c r="F285" s="25">
        <v>0.25</v>
      </c>
      <c r="G285" s="25">
        <v>18.68</v>
      </c>
      <c r="H285" s="25">
        <v>79.2</v>
      </c>
      <c r="I285" s="25"/>
      <c r="J285" s="25">
        <v>0.02</v>
      </c>
      <c r="K285" s="25">
        <f>W285*180/200</f>
        <v>4.4999999999999998E-2</v>
      </c>
      <c r="L285" s="25">
        <v>90</v>
      </c>
      <c r="M285" s="25">
        <v>19.21</v>
      </c>
      <c r="N285" s="25">
        <v>3.1</v>
      </c>
      <c r="O285" s="25">
        <v>3.1</v>
      </c>
      <c r="P285" s="25">
        <v>0.57999999999999996</v>
      </c>
      <c r="Q285" s="25">
        <v>0.6</v>
      </c>
      <c r="R285" s="25">
        <v>0.2</v>
      </c>
      <c r="S285" s="25">
        <v>15.2</v>
      </c>
      <c r="T285" s="25">
        <v>65.3</v>
      </c>
      <c r="U285" s="26">
        <v>98</v>
      </c>
      <c r="V285" s="19">
        <v>0.01</v>
      </c>
      <c r="W285" s="19">
        <v>0.05</v>
      </c>
      <c r="X285" s="25">
        <v>80</v>
      </c>
      <c r="Y285" s="25">
        <v>11</v>
      </c>
      <c r="Z285" s="25">
        <v>3</v>
      </c>
      <c r="AA285" s="25">
        <v>3</v>
      </c>
      <c r="AB285" s="25">
        <v>0.54</v>
      </c>
    </row>
    <row r="286" spans="1:67 15952:16384" x14ac:dyDescent="0.25">
      <c r="A286" s="156"/>
      <c r="B286" s="19" t="s">
        <v>58</v>
      </c>
      <c r="C286" s="13" t="s">
        <v>59</v>
      </c>
      <c r="D286" s="19">
        <v>120</v>
      </c>
      <c r="E286" s="25">
        <f t="shared" ref="E286:P286" si="152">BD286*120/100</f>
        <v>0.48</v>
      </c>
      <c r="F286" s="25">
        <f t="shared" si="152"/>
        <v>0.36</v>
      </c>
      <c r="G286" s="25">
        <f t="shared" si="152"/>
        <v>12.36</v>
      </c>
      <c r="H286" s="25">
        <f t="shared" si="152"/>
        <v>56.4</v>
      </c>
      <c r="I286" s="25">
        <f t="shared" si="152"/>
        <v>0</v>
      </c>
      <c r="J286" s="25">
        <f t="shared" si="152"/>
        <v>2.4E-2</v>
      </c>
      <c r="K286" s="25">
        <f t="shared" si="152"/>
        <v>2.4E-2</v>
      </c>
      <c r="L286" s="25">
        <f t="shared" si="152"/>
        <v>6</v>
      </c>
      <c r="M286" s="25">
        <f t="shared" si="152"/>
        <v>22.8</v>
      </c>
      <c r="N286" s="25">
        <f t="shared" si="152"/>
        <v>14.4</v>
      </c>
      <c r="O286" s="25">
        <f t="shared" si="152"/>
        <v>19.2</v>
      </c>
      <c r="P286" s="25">
        <f t="shared" si="152"/>
        <v>2.76</v>
      </c>
      <c r="BD286" s="25">
        <v>0.4</v>
      </c>
      <c r="BE286" s="25">
        <v>0.3</v>
      </c>
      <c r="BF286" s="25">
        <v>10.3</v>
      </c>
      <c r="BG286" s="25">
        <v>47</v>
      </c>
      <c r="BH286" s="49"/>
      <c r="BI286" s="19">
        <v>0.02</v>
      </c>
      <c r="BJ286" s="19">
        <v>0.02</v>
      </c>
      <c r="BK286" s="25">
        <v>5</v>
      </c>
      <c r="BL286" s="25">
        <v>19</v>
      </c>
      <c r="BM286" s="25">
        <v>12</v>
      </c>
      <c r="BN286" s="25">
        <v>16</v>
      </c>
      <c r="BO286" s="25">
        <v>2.2999999999999998</v>
      </c>
    </row>
    <row r="287" spans="1:67 15952:16384" s="43" customFormat="1" ht="15" customHeight="1" x14ac:dyDescent="0.25">
      <c r="A287" s="156" t="s">
        <v>49</v>
      </c>
      <c r="B287" s="33"/>
      <c r="C287" s="33"/>
      <c r="D287" s="29">
        <f>SUM(D278:D286)</f>
        <v>1058</v>
      </c>
      <c r="E287" s="41"/>
      <c r="F287" s="41"/>
      <c r="G287" s="41"/>
      <c r="H287" s="41"/>
      <c r="I287" s="41"/>
      <c r="J287" s="42"/>
      <c r="K287" s="42"/>
      <c r="L287" s="41"/>
      <c r="M287" s="41"/>
      <c r="N287" s="41"/>
      <c r="O287" s="41"/>
      <c r="P287" s="41"/>
      <c r="WON287" s="44"/>
      <c r="WOO287" s="44"/>
      <c r="WOP287" s="44"/>
      <c r="WOQ287" s="44"/>
      <c r="WOR287" s="44"/>
      <c r="WOS287" s="44"/>
      <c r="WOT287" s="44"/>
      <c r="WOU287" s="44"/>
      <c r="WOV287" s="44"/>
      <c r="WOW287" s="44"/>
      <c r="WOX287" s="44"/>
      <c r="WOY287" s="44"/>
      <c r="WOZ287" s="44"/>
      <c r="WPA287" s="44"/>
      <c r="WPB287" s="44"/>
      <c r="WPC287" s="44"/>
      <c r="WPD287" s="44"/>
      <c r="WPE287" s="44"/>
      <c r="WPF287" s="44"/>
      <c r="WPG287" s="44"/>
      <c r="WPH287" s="44"/>
      <c r="WPI287" s="44"/>
      <c r="WPJ287" s="44"/>
      <c r="WPK287" s="44"/>
      <c r="WPL287" s="44"/>
      <c r="WPM287" s="44"/>
      <c r="WPN287" s="44"/>
      <c r="WPO287" s="44"/>
      <c r="WPP287" s="44"/>
      <c r="WPQ287" s="44"/>
      <c r="WPR287" s="44"/>
      <c r="WPS287" s="44"/>
      <c r="WPT287" s="44"/>
      <c r="WPU287" s="44"/>
      <c r="WPV287" s="44"/>
      <c r="WPW287" s="44"/>
      <c r="WPX287" s="44"/>
      <c r="WPY287" s="44"/>
      <c r="WPZ287" s="44"/>
      <c r="WQA287" s="44"/>
      <c r="WQB287" s="44"/>
      <c r="WQC287" s="44"/>
      <c r="WQD287" s="44"/>
      <c r="WQE287" s="44"/>
      <c r="WQF287" s="44"/>
      <c r="WQG287" s="44"/>
      <c r="WQH287" s="44"/>
      <c r="WQI287" s="44"/>
      <c r="WQJ287" s="44"/>
      <c r="WQK287" s="44"/>
      <c r="WQL287" s="44"/>
      <c r="WQM287" s="44"/>
      <c r="WQN287" s="44"/>
      <c r="WQO287" s="44"/>
      <c r="WQP287" s="44"/>
      <c r="WQQ287" s="44"/>
      <c r="WQR287" s="44"/>
      <c r="WQS287" s="44"/>
      <c r="WQT287" s="44"/>
      <c r="WQU287" s="44"/>
      <c r="WQV287" s="44"/>
      <c r="WQW287" s="44"/>
      <c r="WQX287" s="44"/>
      <c r="WQY287" s="44"/>
      <c r="WQZ287" s="44"/>
      <c r="WRA287" s="44"/>
      <c r="WRB287" s="44"/>
      <c r="WRC287" s="44"/>
      <c r="WRD287" s="44"/>
      <c r="WRE287" s="44"/>
      <c r="WRF287" s="44"/>
      <c r="WRG287" s="44"/>
      <c r="WRH287" s="44"/>
      <c r="WRI287" s="44"/>
      <c r="WRJ287" s="44"/>
      <c r="WRK287" s="44"/>
      <c r="WRL287" s="44"/>
      <c r="WRM287" s="44"/>
      <c r="WRN287" s="44"/>
      <c r="WRO287" s="44"/>
      <c r="WRP287" s="44"/>
      <c r="WRQ287" s="44"/>
      <c r="WRR287" s="44"/>
      <c r="WRS287" s="44"/>
      <c r="WRT287" s="44"/>
      <c r="WRU287" s="44"/>
      <c r="WRV287" s="44"/>
      <c r="WRW287" s="44"/>
      <c r="WRX287" s="44"/>
      <c r="WRY287" s="44"/>
      <c r="WRZ287" s="44"/>
      <c r="WSA287" s="44"/>
      <c r="WSB287" s="44"/>
      <c r="WSC287" s="44"/>
      <c r="WSD287" s="44"/>
      <c r="WSE287" s="44"/>
      <c r="WSF287" s="44"/>
      <c r="WSG287" s="44"/>
      <c r="WSH287" s="44"/>
      <c r="WSI287" s="44"/>
      <c r="WSJ287" s="44"/>
      <c r="WSK287" s="44"/>
      <c r="WSL287" s="44"/>
      <c r="WSM287" s="44"/>
      <c r="WSN287" s="44"/>
      <c r="WSO287" s="44"/>
      <c r="WSP287" s="44"/>
      <c r="WSQ287" s="44"/>
      <c r="WSR287" s="44"/>
      <c r="WSS287" s="44"/>
      <c r="WST287" s="44"/>
      <c r="WSU287" s="44"/>
      <c r="WSV287" s="44"/>
      <c r="WSW287" s="44"/>
      <c r="WSX287" s="44"/>
      <c r="WSY287" s="44"/>
      <c r="WSZ287" s="44"/>
      <c r="WTA287" s="44"/>
      <c r="WTB287" s="44"/>
      <c r="WTC287" s="44"/>
      <c r="WTD287" s="44"/>
      <c r="WTE287" s="44"/>
      <c r="WTF287" s="44"/>
      <c r="WTG287" s="44"/>
      <c r="WTH287" s="44"/>
      <c r="WTI287" s="44"/>
      <c r="WTJ287" s="44"/>
      <c r="WTK287" s="44"/>
      <c r="WTL287" s="44"/>
      <c r="WTM287" s="44"/>
      <c r="WTN287" s="44"/>
      <c r="WTO287" s="44"/>
      <c r="WTP287" s="44"/>
      <c r="WTQ287" s="44"/>
      <c r="WTR287" s="44"/>
      <c r="WTS287" s="44"/>
      <c r="WTT287" s="44"/>
      <c r="WTU287" s="44"/>
      <c r="WTV287" s="44"/>
      <c r="WTW287" s="44"/>
      <c r="WTX287" s="44"/>
      <c r="WTY287" s="44"/>
      <c r="WTZ287" s="44"/>
      <c r="WUA287" s="44"/>
      <c r="WUB287" s="44"/>
      <c r="WUC287" s="44"/>
      <c r="WUD287" s="44"/>
      <c r="WUE287" s="44"/>
      <c r="WUF287" s="44"/>
      <c r="WUG287" s="44"/>
      <c r="WUH287" s="44"/>
      <c r="WUI287" s="44"/>
      <c r="WUJ287" s="44"/>
      <c r="WUK287" s="44"/>
      <c r="WUL287" s="44"/>
      <c r="WUM287" s="44"/>
      <c r="WUN287" s="44"/>
      <c r="WUO287" s="44"/>
      <c r="WUP287" s="44"/>
      <c r="WUQ287" s="44"/>
      <c r="WUR287" s="44"/>
      <c r="WUS287" s="44"/>
      <c r="WUT287" s="44"/>
      <c r="WUU287" s="44"/>
      <c r="WUV287" s="44"/>
      <c r="WUW287" s="44"/>
      <c r="WUX287" s="44"/>
      <c r="WUY287" s="44"/>
      <c r="WUZ287" s="44"/>
      <c r="WVA287" s="44"/>
      <c r="WVB287" s="44"/>
      <c r="WVC287" s="44"/>
      <c r="WVD287" s="44"/>
      <c r="WVE287" s="44"/>
      <c r="WVF287" s="44"/>
      <c r="WVG287" s="44"/>
      <c r="WVH287" s="44"/>
      <c r="WVI287" s="44"/>
      <c r="WVJ287" s="44"/>
      <c r="WVK287" s="44"/>
      <c r="WVL287" s="44"/>
      <c r="WVM287" s="44"/>
      <c r="WVN287" s="44"/>
      <c r="WVO287" s="44"/>
      <c r="WVP287" s="44"/>
      <c r="WVQ287" s="44"/>
      <c r="WVR287" s="44"/>
      <c r="WVS287" s="44"/>
      <c r="WVT287" s="44"/>
      <c r="WVU287" s="44"/>
      <c r="WVV287" s="44"/>
      <c r="WVW287" s="44"/>
      <c r="WVX287" s="44"/>
      <c r="WVY287" s="44"/>
      <c r="WVZ287" s="44"/>
      <c r="WWA287" s="44"/>
      <c r="WWB287" s="44"/>
      <c r="WWC287" s="44"/>
      <c r="WWD287" s="44"/>
      <c r="WWE287" s="44"/>
      <c r="WWF287" s="44"/>
      <c r="WWG287" s="44"/>
      <c r="WWH287" s="44"/>
      <c r="WWI287" s="44"/>
      <c r="WWJ287" s="44"/>
      <c r="WWK287" s="44"/>
      <c r="WWL287" s="44"/>
      <c r="WWM287" s="44"/>
      <c r="WWN287" s="44"/>
      <c r="WWO287" s="44"/>
      <c r="WWP287" s="44"/>
      <c r="WWQ287" s="44"/>
      <c r="WWR287" s="44"/>
      <c r="WWS287" s="44"/>
      <c r="WWT287" s="44"/>
      <c r="WWU287" s="44"/>
      <c r="WWV287" s="44"/>
      <c r="WWW287" s="44"/>
      <c r="WWX287" s="44"/>
      <c r="WWY287" s="44"/>
      <c r="WWZ287" s="44"/>
      <c r="WXA287" s="44"/>
      <c r="WXB287" s="44"/>
      <c r="WXC287" s="44"/>
      <c r="WXD287" s="44"/>
      <c r="WXE287" s="44"/>
      <c r="WXF287" s="44"/>
      <c r="WXG287" s="44"/>
      <c r="WXH287" s="44"/>
      <c r="WXI287" s="44"/>
      <c r="WXJ287" s="44"/>
      <c r="WXK287" s="44"/>
      <c r="WXL287" s="44"/>
      <c r="WXM287" s="44"/>
      <c r="WXN287" s="44"/>
      <c r="WXO287" s="44"/>
      <c r="WXP287" s="44"/>
      <c r="WXQ287" s="44"/>
      <c r="WXR287" s="44"/>
      <c r="WXS287" s="44"/>
      <c r="WXT287" s="44"/>
      <c r="WXU287" s="44"/>
      <c r="WXV287" s="44"/>
      <c r="WXW287" s="44"/>
      <c r="WXX287" s="44"/>
      <c r="WXY287" s="44"/>
      <c r="WXZ287" s="44"/>
      <c r="WYA287" s="44"/>
      <c r="WYB287" s="44"/>
      <c r="WYC287" s="44"/>
      <c r="WYD287" s="44"/>
      <c r="WYE287" s="44"/>
      <c r="WYF287" s="44"/>
      <c r="WYG287" s="44"/>
      <c r="WYH287" s="44"/>
      <c r="WYI287" s="44"/>
      <c r="WYJ287" s="44"/>
      <c r="WYK287" s="44"/>
      <c r="WYL287" s="44"/>
      <c r="WYM287" s="44"/>
      <c r="WYN287" s="44"/>
      <c r="WYO287" s="44"/>
      <c r="WYP287" s="44"/>
      <c r="WYQ287" s="44"/>
      <c r="WYR287" s="44"/>
      <c r="WYS287" s="44"/>
      <c r="WYT287" s="44"/>
      <c r="WYU287" s="44"/>
      <c r="WYV287" s="44"/>
      <c r="WYW287" s="44"/>
      <c r="WYX287" s="44"/>
      <c r="WYY287" s="44"/>
      <c r="WYZ287" s="44"/>
      <c r="WZA287" s="44"/>
      <c r="WZB287" s="44"/>
      <c r="WZC287" s="44"/>
      <c r="WZD287" s="44"/>
      <c r="WZE287" s="44"/>
      <c r="WZF287" s="44"/>
      <c r="WZG287" s="44"/>
      <c r="WZH287" s="44"/>
      <c r="WZI287" s="44"/>
      <c r="WZJ287" s="44"/>
      <c r="WZK287" s="44"/>
      <c r="WZL287" s="44"/>
      <c r="WZM287" s="44"/>
      <c r="WZN287" s="44"/>
      <c r="WZO287" s="44"/>
      <c r="WZP287" s="44"/>
      <c r="WZQ287" s="44"/>
      <c r="WZR287" s="44"/>
      <c r="WZS287" s="44"/>
      <c r="WZT287" s="44"/>
      <c r="WZU287" s="44"/>
      <c r="WZV287" s="44"/>
      <c r="WZW287" s="44"/>
      <c r="WZX287" s="44"/>
      <c r="WZY287" s="44"/>
      <c r="WZZ287" s="44"/>
      <c r="XAA287" s="44"/>
      <c r="XAB287" s="44"/>
      <c r="XAC287" s="44"/>
      <c r="XAD287" s="44"/>
      <c r="XAE287" s="44"/>
      <c r="XAF287" s="44"/>
      <c r="XAG287" s="44"/>
      <c r="XAH287" s="44"/>
      <c r="XAI287" s="44"/>
      <c r="XAJ287" s="44"/>
      <c r="XAK287" s="44"/>
      <c r="XAL287" s="44"/>
      <c r="XAM287" s="44"/>
      <c r="XAN287" s="44"/>
      <c r="XAO287" s="44"/>
      <c r="XAP287" s="44"/>
      <c r="XAQ287" s="44"/>
      <c r="XAR287" s="44"/>
      <c r="XAS287" s="44"/>
      <c r="XAT287" s="44"/>
      <c r="XAU287" s="44"/>
      <c r="XAV287" s="44"/>
      <c r="XAW287" s="44"/>
      <c r="XAX287" s="44"/>
      <c r="XAY287" s="44"/>
      <c r="XAZ287" s="44"/>
      <c r="XBA287" s="44"/>
      <c r="XBB287" s="44"/>
      <c r="XBC287" s="44"/>
      <c r="XBD287" s="44"/>
      <c r="XBE287" s="44"/>
      <c r="XBF287" s="44"/>
      <c r="XBG287" s="44"/>
      <c r="XBH287" s="44"/>
      <c r="XBI287" s="44"/>
      <c r="XBJ287" s="44"/>
      <c r="XBK287" s="44"/>
      <c r="XBL287" s="44"/>
      <c r="XBM287" s="44"/>
      <c r="XBN287" s="44"/>
      <c r="XBO287" s="44"/>
      <c r="XBP287" s="44"/>
      <c r="XBQ287" s="44"/>
      <c r="XBR287" s="44"/>
      <c r="XBS287" s="44"/>
      <c r="XBT287" s="44"/>
      <c r="XBU287" s="44"/>
      <c r="XBV287" s="44"/>
      <c r="XBW287" s="44"/>
      <c r="XBX287" s="44"/>
      <c r="XBY287" s="44"/>
      <c r="XBZ287" s="44"/>
      <c r="XCA287" s="45"/>
      <c r="XCB287" s="45"/>
      <c r="XCC287" s="45"/>
      <c r="XCD287" s="45"/>
      <c r="XCE287" s="45"/>
      <c r="XCF287" s="45"/>
      <c r="XCG287" s="45"/>
      <c r="XCH287" s="45"/>
      <c r="XCI287" s="45"/>
      <c r="XCJ287" s="45"/>
      <c r="XCK287" s="45"/>
      <c r="XCL287" s="45"/>
      <c r="XCM287" s="45"/>
      <c r="XCN287" s="45"/>
      <c r="XCO287" s="45"/>
      <c r="XCP287" s="45"/>
      <c r="XCQ287" s="45"/>
      <c r="XCR287" s="45"/>
      <c r="XCS287" s="45"/>
      <c r="XCT287" s="45"/>
      <c r="XCU287" s="45"/>
      <c r="XCV287" s="45"/>
      <c r="XCW287" s="45"/>
      <c r="XCX287" s="45"/>
      <c r="XCY287" s="45"/>
      <c r="XCZ287" s="45"/>
      <c r="XDA287" s="45"/>
      <c r="XDB287" s="45"/>
      <c r="XDC287" s="45"/>
      <c r="XDD287" s="45"/>
      <c r="XDE287" s="45"/>
      <c r="XDF287" s="45"/>
      <c r="XDG287" s="45"/>
      <c r="XDH287" s="45"/>
      <c r="XDI287" s="45"/>
      <c r="XDJ287" s="45"/>
      <c r="XDK287" s="45"/>
      <c r="XDL287" s="45"/>
      <c r="XDM287" s="45"/>
      <c r="XDN287" s="45"/>
      <c r="XDO287" s="45"/>
      <c r="XDP287" s="45"/>
      <c r="XDQ287" s="45"/>
      <c r="XDR287" s="45"/>
      <c r="XDS287" s="45"/>
      <c r="XDT287" s="45"/>
      <c r="XDU287" s="45"/>
      <c r="XDV287" s="45"/>
      <c r="XDW287" s="45"/>
      <c r="XDX287" s="45"/>
      <c r="XDY287" s="45"/>
      <c r="XDZ287" s="45"/>
      <c r="XEA287" s="45"/>
      <c r="XEB287" s="45"/>
      <c r="XEC287" s="45"/>
      <c r="XED287" s="45"/>
      <c r="XEE287" s="45"/>
      <c r="XEF287" s="45"/>
      <c r="XEG287" s="45"/>
      <c r="XEH287" s="45"/>
      <c r="XEI287" s="45"/>
      <c r="XEJ287" s="45"/>
      <c r="XEK287" s="45"/>
      <c r="XEL287" s="45"/>
      <c r="XEM287" s="45"/>
      <c r="XEN287" s="45"/>
      <c r="XEO287" s="45"/>
      <c r="XEP287" s="45"/>
      <c r="XEQ287" s="45"/>
      <c r="XER287" s="45"/>
      <c r="XES287" s="45"/>
      <c r="XET287" s="45"/>
      <c r="XEU287" s="45"/>
      <c r="XEV287" s="45"/>
      <c r="XEW287" s="45"/>
      <c r="XEX287" s="45"/>
      <c r="XEY287" s="45"/>
      <c r="XEZ287" s="45"/>
      <c r="XFA287" s="45"/>
      <c r="XFB287" s="45"/>
      <c r="XFC287" s="45"/>
      <c r="XFD287" s="4"/>
    </row>
    <row r="288" spans="1:67 15952:16384" ht="15.75" x14ac:dyDescent="0.25">
      <c r="A288" s="141" t="s">
        <v>51</v>
      </c>
      <c r="B288" s="141"/>
      <c r="C288" s="141"/>
      <c r="D288" s="141"/>
      <c r="E288" s="30">
        <f t="shared" ref="E288:P288" si="153">SUM(E278:E287)</f>
        <v>28.603999999999999</v>
      </c>
      <c r="F288" s="30">
        <f t="shared" si="153"/>
        <v>42.786000000000001</v>
      </c>
      <c r="G288" s="30">
        <f t="shared" si="153"/>
        <v>108.318</v>
      </c>
      <c r="H288" s="30">
        <f t="shared" si="153"/>
        <v>929.84900000000005</v>
      </c>
      <c r="I288" s="30">
        <f t="shared" si="153"/>
        <v>85.65</v>
      </c>
      <c r="J288" s="30">
        <f t="shared" si="153"/>
        <v>0.46800000000000003</v>
      </c>
      <c r="K288" s="30">
        <f t="shared" si="153"/>
        <v>0.67800000000000005</v>
      </c>
      <c r="L288" s="30">
        <f t="shared" si="153"/>
        <v>147.13</v>
      </c>
      <c r="M288" s="30">
        <f t="shared" si="153"/>
        <v>383.01400000000001</v>
      </c>
      <c r="N288" s="30">
        <f t="shared" si="153"/>
        <v>138.464</v>
      </c>
      <c r="O288" s="30">
        <f t="shared" si="153"/>
        <v>514.16600000000005</v>
      </c>
      <c r="P288" s="30">
        <f t="shared" si="153"/>
        <v>10.469999999999999</v>
      </c>
    </row>
    <row r="289" spans="1:67 16285:16384" x14ac:dyDescent="0.25">
      <c r="A289" s="152"/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</row>
    <row r="290" spans="1:67 16285:16384" x14ac:dyDescent="0.25">
      <c r="A290" s="152"/>
      <c r="B290" s="152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</row>
    <row r="291" spans="1:67 16285:16384" ht="12.75" customHeight="1" x14ac:dyDescent="0.25">
      <c r="A291" s="134" t="s">
        <v>0</v>
      </c>
      <c r="B291" s="134" t="s">
        <v>1</v>
      </c>
      <c r="C291" s="154" t="s">
        <v>2</v>
      </c>
      <c r="D291" s="134" t="s">
        <v>3</v>
      </c>
      <c r="E291" s="133" t="s">
        <v>4</v>
      </c>
      <c r="F291" s="133"/>
      <c r="G291" s="133"/>
      <c r="H291" s="134" t="s">
        <v>5</v>
      </c>
      <c r="I291" s="152" t="s">
        <v>6</v>
      </c>
      <c r="J291" s="152"/>
      <c r="K291" s="152"/>
      <c r="L291" s="152"/>
      <c r="M291" s="152" t="s">
        <v>7</v>
      </c>
      <c r="N291" s="152"/>
      <c r="O291" s="152"/>
      <c r="P291" s="152"/>
    </row>
    <row r="292" spans="1:67 16285:16384" x14ac:dyDescent="0.25">
      <c r="A292" s="134"/>
      <c r="B292" s="134"/>
      <c r="C292" s="154"/>
      <c r="D292" s="134"/>
      <c r="E292" s="133"/>
      <c r="F292" s="133"/>
      <c r="G292" s="133"/>
      <c r="H292" s="134"/>
      <c r="I292" s="152"/>
      <c r="J292" s="152"/>
      <c r="K292" s="152"/>
      <c r="L292" s="152"/>
      <c r="M292" s="152"/>
      <c r="N292" s="152"/>
      <c r="O292" s="152"/>
      <c r="P292" s="152"/>
    </row>
    <row r="293" spans="1:67 16285:16384" ht="53.65" customHeight="1" x14ac:dyDescent="0.25">
      <c r="A293" s="134"/>
      <c r="B293" s="134"/>
      <c r="C293" s="154"/>
      <c r="D293" s="134"/>
      <c r="E293" s="46" t="s">
        <v>8</v>
      </c>
      <c r="F293" s="46" t="s">
        <v>9</v>
      </c>
      <c r="G293" s="46" t="s">
        <v>10</v>
      </c>
      <c r="H293" s="134"/>
      <c r="I293" s="9" t="s">
        <v>11</v>
      </c>
      <c r="J293" s="10" t="s">
        <v>12</v>
      </c>
      <c r="K293" s="10" t="s">
        <v>13</v>
      </c>
      <c r="L293" s="10" t="s">
        <v>14</v>
      </c>
      <c r="M293" s="6" t="s">
        <v>15</v>
      </c>
      <c r="N293" s="6" t="s">
        <v>16</v>
      </c>
      <c r="O293" s="6" t="s">
        <v>17</v>
      </c>
      <c r="P293" s="6" t="s">
        <v>18</v>
      </c>
    </row>
    <row r="294" spans="1:67 16285:16384" ht="18.75" x14ac:dyDescent="0.25">
      <c r="A294" s="155" t="s">
        <v>174</v>
      </c>
      <c r="B294" s="155"/>
      <c r="C294" s="155"/>
      <c r="D294" s="155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</row>
    <row r="295" spans="1:67 16285:16384" ht="15" customHeight="1" x14ac:dyDescent="0.25">
      <c r="A295" s="138" t="s">
        <v>20</v>
      </c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</row>
    <row r="296" spans="1:67 16285:16384" x14ac:dyDescent="0.25">
      <c r="A296" s="138"/>
      <c r="B296" s="19" t="s">
        <v>31</v>
      </c>
      <c r="C296" s="24" t="s">
        <v>53</v>
      </c>
      <c r="D296" s="14">
        <v>60</v>
      </c>
      <c r="E296" s="15">
        <f t="shared" ref="E296:P296" si="154">Q296*60/50</f>
        <v>0.72</v>
      </c>
      <c r="F296" s="15">
        <f t="shared" si="154"/>
        <v>2.8319999999999999</v>
      </c>
      <c r="G296" s="15">
        <f t="shared" si="154"/>
        <v>4.62</v>
      </c>
      <c r="H296" s="15">
        <f t="shared" si="154"/>
        <v>46.5</v>
      </c>
      <c r="I296" s="15">
        <f t="shared" si="154"/>
        <v>1.2E-2</v>
      </c>
      <c r="J296" s="15">
        <f t="shared" si="154"/>
        <v>1.2E-2</v>
      </c>
      <c r="K296" s="15">
        <f t="shared" si="154"/>
        <v>3.5999999999999997E-2</v>
      </c>
      <c r="L296" s="15">
        <f t="shared" si="154"/>
        <v>4.5</v>
      </c>
      <c r="M296" s="15">
        <f t="shared" si="154"/>
        <v>24</v>
      </c>
      <c r="N296" s="15">
        <f t="shared" si="154"/>
        <v>9</v>
      </c>
      <c r="O296" s="15">
        <f t="shared" si="154"/>
        <v>22.5</v>
      </c>
      <c r="P296" s="15">
        <f t="shared" si="154"/>
        <v>0.42</v>
      </c>
      <c r="Q296" s="47">
        <v>0.6</v>
      </c>
      <c r="R296" s="47">
        <v>2.36</v>
      </c>
      <c r="S296" s="47">
        <v>3.85</v>
      </c>
      <c r="T296" s="47">
        <v>38.75</v>
      </c>
      <c r="U296" s="47">
        <v>0.01</v>
      </c>
      <c r="V296" s="48">
        <v>0.01</v>
      </c>
      <c r="W296" s="48">
        <v>0.03</v>
      </c>
      <c r="X296" s="47">
        <v>3.75</v>
      </c>
      <c r="Y296" s="47">
        <v>20</v>
      </c>
      <c r="Z296" s="47">
        <v>7.5</v>
      </c>
      <c r="AA296" s="47">
        <v>18.75</v>
      </c>
      <c r="AB296" s="47">
        <v>0.35</v>
      </c>
    </row>
    <row r="297" spans="1:67 16285:16384" s="1" customFormat="1" x14ac:dyDescent="0.25">
      <c r="A297" s="138"/>
      <c r="B297" s="19" t="s">
        <v>87</v>
      </c>
      <c r="C297" s="13" t="s">
        <v>175</v>
      </c>
      <c r="D297" s="19">
        <v>90</v>
      </c>
      <c r="E297" s="25">
        <f t="shared" ref="E297:P297" si="155">BD297*90/100</f>
        <v>9.3060000000000009</v>
      </c>
      <c r="F297" s="25">
        <f t="shared" si="155"/>
        <v>3.0690000000000004</v>
      </c>
      <c r="G297" s="25">
        <f t="shared" si="155"/>
        <v>3.4649999999999999</v>
      </c>
      <c r="H297" s="25">
        <f t="shared" si="155"/>
        <v>78.3</v>
      </c>
      <c r="I297" s="25">
        <f t="shared" si="155"/>
        <v>5.49</v>
      </c>
      <c r="J297" s="25">
        <f t="shared" si="155"/>
        <v>6.3E-2</v>
      </c>
      <c r="K297" s="25">
        <f t="shared" si="155"/>
        <v>5.3999999999999992E-2</v>
      </c>
      <c r="L297" s="25">
        <f t="shared" si="155"/>
        <v>4.266</v>
      </c>
      <c r="M297" s="25">
        <f t="shared" si="155"/>
        <v>24.885000000000002</v>
      </c>
      <c r="N297" s="25">
        <f t="shared" si="155"/>
        <v>26.793000000000003</v>
      </c>
      <c r="O297" s="25">
        <f t="shared" si="155"/>
        <v>133.95600000000002</v>
      </c>
      <c r="P297" s="25">
        <f t="shared" si="155"/>
        <v>0.56700000000000006</v>
      </c>
      <c r="BD297" s="25">
        <v>10.34</v>
      </c>
      <c r="BE297" s="25">
        <v>3.41</v>
      </c>
      <c r="BF297" s="25">
        <v>3.85</v>
      </c>
      <c r="BG297" s="25">
        <v>87</v>
      </c>
      <c r="BH297" s="25">
        <v>6.1</v>
      </c>
      <c r="BI297" s="19">
        <v>7.0000000000000007E-2</v>
      </c>
      <c r="BJ297" s="19">
        <v>0.06</v>
      </c>
      <c r="BK297" s="25">
        <v>4.74</v>
      </c>
      <c r="BL297" s="25">
        <v>27.65</v>
      </c>
      <c r="BM297" s="25">
        <v>29.77</v>
      </c>
      <c r="BN297" s="25">
        <v>148.84</v>
      </c>
      <c r="BO297" s="25">
        <v>0.63</v>
      </c>
      <c r="XFD297" s="4"/>
    </row>
    <row r="298" spans="1:67 16285:16384" x14ac:dyDescent="0.25">
      <c r="A298" s="138"/>
      <c r="B298" s="19" t="s">
        <v>89</v>
      </c>
      <c r="C298" s="13" t="s">
        <v>90</v>
      </c>
      <c r="D298" s="19">
        <v>150</v>
      </c>
      <c r="E298" s="25">
        <f t="shared" ref="E298:P298" si="156">BD298*150/100</f>
        <v>3.06</v>
      </c>
      <c r="F298" s="25">
        <f t="shared" si="156"/>
        <v>4.8</v>
      </c>
      <c r="G298" s="25">
        <f t="shared" si="156"/>
        <v>20.445000000000004</v>
      </c>
      <c r="H298" s="25">
        <f t="shared" si="156"/>
        <v>136.5</v>
      </c>
      <c r="I298" s="25">
        <f t="shared" si="156"/>
        <v>0</v>
      </c>
      <c r="J298" s="25">
        <f t="shared" si="156"/>
        <v>0.13500000000000001</v>
      </c>
      <c r="K298" s="25">
        <f t="shared" si="156"/>
        <v>0.10500000000000002</v>
      </c>
      <c r="L298" s="25">
        <f t="shared" si="156"/>
        <v>18.164999999999999</v>
      </c>
      <c r="M298" s="25">
        <f t="shared" si="156"/>
        <v>36.975000000000001</v>
      </c>
      <c r="N298" s="25">
        <f t="shared" si="156"/>
        <v>27.75</v>
      </c>
      <c r="O298" s="25">
        <f t="shared" si="156"/>
        <v>86.594999999999999</v>
      </c>
      <c r="P298" s="25">
        <f t="shared" si="156"/>
        <v>1.0049999999999999</v>
      </c>
      <c r="AC298" s="25">
        <v>3.2</v>
      </c>
      <c r="AD298" s="25">
        <v>5.2</v>
      </c>
      <c r="AE298" s="25">
        <v>19.8</v>
      </c>
      <c r="AF298" s="25">
        <v>139.4</v>
      </c>
      <c r="AG298" s="25">
        <v>23.8</v>
      </c>
      <c r="AH298" s="25">
        <v>0.12</v>
      </c>
      <c r="AI298" s="25">
        <v>0.11</v>
      </c>
      <c r="AJ298" s="25">
        <v>10.199999999999999</v>
      </c>
      <c r="AK298" s="25">
        <v>39</v>
      </c>
      <c r="AL298" s="25">
        <v>28</v>
      </c>
      <c r="AM298" s="25">
        <v>84</v>
      </c>
      <c r="AN298" s="25">
        <v>1.03</v>
      </c>
      <c r="BD298" s="25">
        <v>2.04</v>
      </c>
      <c r="BE298" s="25">
        <v>3.2</v>
      </c>
      <c r="BF298" s="25">
        <v>13.63</v>
      </c>
      <c r="BG298" s="25">
        <v>91</v>
      </c>
      <c r="BH298" s="25"/>
      <c r="BI298" s="25">
        <v>0.09</v>
      </c>
      <c r="BJ298" s="25">
        <v>7.0000000000000007E-2</v>
      </c>
      <c r="BK298" s="25">
        <v>12.11</v>
      </c>
      <c r="BL298" s="25">
        <v>24.65</v>
      </c>
      <c r="BM298" s="25">
        <v>18.5</v>
      </c>
      <c r="BN298" s="25">
        <v>57.73</v>
      </c>
      <c r="BO298" s="25">
        <v>0.67</v>
      </c>
    </row>
    <row r="299" spans="1:67 16285:16384" x14ac:dyDescent="0.25">
      <c r="A299" s="138"/>
      <c r="B299" s="19" t="s">
        <v>31</v>
      </c>
      <c r="C299" s="24" t="s">
        <v>32</v>
      </c>
      <c r="D299" s="19">
        <v>20</v>
      </c>
      <c r="E299" s="25">
        <f t="shared" ref="E299:P299" si="157">BD299*20/20</f>
        <v>1.36</v>
      </c>
      <c r="F299" s="25">
        <f t="shared" si="157"/>
        <v>0.24</v>
      </c>
      <c r="G299" s="25">
        <f t="shared" si="157"/>
        <v>6.7200000000000006</v>
      </c>
      <c r="H299" s="25">
        <f t="shared" si="157"/>
        <v>34.159999999999997</v>
      </c>
      <c r="I299" s="25">
        <f t="shared" si="157"/>
        <v>0</v>
      </c>
      <c r="J299" s="25">
        <f t="shared" si="157"/>
        <v>0.03</v>
      </c>
      <c r="K299" s="25">
        <f t="shared" si="157"/>
        <v>0.02</v>
      </c>
      <c r="L299" s="25">
        <f t="shared" si="157"/>
        <v>0</v>
      </c>
      <c r="M299" s="25">
        <f t="shared" si="157"/>
        <v>9.01</v>
      </c>
      <c r="N299" s="25">
        <f t="shared" si="157"/>
        <v>9.41</v>
      </c>
      <c r="O299" s="25">
        <f t="shared" si="157"/>
        <v>30.139999999999997</v>
      </c>
      <c r="P299" s="25">
        <f t="shared" si="157"/>
        <v>0.75</v>
      </c>
      <c r="Q299" s="25">
        <v>1.7</v>
      </c>
      <c r="R299" s="25">
        <v>0.3</v>
      </c>
      <c r="S299" s="25">
        <v>8.4</v>
      </c>
      <c r="T299" s="25">
        <v>42.7</v>
      </c>
      <c r="U299" s="25"/>
      <c r="V299" s="25">
        <v>0.04</v>
      </c>
      <c r="W299" s="25">
        <v>0.02</v>
      </c>
      <c r="X299" s="25"/>
      <c r="Y299" s="25">
        <v>11.26</v>
      </c>
      <c r="Z299" s="25">
        <v>11.76</v>
      </c>
      <c r="AA299" s="25">
        <v>37.68</v>
      </c>
      <c r="AB299" s="25">
        <v>0.94</v>
      </c>
      <c r="BD299" s="25">
        <v>1.36</v>
      </c>
      <c r="BE299" s="25">
        <v>0.24</v>
      </c>
      <c r="BF299" s="25">
        <v>6.72</v>
      </c>
      <c r="BG299" s="25">
        <v>34.159999999999997</v>
      </c>
      <c r="BH299" s="25"/>
      <c r="BI299" s="25">
        <v>0.03</v>
      </c>
      <c r="BJ299" s="25">
        <v>0.02</v>
      </c>
      <c r="BK299" s="25"/>
      <c r="BL299" s="25">
        <v>9.01</v>
      </c>
      <c r="BM299" s="25">
        <v>9.41</v>
      </c>
      <c r="BN299" s="25">
        <v>30.14</v>
      </c>
      <c r="BO299" s="25">
        <v>0.75</v>
      </c>
    </row>
    <row r="300" spans="1:67 16285:16384" x14ac:dyDescent="0.25">
      <c r="A300" s="138"/>
      <c r="B300" s="19" t="s">
        <v>31</v>
      </c>
      <c r="C300" s="13" t="s">
        <v>33</v>
      </c>
      <c r="D300" s="19">
        <v>30</v>
      </c>
      <c r="E300" s="25">
        <f>BD300*30/20</f>
        <v>2.2199999999999998</v>
      </c>
      <c r="F300" s="25">
        <f>BE300*30/20</f>
        <v>0.26999999999999996</v>
      </c>
      <c r="G300" s="25">
        <v>15.83</v>
      </c>
      <c r="H300" s="25">
        <f t="shared" ref="H300:P300" si="158">BG300*30/20</f>
        <v>70.335000000000008</v>
      </c>
      <c r="I300" s="25">
        <f t="shared" si="158"/>
        <v>0</v>
      </c>
      <c r="J300" s="25">
        <f t="shared" si="158"/>
        <v>0</v>
      </c>
      <c r="K300" s="25">
        <f t="shared" si="158"/>
        <v>1.4999999999999999E-2</v>
      </c>
      <c r="L300" s="25">
        <f t="shared" si="158"/>
        <v>0</v>
      </c>
      <c r="M300" s="25">
        <f t="shared" si="158"/>
        <v>6</v>
      </c>
      <c r="N300" s="25">
        <f t="shared" si="158"/>
        <v>4.2</v>
      </c>
      <c r="O300" s="25">
        <f t="shared" si="158"/>
        <v>19.5</v>
      </c>
      <c r="P300" s="25">
        <f t="shared" si="158"/>
        <v>0.32999999999999996</v>
      </c>
      <c r="Q300" s="25">
        <v>3.03</v>
      </c>
      <c r="R300" s="25">
        <v>0.36</v>
      </c>
      <c r="S300" s="25">
        <v>19.64</v>
      </c>
      <c r="T300" s="25">
        <v>93.77</v>
      </c>
      <c r="U300" s="25"/>
      <c r="V300" s="25"/>
      <c r="W300" s="25">
        <v>1.2999999999999999E-2</v>
      </c>
      <c r="X300" s="25"/>
      <c r="Y300" s="25">
        <v>8</v>
      </c>
      <c r="Z300" s="25">
        <v>5.6</v>
      </c>
      <c r="AA300" s="25">
        <v>26</v>
      </c>
      <c r="AB300" s="25">
        <v>0.44</v>
      </c>
      <c r="AC300" s="25">
        <v>3</v>
      </c>
      <c r="AD300" s="25">
        <f t="shared" ref="AD300:AN300" si="159">AP300*40/40</f>
        <v>0</v>
      </c>
      <c r="AE300" s="25">
        <f t="shared" si="159"/>
        <v>0</v>
      </c>
      <c r="AF300" s="25">
        <f t="shared" si="159"/>
        <v>0</v>
      </c>
      <c r="AG300" s="25">
        <f t="shared" si="159"/>
        <v>0</v>
      </c>
      <c r="AH300" s="25">
        <f t="shared" si="159"/>
        <v>0</v>
      </c>
      <c r="AI300" s="25">
        <f t="shared" si="159"/>
        <v>0</v>
      </c>
      <c r="AJ300" s="25">
        <f t="shared" si="159"/>
        <v>0</v>
      </c>
      <c r="AK300" s="25">
        <f t="shared" si="159"/>
        <v>0</v>
      </c>
      <c r="AL300" s="25">
        <f t="shared" si="159"/>
        <v>0</v>
      </c>
      <c r="AM300" s="25">
        <f t="shared" si="159"/>
        <v>0</v>
      </c>
      <c r="AN300" s="25">
        <f t="shared" si="159"/>
        <v>0</v>
      </c>
      <c r="BD300" s="25">
        <v>1.48</v>
      </c>
      <c r="BE300" s="25">
        <v>0.18</v>
      </c>
      <c r="BF300" s="25">
        <v>9.82</v>
      </c>
      <c r="BG300" s="25">
        <v>46.89</v>
      </c>
      <c r="BH300" s="25"/>
      <c r="BI300" s="25"/>
      <c r="BJ300" s="25">
        <v>0.01</v>
      </c>
      <c r="BK300" s="25"/>
      <c r="BL300" s="25">
        <v>4</v>
      </c>
      <c r="BM300" s="25">
        <v>2.8</v>
      </c>
      <c r="BN300" s="25">
        <v>13</v>
      </c>
      <c r="BO300" s="25">
        <v>0.22</v>
      </c>
      <c r="XCA300" s="2"/>
      <c r="XCB300" s="2"/>
      <c r="XCC300" s="2"/>
      <c r="XCD300" s="2"/>
      <c r="XCE300" s="2"/>
      <c r="XCF300" s="2"/>
      <c r="XCG300" s="2"/>
      <c r="XCH300" s="2"/>
      <c r="XCI300" s="2"/>
      <c r="XCJ300" s="2"/>
      <c r="XCK300" s="2"/>
      <c r="XCL300" s="2"/>
      <c r="XCM300" s="2"/>
      <c r="XCN300" s="2"/>
      <c r="XCO300" s="2"/>
      <c r="XCP300" s="2"/>
      <c r="XCQ300" s="2"/>
      <c r="XCR300" s="2"/>
      <c r="XCS300" s="2"/>
      <c r="XCT300" s="2"/>
      <c r="XCU300" s="2"/>
      <c r="XCV300" s="2"/>
      <c r="XCW300" s="2"/>
      <c r="XCX300" s="2"/>
      <c r="XCY300" s="2"/>
      <c r="XCZ300" s="2"/>
      <c r="XDA300" s="2"/>
      <c r="XDB300" s="2"/>
      <c r="XDC300" s="2"/>
      <c r="XDD300" s="2"/>
      <c r="XDE300" s="2"/>
      <c r="XDF300" s="2"/>
      <c r="XDG300" s="2"/>
      <c r="XDH300" s="2"/>
      <c r="XDI300" s="2"/>
      <c r="XDJ300" s="2"/>
      <c r="XDK300" s="2"/>
      <c r="XDL300" s="2"/>
      <c r="XDM300" s="2"/>
      <c r="XDN300" s="2"/>
      <c r="XDO300" s="2"/>
      <c r="XDP300" s="2"/>
      <c r="XDQ300" s="2"/>
      <c r="XDR300" s="2"/>
      <c r="XDS300" s="2"/>
      <c r="XDT300" s="2"/>
      <c r="XDU300" s="2"/>
      <c r="XDV300" s="2"/>
      <c r="XDW300" s="2"/>
      <c r="XDX300" s="2"/>
      <c r="XDY300" s="2"/>
      <c r="XDZ300" s="2"/>
      <c r="XEA300" s="2"/>
      <c r="XEB300" s="2"/>
      <c r="XEC300" s="2"/>
      <c r="XED300" s="2"/>
      <c r="XEE300" s="2"/>
      <c r="XEF300" s="2"/>
      <c r="XEG300" s="2"/>
      <c r="XEH300" s="2"/>
      <c r="XEI300" s="2"/>
      <c r="XEJ300" s="2"/>
      <c r="XEK300" s="2"/>
      <c r="XEL300" s="2"/>
      <c r="XEM300" s="2"/>
      <c r="XEN300" s="2"/>
      <c r="XEO300" s="2"/>
      <c r="XEP300" s="2"/>
      <c r="XEQ300" s="2"/>
      <c r="XER300" s="2"/>
      <c r="XES300" s="2"/>
      <c r="XET300" s="2"/>
      <c r="XEU300" s="2"/>
      <c r="XEV300" s="2"/>
      <c r="XEW300" s="2"/>
      <c r="XEX300" s="2"/>
      <c r="XEY300" s="2"/>
      <c r="XEZ300" s="2"/>
      <c r="XFA300" s="2"/>
      <c r="XFB300" s="2"/>
      <c r="XFC300" s="2"/>
    </row>
    <row r="301" spans="1:67 16285:16384" x14ac:dyDescent="0.25">
      <c r="A301" s="138"/>
      <c r="B301" s="19" t="s">
        <v>176</v>
      </c>
      <c r="C301" s="24" t="s">
        <v>177</v>
      </c>
      <c r="D301" s="19">
        <v>100</v>
      </c>
      <c r="E301" s="25">
        <v>0.9</v>
      </c>
      <c r="F301" s="25">
        <v>0.2</v>
      </c>
      <c r="G301" s="25">
        <v>8.1</v>
      </c>
      <c r="H301" s="25">
        <v>43</v>
      </c>
      <c r="I301" s="49"/>
      <c r="J301" s="19">
        <v>0.04</v>
      </c>
      <c r="K301" s="19">
        <v>0.03</v>
      </c>
      <c r="L301" s="25">
        <v>60</v>
      </c>
      <c r="M301" s="25">
        <v>34</v>
      </c>
      <c r="N301" s="25">
        <v>20</v>
      </c>
      <c r="O301" s="25">
        <v>23</v>
      </c>
      <c r="P301" s="25">
        <v>0.3</v>
      </c>
    </row>
    <row r="302" spans="1:67 16285:16384" x14ac:dyDescent="0.25">
      <c r="A302" s="138"/>
      <c r="B302" s="19" t="s">
        <v>31</v>
      </c>
      <c r="C302" s="13" t="s">
        <v>60</v>
      </c>
      <c r="D302" s="19">
        <v>180</v>
      </c>
      <c r="E302" s="25">
        <f t="shared" ref="E302:P302" si="160">BD302*180/200</f>
        <v>0.45</v>
      </c>
      <c r="F302" s="25">
        <f t="shared" si="160"/>
        <v>0</v>
      </c>
      <c r="G302" s="25">
        <f t="shared" si="160"/>
        <v>9.09</v>
      </c>
      <c r="H302" s="25">
        <f t="shared" si="160"/>
        <v>37.799999999999997</v>
      </c>
      <c r="I302" s="25">
        <f t="shared" si="160"/>
        <v>0</v>
      </c>
      <c r="J302" s="25">
        <f t="shared" si="160"/>
        <v>9.0000000000000011E-3</v>
      </c>
      <c r="K302" s="25">
        <f t="shared" si="160"/>
        <v>9.0000000000000011E-3</v>
      </c>
      <c r="L302" s="25">
        <f t="shared" si="160"/>
        <v>1.8</v>
      </c>
      <c r="M302" s="25">
        <f t="shared" si="160"/>
        <v>6.3</v>
      </c>
      <c r="N302" s="25">
        <f t="shared" si="160"/>
        <v>3.6</v>
      </c>
      <c r="O302" s="25">
        <f t="shared" si="160"/>
        <v>6.3</v>
      </c>
      <c r="P302" s="25">
        <f t="shared" si="160"/>
        <v>1.2599999999999998</v>
      </c>
      <c r="Q302" s="50">
        <v>1</v>
      </c>
      <c r="R302" s="50"/>
      <c r="S302" s="50">
        <v>20.2</v>
      </c>
      <c r="T302" s="50">
        <v>84.8</v>
      </c>
      <c r="U302" s="50"/>
      <c r="V302" s="13">
        <v>0.02</v>
      </c>
      <c r="W302" s="13">
        <v>0.02</v>
      </c>
      <c r="X302" s="50">
        <v>4</v>
      </c>
      <c r="Y302" s="50">
        <v>14</v>
      </c>
      <c r="Z302" s="50">
        <v>14</v>
      </c>
      <c r="AA302" s="50">
        <v>14</v>
      </c>
      <c r="AB302" s="50">
        <v>2.8</v>
      </c>
      <c r="BD302" s="25">
        <v>0.5</v>
      </c>
      <c r="BE302" s="25">
        <f>BQ302*200/200</f>
        <v>0</v>
      </c>
      <c r="BF302" s="25">
        <v>10.1</v>
      </c>
      <c r="BG302" s="25">
        <v>42</v>
      </c>
      <c r="BH302" s="25">
        <f>BT302*200/200</f>
        <v>0</v>
      </c>
      <c r="BI302" s="25">
        <v>0.01</v>
      </c>
      <c r="BJ302" s="25">
        <v>0.01</v>
      </c>
      <c r="BK302" s="25">
        <v>2</v>
      </c>
      <c r="BL302" s="25">
        <v>7</v>
      </c>
      <c r="BM302" s="25">
        <v>4</v>
      </c>
      <c r="BN302" s="25">
        <v>7</v>
      </c>
      <c r="BO302" s="25">
        <v>1.4</v>
      </c>
      <c r="XCA302" s="2"/>
      <c r="XCB302" s="2"/>
      <c r="XCC302" s="2"/>
      <c r="XCD302" s="2"/>
      <c r="XCE302" s="2"/>
      <c r="XCF302" s="2"/>
      <c r="XCG302" s="2"/>
      <c r="XCH302" s="2"/>
      <c r="XCI302" s="2"/>
      <c r="XCJ302" s="2"/>
      <c r="XCK302" s="2"/>
      <c r="XCL302" s="2"/>
      <c r="XCM302" s="2"/>
      <c r="XCN302" s="2"/>
      <c r="XCO302" s="2"/>
      <c r="XCP302" s="2"/>
      <c r="XCQ302" s="2"/>
      <c r="XCR302" s="2"/>
      <c r="XCS302" s="2"/>
      <c r="XCT302" s="2"/>
      <c r="XCU302" s="2"/>
      <c r="XCV302" s="2"/>
      <c r="XCW302" s="2"/>
      <c r="XCX302" s="2"/>
      <c r="XCY302" s="2"/>
      <c r="XCZ302" s="2"/>
      <c r="XDA302" s="2"/>
      <c r="XDB302" s="2"/>
      <c r="XDC302" s="2"/>
      <c r="XDD302" s="2"/>
      <c r="XDE302" s="2"/>
      <c r="XDF302" s="2"/>
      <c r="XDG302" s="2"/>
      <c r="XDH302" s="2"/>
      <c r="XDI302" s="2"/>
      <c r="XDJ302" s="2"/>
      <c r="XDK302" s="2"/>
      <c r="XDL302" s="2"/>
      <c r="XDM302" s="2"/>
      <c r="XDN302" s="2"/>
      <c r="XDO302" s="2"/>
      <c r="XDP302" s="2"/>
      <c r="XDQ302" s="2"/>
      <c r="XDR302" s="2"/>
      <c r="XDS302" s="2"/>
      <c r="XDT302" s="2"/>
      <c r="XDU302" s="2"/>
      <c r="XDV302" s="2"/>
      <c r="XDW302" s="2"/>
      <c r="XDX302" s="2"/>
      <c r="XDY302" s="2"/>
      <c r="XDZ302" s="2"/>
      <c r="XEA302" s="2"/>
      <c r="XEB302" s="2"/>
      <c r="XEC302" s="2"/>
      <c r="XED302" s="2"/>
      <c r="XEE302" s="2"/>
      <c r="XEF302" s="2"/>
      <c r="XEG302" s="2"/>
      <c r="XEH302" s="2"/>
      <c r="XEI302" s="2"/>
      <c r="XEJ302" s="2"/>
      <c r="XEK302" s="2"/>
      <c r="XEL302" s="2"/>
      <c r="XEM302" s="2"/>
      <c r="XEN302" s="2"/>
      <c r="XEO302" s="2"/>
      <c r="XEP302" s="2"/>
      <c r="XEQ302" s="2"/>
      <c r="XER302" s="2"/>
      <c r="XES302" s="2"/>
      <c r="XET302" s="2"/>
      <c r="XEU302" s="2"/>
      <c r="XEV302" s="2"/>
      <c r="XEW302" s="2"/>
      <c r="XEX302" s="2"/>
      <c r="XEY302" s="2"/>
      <c r="XEZ302" s="2"/>
      <c r="XFA302" s="2"/>
      <c r="XFB302" s="2"/>
      <c r="XFC302" s="2"/>
    </row>
    <row r="303" spans="1:67 16285:16384" s="2" customFormat="1" ht="18.75" customHeight="1" x14ac:dyDescent="0.25">
      <c r="A303" s="138"/>
      <c r="B303" s="12"/>
      <c r="C303" s="51"/>
      <c r="D303" s="19"/>
      <c r="E303" s="25"/>
      <c r="F303" s="25"/>
      <c r="G303" s="25"/>
      <c r="H303" s="25"/>
      <c r="I303" s="25"/>
      <c r="J303" s="19"/>
      <c r="K303" s="19"/>
      <c r="L303" s="25"/>
      <c r="M303" s="25"/>
      <c r="N303" s="25"/>
      <c r="O303" s="25"/>
      <c r="P303" s="25"/>
      <c r="XBI303" s="3"/>
      <c r="XBJ303" s="3"/>
      <c r="XBK303" s="3"/>
      <c r="XBL303" s="3"/>
      <c r="XBM303" s="3"/>
      <c r="XBN303" s="3"/>
      <c r="XBO303" s="3"/>
      <c r="XBP303" s="3"/>
      <c r="XBQ303" s="3"/>
      <c r="XBR303" s="3"/>
      <c r="XBS303" s="3"/>
      <c r="XBT303" s="3"/>
      <c r="XBU303" s="3"/>
      <c r="XBV303" s="3"/>
      <c r="XBW303" s="3"/>
      <c r="XBX303" s="3"/>
      <c r="XBY303" s="3"/>
      <c r="XBZ303" s="3"/>
      <c r="XCA303" s="3"/>
      <c r="XCB303" s="3"/>
      <c r="XCC303" s="3"/>
      <c r="XCD303" s="3"/>
      <c r="XCE303" s="3"/>
      <c r="XCF303" s="3"/>
      <c r="XCG303" s="3"/>
      <c r="XCH303" s="3"/>
      <c r="XCI303" s="3"/>
      <c r="XCJ303" s="3"/>
      <c r="XCK303" s="3"/>
      <c r="XCL303" s="3"/>
      <c r="XCM303" s="3"/>
      <c r="XCN303" s="3"/>
      <c r="XCO303" s="3"/>
      <c r="XCP303" s="3"/>
      <c r="XCQ303" s="3"/>
      <c r="XCR303" s="3"/>
      <c r="XCS303" s="3"/>
      <c r="XCT303" s="3"/>
      <c r="XCU303" s="3"/>
      <c r="XCV303" s="3"/>
      <c r="XCW303" s="3"/>
      <c r="XCX303" s="3"/>
      <c r="XCY303" s="3"/>
      <c r="XCZ303" s="3"/>
      <c r="XDA303" s="3"/>
      <c r="XDB303" s="3"/>
      <c r="XDC303" s="3"/>
      <c r="XDD303" s="3"/>
      <c r="XDE303" s="3"/>
      <c r="XDF303" s="3"/>
      <c r="XDG303" s="3"/>
      <c r="XDH303" s="3"/>
      <c r="XDI303" s="3"/>
      <c r="XDJ303" s="3"/>
      <c r="XDK303" s="3"/>
      <c r="XDL303" s="3"/>
      <c r="XDM303" s="3"/>
      <c r="XDN303" s="3"/>
      <c r="XDO303" s="3"/>
      <c r="XDP303" s="3"/>
      <c r="XDQ303" s="3"/>
      <c r="XDR303" s="3"/>
      <c r="XDS303" s="3"/>
      <c r="XDT303" s="3"/>
      <c r="XDU303" s="3"/>
      <c r="XDV303" s="3"/>
      <c r="XDW303" s="3"/>
      <c r="XDX303" s="3"/>
      <c r="XDY303" s="3"/>
      <c r="XDZ303" s="3"/>
      <c r="XEA303" s="3"/>
      <c r="XEB303" s="3"/>
      <c r="XEC303" s="3"/>
      <c r="XED303" s="3"/>
      <c r="XEE303" s="3"/>
      <c r="XEF303" s="3"/>
      <c r="XEG303" s="3"/>
      <c r="XEH303" s="3"/>
      <c r="XEI303" s="3"/>
      <c r="XEJ303" s="3"/>
      <c r="XEK303" s="3"/>
      <c r="XEL303" s="3"/>
      <c r="XEM303" s="3"/>
      <c r="XEN303" s="3"/>
      <c r="XEO303" s="3"/>
      <c r="XEP303" s="3"/>
      <c r="XEQ303" s="3"/>
      <c r="XER303" s="3"/>
      <c r="XES303" s="3"/>
      <c r="XET303" s="3"/>
      <c r="XEU303" s="3"/>
      <c r="XEV303" s="3"/>
      <c r="XEW303" s="3"/>
      <c r="XEX303" s="3"/>
      <c r="XEY303" s="3"/>
      <c r="XEZ303" s="3"/>
      <c r="XFA303" s="3"/>
      <c r="XFB303" s="3"/>
      <c r="XFC303" s="3"/>
      <c r="XFD303" s="4"/>
    </row>
    <row r="304" spans="1:67 16285:16384" x14ac:dyDescent="0.25">
      <c r="A304" s="140" t="s">
        <v>82</v>
      </c>
      <c r="B304" s="140"/>
      <c r="C304" s="140"/>
      <c r="D304" s="29">
        <f>SUM(D296:D303)</f>
        <v>630</v>
      </c>
      <c r="E304" s="30"/>
      <c r="F304" s="30"/>
      <c r="G304" s="30"/>
      <c r="H304" s="30"/>
      <c r="I304" s="30"/>
      <c r="J304" s="29"/>
      <c r="K304" s="29"/>
      <c r="L304" s="30"/>
      <c r="M304" s="30"/>
      <c r="N304" s="30"/>
      <c r="O304" s="30"/>
      <c r="P304" s="30"/>
    </row>
    <row r="305" spans="1:67 16285:16384" ht="14.85" customHeight="1" x14ac:dyDescent="0.25">
      <c r="A305" s="141" t="s">
        <v>37</v>
      </c>
      <c r="B305" s="141"/>
      <c r="C305" s="141">
        <f>SUM(C299:C304)</f>
        <v>0</v>
      </c>
      <c r="D305" s="141">
        <f>SUM(D299:D304)</f>
        <v>960</v>
      </c>
      <c r="E305" s="30">
        <f t="shared" ref="E305:P305" si="161">SUM(E296:E304)</f>
        <v>18.015999999999998</v>
      </c>
      <c r="F305" s="30">
        <f t="shared" si="161"/>
        <v>11.411</v>
      </c>
      <c r="G305" s="30">
        <f t="shared" si="161"/>
        <v>68.27000000000001</v>
      </c>
      <c r="H305" s="30">
        <f t="shared" si="161"/>
        <v>446.59500000000008</v>
      </c>
      <c r="I305" s="30">
        <f t="shared" si="161"/>
        <v>5.5019999999999998</v>
      </c>
      <c r="J305" s="30">
        <f t="shared" si="161"/>
        <v>0.28900000000000003</v>
      </c>
      <c r="K305" s="30">
        <f t="shared" si="161"/>
        <v>0.26900000000000002</v>
      </c>
      <c r="L305" s="30">
        <f t="shared" si="161"/>
        <v>88.730999999999995</v>
      </c>
      <c r="M305" s="30">
        <f t="shared" si="161"/>
        <v>141.17000000000002</v>
      </c>
      <c r="N305" s="30">
        <f t="shared" si="161"/>
        <v>100.753</v>
      </c>
      <c r="O305" s="30">
        <f t="shared" si="161"/>
        <v>321.99100000000004</v>
      </c>
      <c r="P305" s="30">
        <f t="shared" si="161"/>
        <v>4.6319999999999997</v>
      </c>
    </row>
    <row r="306" spans="1:67 16285:16384" ht="15.75" x14ac:dyDescent="0.25">
      <c r="A306" s="153" t="s">
        <v>38</v>
      </c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</row>
    <row r="307" spans="1:67 16285:16384" x14ac:dyDescent="0.25">
      <c r="A307" s="153"/>
      <c r="B307" s="19" t="s">
        <v>61</v>
      </c>
      <c r="C307" s="24" t="s">
        <v>178</v>
      </c>
      <c r="D307" s="14">
        <v>60</v>
      </c>
      <c r="E307" s="15">
        <f t="shared" ref="E307:P307" si="162">BD307*60/100</f>
        <v>0.65400000000000003</v>
      </c>
      <c r="F307" s="15">
        <f t="shared" si="162"/>
        <v>3.6239999999999997</v>
      </c>
      <c r="G307" s="15">
        <f t="shared" si="162"/>
        <v>2.262</v>
      </c>
      <c r="H307" s="15">
        <f t="shared" si="162"/>
        <v>43.8</v>
      </c>
      <c r="I307" s="15">
        <f t="shared" si="162"/>
        <v>0</v>
      </c>
      <c r="J307" s="15">
        <f t="shared" si="162"/>
        <v>1.7999999999999999E-2</v>
      </c>
      <c r="K307" s="15">
        <f t="shared" si="162"/>
        <v>2.4E-2</v>
      </c>
      <c r="L307" s="15">
        <f t="shared" si="162"/>
        <v>7.9260000000000002</v>
      </c>
      <c r="M307" s="15">
        <f t="shared" si="162"/>
        <v>15.252000000000001</v>
      </c>
      <c r="N307" s="15">
        <f t="shared" si="162"/>
        <v>11.298</v>
      </c>
      <c r="O307" s="15">
        <f t="shared" si="162"/>
        <v>21.372</v>
      </c>
      <c r="P307" s="15">
        <f t="shared" si="162"/>
        <v>0.39600000000000002</v>
      </c>
      <c r="Q307" s="47">
        <v>0.6</v>
      </c>
      <c r="R307" s="47">
        <v>2.36</v>
      </c>
      <c r="S307" s="47">
        <v>3.85</v>
      </c>
      <c r="T307" s="47">
        <v>38.75</v>
      </c>
      <c r="U307" s="47">
        <v>0.01</v>
      </c>
      <c r="V307" s="48">
        <v>0.01</v>
      </c>
      <c r="W307" s="48">
        <v>0.03</v>
      </c>
      <c r="X307" s="47">
        <v>3.75</v>
      </c>
      <c r="Y307" s="47">
        <v>20</v>
      </c>
      <c r="Z307" s="47">
        <v>7.5</v>
      </c>
      <c r="AA307" s="47">
        <v>18.75</v>
      </c>
      <c r="AB307" s="47">
        <v>0.35</v>
      </c>
      <c r="BD307" s="15">
        <v>1.0900000000000001</v>
      </c>
      <c r="BE307" s="15">
        <v>6.04</v>
      </c>
      <c r="BF307" s="15">
        <v>3.77</v>
      </c>
      <c r="BG307" s="15">
        <v>73</v>
      </c>
      <c r="BH307" s="15"/>
      <c r="BI307" s="15">
        <v>0.03</v>
      </c>
      <c r="BJ307" s="15">
        <v>0.04</v>
      </c>
      <c r="BK307" s="15">
        <v>13.21</v>
      </c>
      <c r="BL307" s="15">
        <v>25.42</v>
      </c>
      <c r="BM307" s="15">
        <v>18.829999999999998</v>
      </c>
      <c r="BN307" s="15">
        <v>35.619999999999997</v>
      </c>
      <c r="BO307" s="15">
        <v>0.66</v>
      </c>
    </row>
    <row r="308" spans="1:67 16285:16384" s="36" customFormat="1" x14ac:dyDescent="0.25">
      <c r="A308" s="153"/>
      <c r="B308" s="19" t="s">
        <v>63</v>
      </c>
      <c r="C308" s="53" t="s">
        <v>64</v>
      </c>
      <c r="D308" s="14">
        <v>200</v>
      </c>
      <c r="E308" s="15">
        <f t="shared" ref="E308:P308" si="163">BD308*200/100</f>
        <v>4.4000000000000004</v>
      </c>
      <c r="F308" s="15">
        <f t="shared" si="163"/>
        <v>4.22</v>
      </c>
      <c r="G308" s="15">
        <f t="shared" si="163"/>
        <v>13.22</v>
      </c>
      <c r="H308" s="15">
        <f t="shared" si="163"/>
        <v>118</v>
      </c>
      <c r="I308" s="15">
        <f t="shared" si="163"/>
        <v>0</v>
      </c>
      <c r="J308" s="15">
        <f t="shared" si="163"/>
        <v>0.18</v>
      </c>
      <c r="K308" s="15">
        <f t="shared" si="163"/>
        <v>0.06</v>
      </c>
      <c r="L308" s="15">
        <f t="shared" si="163"/>
        <v>4.66</v>
      </c>
      <c r="M308" s="15">
        <f t="shared" si="163"/>
        <v>34.14</v>
      </c>
      <c r="N308" s="15">
        <f t="shared" si="163"/>
        <v>28.46</v>
      </c>
      <c r="O308" s="15">
        <f t="shared" si="163"/>
        <v>70.48</v>
      </c>
      <c r="P308" s="15">
        <f t="shared" si="163"/>
        <v>1.64</v>
      </c>
      <c r="Q308" s="54">
        <v>5.49</v>
      </c>
      <c r="R308" s="54">
        <v>5.27</v>
      </c>
      <c r="S308" s="54">
        <v>16.54</v>
      </c>
      <c r="T308" s="54">
        <v>148.25</v>
      </c>
      <c r="U308" s="54"/>
      <c r="V308" s="55">
        <v>0.22800000000000001</v>
      </c>
      <c r="W308" s="55">
        <v>7.2999999999999995E-2</v>
      </c>
      <c r="X308" s="54">
        <v>5.83</v>
      </c>
      <c r="Y308" s="54">
        <v>42.68</v>
      </c>
      <c r="Z308" s="54">
        <v>88.1</v>
      </c>
      <c r="AA308" s="54">
        <v>35.58</v>
      </c>
      <c r="AB308" s="54">
        <v>2.0499999999999998</v>
      </c>
      <c r="BD308" s="15">
        <v>2.2000000000000002</v>
      </c>
      <c r="BE308" s="15">
        <v>2.11</v>
      </c>
      <c r="BF308" s="15">
        <v>6.61</v>
      </c>
      <c r="BG308" s="15">
        <v>59</v>
      </c>
      <c r="BH308" s="15">
        <f>BT308*200/250</f>
        <v>0</v>
      </c>
      <c r="BI308" s="15">
        <v>0.09</v>
      </c>
      <c r="BJ308" s="15">
        <v>0.03</v>
      </c>
      <c r="BK308" s="15">
        <v>2.33</v>
      </c>
      <c r="BL308" s="15">
        <v>17.07</v>
      </c>
      <c r="BM308" s="15">
        <v>14.23</v>
      </c>
      <c r="BN308" s="15">
        <v>35.24</v>
      </c>
      <c r="BO308" s="15">
        <v>0.82</v>
      </c>
      <c r="XFD308" s="4"/>
    </row>
    <row r="309" spans="1:67 16285:16384" x14ac:dyDescent="0.25">
      <c r="A309" s="153"/>
      <c r="B309" s="19" t="s">
        <v>127</v>
      </c>
      <c r="C309" s="13" t="s">
        <v>128</v>
      </c>
      <c r="D309" s="19">
        <v>200</v>
      </c>
      <c r="E309" s="25">
        <v>8</v>
      </c>
      <c r="F309" s="25">
        <v>10</v>
      </c>
      <c r="G309" s="25">
        <f t="shared" ref="G309:P309" si="164">BF309*200/150</f>
        <v>23.293333333333333</v>
      </c>
      <c r="H309" s="25">
        <f t="shared" si="164"/>
        <v>388</v>
      </c>
      <c r="I309" s="25">
        <f t="shared" si="164"/>
        <v>0</v>
      </c>
      <c r="J309" s="25">
        <f t="shared" si="164"/>
        <v>0.22666666666666666</v>
      </c>
      <c r="K309" s="25">
        <f t="shared" si="164"/>
        <v>0.25333333333333335</v>
      </c>
      <c r="L309" s="25">
        <f t="shared" si="164"/>
        <v>29.04</v>
      </c>
      <c r="M309" s="25">
        <f t="shared" si="164"/>
        <v>30.2</v>
      </c>
      <c r="N309" s="25">
        <f t="shared" si="164"/>
        <v>57.693333333333335</v>
      </c>
      <c r="O309" s="25">
        <f t="shared" si="164"/>
        <v>286.49333333333334</v>
      </c>
      <c r="P309" s="25">
        <f t="shared" si="164"/>
        <v>4.24</v>
      </c>
      <c r="BD309" s="25">
        <v>16.940000000000001</v>
      </c>
      <c r="BE309" s="25">
        <v>17.05</v>
      </c>
      <c r="BF309" s="25">
        <v>17.47</v>
      </c>
      <c r="BG309" s="25">
        <v>291</v>
      </c>
      <c r="BH309" s="25"/>
      <c r="BI309" s="19">
        <v>0.17</v>
      </c>
      <c r="BJ309" s="19">
        <v>0.19</v>
      </c>
      <c r="BK309" s="25">
        <v>21.78</v>
      </c>
      <c r="BL309" s="25">
        <v>22.65</v>
      </c>
      <c r="BM309" s="25">
        <v>43.27</v>
      </c>
      <c r="BN309" s="25">
        <v>214.87</v>
      </c>
      <c r="BO309" s="25">
        <v>3.18</v>
      </c>
    </row>
    <row r="310" spans="1:67 16285:16384" x14ac:dyDescent="0.25">
      <c r="A310" s="153"/>
      <c r="B310" s="19" t="s">
        <v>31</v>
      </c>
      <c r="C310" s="24" t="s">
        <v>32</v>
      </c>
      <c r="D310" s="19">
        <v>28</v>
      </c>
      <c r="E310" s="25">
        <f t="shared" ref="E310:P310" si="165">BD310*28/20</f>
        <v>1.9040000000000004</v>
      </c>
      <c r="F310" s="25">
        <f t="shared" si="165"/>
        <v>0.33599999999999997</v>
      </c>
      <c r="G310" s="25">
        <f t="shared" si="165"/>
        <v>9.4079999999999995</v>
      </c>
      <c r="H310" s="25">
        <f t="shared" si="165"/>
        <v>47.823999999999998</v>
      </c>
      <c r="I310" s="25">
        <f t="shared" si="165"/>
        <v>0</v>
      </c>
      <c r="J310" s="25">
        <f t="shared" si="165"/>
        <v>4.1999999999999996E-2</v>
      </c>
      <c r="K310" s="25">
        <f t="shared" si="165"/>
        <v>2.8000000000000004E-2</v>
      </c>
      <c r="L310" s="25">
        <f t="shared" si="165"/>
        <v>0</v>
      </c>
      <c r="M310" s="25">
        <f t="shared" si="165"/>
        <v>12.614000000000001</v>
      </c>
      <c r="N310" s="25">
        <f t="shared" si="165"/>
        <v>13.174000000000001</v>
      </c>
      <c r="O310" s="25">
        <f t="shared" si="165"/>
        <v>42.196000000000005</v>
      </c>
      <c r="P310" s="25">
        <f t="shared" si="165"/>
        <v>1.05</v>
      </c>
      <c r="Q310" s="25">
        <v>1.7</v>
      </c>
      <c r="R310" s="25">
        <v>0.3</v>
      </c>
      <c r="S310" s="25">
        <v>8.4</v>
      </c>
      <c r="T310" s="25">
        <v>42.7</v>
      </c>
      <c r="U310" s="25"/>
      <c r="V310" s="25">
        <v>0.04</v>
      </c>
      <c r="W310" s="25">
        <v>0.02</v>
      </c>
      <c r="X310" s="25"/>
      <c r="Y310" s="25">
        <v>11.26</v>
      </c>
      <c r="Z310" s="25">
        <v>11.76</v>
      </c>
      <c r="AA310" s="25">
        <v>37.68</v>
      </c>
      <c r="AB310" s="25">
        <v>0.94</v>
      </c>
      <c r="BD310" s="25">
        <v>1.36</v>
      </c>
      <c r="BE310" s="25">
        <v>0.24</v>
      </c>
      <c r="BF310" s="25">
        <v>6.72</v>
      </c>
      <c r="BG310" s="25">
        <v>34.159999999999997</v>
      </c>
      <c r="BH310" s="25"/>
      <c r="BI310" s="25">
        <v>0.03</v>
      </c>
      <c r="BJ310" s="25">
        <v>0.02</v>
      </c>
      <c r="BK310" s="25"/>
      <c r="BL310" s="25">
        <v>9.01</v>
      </c>
      <c r="BM310" s="25">
        <v>9.41</v>
      </c>
      <c r="BN310" s="25">
        <v>30.14</v>
      </c>
      <c r="BO310" s="25">
        <v>0.75</v>
      </c>
    </row>
    <row r="311" spans="1:67 16285:16384" x14ac:dyDescent="0.25">
      <c r="A311" s="153"/>
      <c r="B311" s="19" t="s">
        <v>31</v>
      </c>
      <c r="C311" s="13" t="s">
        <v>33</v>
      </c>
      <c r="D311" s="19">
        <v>50</v>
      </c>
      <c r="E311" s="25">
        <f>BD311*50/20</f>
        <v>3.7</v>
      </c>
      <c r="F311" s="25">
        <f>BE311*50/20</f>
        <v>0.45</v>
      </c>
      <c r="G311" s="25">
        <v>26.38</v>
      </c>
      <c r="H311" s="25">
        <f t="shared" ref="H311:P311" si="166">BG311*50/20</f>
        <v>117.22499999999999</v>
      </c>
      <c r="I311" s="25">
        <f t="shared" si="166"/>
        <v>0</v>
      </c>
      <c r="J311" s="25">
        <f t="shared" si="166"/>
        <v>0</v>
      </c>
      <c r="K311" s="25">
        <f t="shared" si="166"/>
        <v>2.5000000000000001E-2</v>
      </c>
      <c r="L311" s="25">
        <f t="shared" si="166"/>
        <v>0</v>
      </c>
      <c r="M311" s="25">
        <f t="shared" si="166"/>
        <v>10</v>
      </c>
      <c r="N311" s="25">
        <f t="shared" si="166"/>
        <v>7</v>
      </c>
      <c r="O311" s="25">
        <f t="shared" si="166"/>
        <v>32.5</v>
      </c>
      <c r="P311" s="25">
        <f t="shared" si="166"/>
        <v>0.55000000000000004</v>
      </c>
      <c r="Q311" s="25">
        <v>3.03</v>
      </c>
      <c r="R311" s="25">
        <v>0.36</v>
      </c>
      <c r="S311" s="25">
        <v>19.64</v>
      </c>
      <c r="T311" s="25">
        <v>93.77</v>
      </c>
      <c r="U311" s="25"/>
      <c r="V311" s="25"/>
      <c r="W311" s="25">
        <v>1.2999999999999999E-2</v>
      </c>
      <c r="X311" s="25"/>
      <c r="Y311" s="25">
        <v>8</v>
      </c>
      <c r="Z311" s="25">
        <v>5.6</v>
      </c>
      <c r="AA311" s="25">
        <v>26</v>
      </c>
      <c r="AB311" s="25">
        <v>0.44</v>
      </c>
      <c r="AC311" s="25">
        <v>3</v>
      </c>
      <c r="AD311" s="25">
        <f t="shared" ref="AD311:AN311" si="167">AP311*40/40</f>
        <v>0</v>
      </c>
      <c r="AE311" s="25">
        <f t="shared" si="167"/>
        <v>0</v>
      </c>
      <c r="AF311" s="25">
        <f t="shared" si="167"/>
        <v>0</v>
      </c>
      <c r="AG311" s="25">
        <f t="shared" si="167"/>
        <v>0</v>
      </c>
      <c r="AH311" s="25">
        <f t="shared" si="167"/>
        <v>0</v>
      </c>
      <c r="AI311" s="25">
        <f t="shared" si="167"/>
        <v>0</v>
      </c>
      <c r="AJ311" s="25">
        <f t="shared" si="167"/>
        <v>0</v>
      </c>
      <c r="AK311" s="25">
        <f t="shared" si="167"/>
        <v>0</v>
      </c>
      <c r="AL311" s="25">
        <f t="shared" si="167"/>
        <v>0</v>
      </c>
      <c r="AM311" s="25">
        <f t="shared" si="167"/>
        <v>0</v>
      </c>
      <c r="AN311" s="25">
        <f t="shared" si="167"/>
        <v>0</v>
      </c>
      <c r="BD311" s="25">
        <v>1.48</v>
      </c>
      <c r="BE311" s="25">
        <v>0.18</v>
      </c>
      <c r="BF311" s="25">
        <v>9.82</v>
      </c>
      <c r="BG311" s="25">
        <v>46.89</v>
      </c>
      <c r="BH311" s="25"/>
      <c r="BI311" s="25"/>
      <c r="BJ311" s="25">
        <v>0.01</v>
      </c>
      <c r="BK311" s="25"/>
      <c r="BL311" s="25">
        <v>4</v>
      </c>
      <c r="BM311" s="25">
        <v>2.8</v>
      </c>
      <c r="BN311" s="25">
        <v>13</v>
      </c>
      <c r="BO311" s="25">
        <v>0.22</v>
      </c>
      <c r="XCA311" s="2"/>
      <c r="XCB311" s="2"/>
      <c r="XCC311" s="2"/>
      <c r="XCD311" s="2"/>
      <c r="XCE311" s="2"/>
      <c r="XCF311" s="2"/>
      <c r="XCG311" s="2"/>
      <c r="XCH311" s="2"/>
      <c r="XCI311" s="2"/>
      <c r="XCJ311" s="2"/>
      <c r="XCK311" s="2"/>
      <c r="XCL311" s="2"/>
      <c r="XCM311" s="2"/>
      <c r="XCN311" s="2"/>
      <c r="XCO311" s="2"/>
      <c r="XCP311" s="2"/>
      <c r="XCQ311" s="2"/>
      <c r="XCR311" s="2"/>
      <c r="XCS311" s="2"/>
      <c r="XCT311" s="2"/>
      <c r="XCU311" s="2"/>
      <c r="XCV311" s="2"/>
      <c r="XCW311" s="2"/>
      <c r="XCX311" s="2"/>
      <c r="XCY311" s="2"/>
      <c r="XCZ311" s="2"/>
      <c r="XDA311" s="2"/>
      <c r="XDB311" s="2"/>
      <c r="XDC311" s="2"/>
      <c r="XDD311" s="2"/>
      <c r="XDE311" s="2"/>
      <c r="XDF311" s="2"/>
      <c r="XDG311" s="2"/>
      <c r="XDH311" s="2"/>
      <c r="XDI311" s="2"/>
      <c r="XDJ311" s="2"/>
      <c r="XDK311" s="2"/>
      <c r="XDL311" s="2"/>
      <c r="XDM311" s="2"/>
      <c r="XDN311" s="2"/>
      <c r="XDO311" s="2"/>
      <c r="XDP311" s="2"/>
      <c r="XDQ311" s="2"/>
      <c r="XDR311" s="2"/>
      <c r="XDS311" s="2"/>
      <c r="XDT311" s="2"/>
      <c r="XDU311" s="2"/>
      <c r="XDV311" s="2"/>
      <c r="XDW311" s="2"/>
      <c r="XDX311" s="2"/>
      <c r="XDY311" s="2"/>
      <c r="XDZ311" s="2"/>
      <c r="XEA311" s="2"/>
      <c r="XEB311" s="2"/>
      <c r="XEC311" s="2"/>
      <c r="XED311" s="2"/>
      <c r="XEE311" s="2"/>
      <c r="XEF311" s="2"/>
      <c r="XEG311" s="2"/>
      <c r="XEH311" s="2"/>
      <c r="XEI311" s="2"/>
      <c r="XEJ311" s="2"/>
      <c r="XEK311" s="2"/>
      <c r="XEL311" s="2"/>
      <c r="XEM311" s="2"/>
      <c r="XEN311" s="2"/>
      <c r="XEO311" s="2"/>
      <c r="XEP311" s="2"/>
      <c r="XEQ311" s="2"/>
      <c r="XER311" s="2"/>
      <c r="XES311" s="2"/>
      <c r="XET311" s="2"/>
      <c r="XEU311" s="2"/>
      <c r="XEV311" s="2"/>
      <c r="XEW311" s="2"/>
      <c r="XEX311" s="2"/>
      <c r="XEY311" s="2"/>
      <c r="XEZ311" s="2"/>
      <c r="XFA311" s="2"/>
      <c r="XFB311" s="2"/>
      <c r="XFC311" s="2"/>
    </row>
    <row r="312" spans="1:67 16285:16384" ht="25.35" customHeight="1" x14ac:dyDescent="0.25">
      <c r="A312" s="153"/>
      <c r="B312" s="12">
        <v>385</v>
      </c>
      <c r="C312" s="27" t="s">
        <v>71</v>
      </c>
      <c r="D312" s="19">
        <v>200</v>
      </c>
      <c r="E312" s="25">
        <v>5.8</v>
      </c>
      <c r="F312" s="25">
        <v>5</v>
      </c>
      <c r="G312" s="25">
        <v>9.6</v>
      </c>
      <c r="H312" s="25">
        <v>107</v>
      </c>
      <c r="I312" s="25">
        <v>40</v>
      </c>
      <c r="J312" s="25">
        <v>0.08</v>
      </c>
      <c r="K312" s="25">
        <v>0.3</v>
      </c>
      <c r="L312" s="25">
        <v>2.6</v>
      </c>
      <c r="M312" s="25">
        <v>240</v>
      </c>
      <c r="N312" s="25">
        <v>28</v>
      </c>
      <c r="O312" s="25">
        <v>180</v>
      </c>
      <c r="P312" s="25">
        <v>0.2</v>
      </c>
    </row>
    <row r="313" spans="1:67 16285:16384" s="2" customFormat="1" x14ac:dyDescent="0.25">
      <c r="A313" s="153"/>
      <c r="B313" s="19" t="s">
        <v>93</v>
      </c>
      <c r="C313" s="64" t="s">
        <v>94</v>
      </c>
      <c r="D313" s="19">
        <v>180</v>
      </c>
      <c r="E313" s="25">
        <f t="shared" ref="E313:P313" si="168">BD313*180/100</f>
        <v>0.14400000000000002</v>
      </c>
      <c r="F313" s="25">
        <f t="shared" si="168"/>
        <v>0.14400000000000002</v>
      </c>
      <c r="G313" s="25">
        <f t="shared" si="168"/>
        <v>25.091999999999999</v>
      </c>
      <c r="H313" s="25">
        <f t="shared" si="168"/>
        <v>102.6</v>
      </c>
      <c r="I313" s="25">
        <f t="shared" si="168"/>
        <v>0</v>
      </c>
      <c r="J313" s="25">
        <f t="shared" si="168"/>
        <v>1.8E-3</v>
      </c>
      <c r="K313" s="25">
        <f t="shared" si="168"/>
        <v>1.8000000000000002E-2</v>
      </c>
      <c r="L313" s="25">
        <f t="shared" si="168"/>
        <v>0.81</v>
      </c>
      <c r="M313" s="25">
        <f t="shared" si="168"/>
        <v>12.762</v>
      </c>
      <c r="N313" s="25">
        <f t="shared" si="168"/>
        <v>4.6259999999999994</v>
      </c>
      <c r="O313" s="25">
        <f t="shared" si="168"/>
        <v>3.9600000000000004</v>
      </c>
      <c r="P313" s="25">
        <f t="shared" si="168"/>
        <v>0.84599999999999997</v>
      </c>
      <c r="AC313" s="25">
        <v>0.5</v>
      </c>
      <c r="AD313" s="25">
        <v>0</v>
      </c>
      <c r="AE313" s="25">
        <v>19.8</v>
      </c>
      <c r="AF313" s="25">
        <v>81</v>
      </c>
      <c r="AG313" s="25">
        <v>15</v>
      </c>
      <c r="AH313" s="25">
        <v>0</v>
      </c>
      <c r="AI313" s="25">
        <v>0</v>
      </c>
      <c r="AJ313" s="25">
        <v>0.02</v>
      </c>
      <c r="AK313" s="25">
        <v>50</v>
      </c>
      <c r="AL313" s="25">
        <v>2.1</v>
      </c>
      <c r="AM313" s="25">
        <v>4.3</v>
      </c>
      <c r="AN313" s="25">
        <v>0.09</v>
      </c>
      <c r="AQ313" s="65">
        <v>0.6</v>
      </c>
      <c r="AR313" s="65">
        <v>0.08</v>
      </c>
      <c r="AS313" s="65">
        <v>28.81</v>
      </c>
      <c r="AT313" s="65">
        <v>119.52</v>
      </c>
      <c r="AU313" s="66"/>
      <c r="AV313" s="67">
        <v>1.4E-2</v>
      </c>
      <c r="AW313" s="67">
        <v>0.02</v>
      </c>
      <c r="AX313" s="67">
        <v>0.65</v>
      </c>
      <c r="AY313" s="65">
        <v>29.23</v>
      </c>
      <c r="AZ313" s="65">
        <v>15.71</v>
      </c>
      <c r="BA313" s="65">
        <v>21.1</v>
      </c>
      <c r="BB313" s="65">
        <v>0.63</v>
      </c>
      <c r="BD313" s="25">
        <v>0.08</v>
      </c>
      <c r="BE313" s="25">
        <v>0.08</v>
      </c>
      <c r="BF313" s="25">
        <v>13.94</v>
      </c>
      <c r="BG313" s="25">
        <v>57</v>
      </c>
      <c r="BH313" s="25"/>
      <c r="BI313" s="25">
        <v>1E-3</v>
      </c>
      <c r="BJ313" s="25">
        <v>0.01</v>
      </c>
      <c r="BK313" s="68">
        <v>0.45</v>
      </c>
      <c r="BL313" s="25">
        <v>7.09</v>
      </c>
      <c r="BM313" s="25">
        <v>2.57</v>
      </c>
      <c r="BN313" s="25">
        <v>2.2000000000000002</v>
      </c>
      <c r="BO313" s="25">
        <v>0.47</v>
      </c>
      <c r="XBI313" s="3"/>
      <c r="XBJ313" s="3"/>
      <c r="XBK313" s="3"/>
      <c r="XBL313" s="3"/>
      <c r="XBM313" s="3"/>
      <c r="XBN313" s="3"/>
      <c r="XBO313" s="3"/>
      <c r="XBP313" s="3"/>
      <c r="XBQ313" s="3"/>
      <c r="XBR313" s="3"/>
      <c r="XBS313" s="3"/>
      <c r="XBT313" s="3"/>
      <c r="XBU313" s="3"/>
      <c r="XBV313" s="3"/>
      <c r="XBW313" s="3"/>
      <c r="XBX313" s="3"/>
      <c r="XBY313" s="3"/>
      <c r="XBZ313" s="3"/>
      <c r="XCA313" s="3"/>
      <c r="XCB313" s="3"/>
      <c r="XCC313" s="3"/>
      <c r="XCD313" s="3"/>
      <c r="XCE313" s="3"/>
      <c r="XCF313" s="3"/>
      <c r="XCG313" s="3"/>
      <c r="XCH313" s="3"/>
      <c r="XCI313" s="3"/>
      <c r="XCJ313" s="3"/>
      <c r="XCK313" s="3"/>
      <c r="XCL313" s="3"/>
      <c r="XCM313" s="3"/>
      <c r="XCN313" s="3"/>
      <c r="XCO313" s="3"/>
      <c r="XCP313" s="3"/>
      <c r="XCQ313" s="3"/>
      <c r="XCR313" s="3"/>
      <c r="XCS313" s="3"/>
      <c r="XCT313" s="3"/>
      <c r="XCU313" s="3"/>
      <c r="XCV313" s="3"/>
      <c r="XCW313" s="3"/>
      <c r="XCX313" s="3"/>
      <c r="XCY313" s="3"/>
      <c r="XCZ313" s="3"/>
      <c r="XDA313" s="3"/>
      <c r="XDB313" s="3"/>
      <c r="XDC313" s="3"/>
      <c r="XDD313" s="3"/>
      <c r="XDE313" s="3"/>
      <c r="XDF313" s="3"/>
      <c r="XDG313" s="3"/>
      <c r="XDH313" s="3"/>
      <c r="XDI313" s="3"/>
      <c r="XDJ313" s="3"/>
      <c r="XDK313" s="3"/>
      <c r="XDL313" s="3"/>
      <c r="XDM313" s="3"/>
      <c r="XDN313" s="3"/>
      <c r="XDO313" s="3"/>
      <c r="XDP313" s="3"/>
      <c r="XDQ313" s="3"/>
      <c r="XDR313" s="3"/>
      <c r="XDS313" s="3"/>
      <c r="XDT313" s="3"/>
      <c r="XDU313" s="3"/>
      <c r="XDV313" s="3"/>
      <c r="XDW313" s="3"/>
      <c r="XDX313" s="3"/>
      <c r="XDY313" s="3"/>
      <c r="XDZ313" s="3"/>
      <c r="XEA313" s="3"/>
      <c r="XEB313" s="3"/>
      <c r="XEC313" s="3"/>
      <c r="XED313" s="3"/>
      <c r="XEE313" s="3"/>
      <c r="XEF313" s="3"/>
      <c r="XEG313" s="3"/>
      <c r="XEH313" s="3"/>
      <c r="XEI313" s="3"/>
      <c r="XEJ313" s="3"/>
      <c r="XEK313" s="3"/>
      <c r="XEL313" s="3"/>
      <c r="XEM313" s="3"/>
      <c r="XEN313" s="3"/>
      <c r="XEO313" s="3"/>
      <c r="XEP313" s="3"/>
      <c r="XEQ313" s="3"/>
      <c r="XER313" s="3"/>
      <c r="XES313" s="3"/>
      <c r="XET313" s="3"/>
      <c r="XEU313" s="3"/>
      <c r="XEV313" s="3"/>
      <c r="XEW313" s="3"/>
      <c r="XEX313" s="3"/>
      <c r="XEY313" s="3"/>
      <c r="XEZ313" s="3"/>
      <c r="XFA313" s="3"/>
      <c r="XFB313" s="3"/>
      <c r="XFC313" s="3"/>
      <c r="XFD313" s="4"/>
    </row>
    <row r="314" spans="1:67 16285:16384" ht="15.75" x14ac:dyDescent="0.25">
      <c r="A314" s="153"/>
      <c r="B314" s="56"/>
      <c r="C314" s="28" t="s">
        <v>234</v>
      </c>
      <c r="D314" s="29">
        <f>SUM(D307:D313)</f>
        <v>918</v>
      </c>
      <c r="E314" s="41"/>
      <c r="F314" s="41"/>
      <c r="G314" s="41"/>
      <c r="H314" s="41"/>
      <c r="I314" s="41"/>
      <c r="J314" s="42"/>
      <c r="K314" s="42"/>
      <c r="L314" s="41"/>
      <c r="M314" s="41"/>
      <c r="N314" s="41"/>
      <c r="O314" s="41"/>
      <c r="P314" s="41"/>
    </row>
    <row r="315" spans="1:67 16285:16384" ht="24.95" customHeight="1" x14ac:dyDescent="0.25">
      <c r="A315" s="153" t="s">
        <v>72</v>
      </c>
      <c r="B315" s="5"/>
      <c r="C315" s="76" t="s">
        <v>51</v>
      </c>
      <c r="D315" s="32"/>
      <c r="E315" s="70">
        <f t="shared" ref="E315:P315" si="169">SUM(E307:E314)</f>
        <v>24.602</v>
      </c>
      <c r="F315" s="70">
        <f t="shared" si="169"/>
        <v>23.773999999999997</v>
      </c>
      <c r="G315" s="70">
        <f t="shared" si="169"/>
        <v>109.25533333333333</v>
      </c>
      <c r="H315" s="70">
        <f t="shared" si="169"/>
        <v>924.44899999999996</v>
      </c>
      <c r="I315" s="70">
        <f t="shared" si="169"/>
        <v>40</v>
      </c>
      <c r="J315" s="70">
        <f t="shared" si="169"/>
        <v>0.54846666666666666</v>
      </c>
      <c r="K315" s="70">
        <f t="shared" si="169"/>
        <v>0.70833333333333348</v>
      </c>
      <c r="L315" s="70">
        <f t="shared" si="169"/>
        <v>45.036000000000001</v>
      </c>
      <c r="M315" s="70">
        <f t="shared" si="169"/>
        <v>354.96800000000002</v>
      </c>
      <c r="N315" s="70">
        <f t="shared" si="169"/>
        <v>150.25133333333335</v>
      </c>
      <c r="O315" s="70">
        <f t="shared" si="169"/>
        <v>637.00133333333338</v>
      </c>
      <c r="P315" s="70">
        <f t="shared" si="169"/>
        <v>8.9219999999999988</v>
      </c>
    </row>
    <row r="316" spans="1:67 16285:16384" ht="24.95" customHeight="1" x14ac:dyDescent="0.25">
      <c r="A316" s="153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</row>
    <row r="317" spans="1:67 16285:16384" ht="24.95" customHeight="1" x14ac:dyDescent="0.2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</row>
    <row r="318" spans="1:67 16285:16384" ht="19.899999999999999" customHeight="1" x14ac:dyDescent="0.25">
      <c r="A318" s="151" t="s">
        <v>0</v>
      </c>
      <c r="B318" s="151" t="s">
        <v>1</v>
      </c>
      <c r="C318" s="148" t="s">
        <v>2</v>
      </c>
      <c r="D318" s="151" t="s">
        <v>3</v>
      </c>
      <c r="E318" s="152" t="s">
        <v>4</v>
      </c>
      <c r="F318" s="152"/>
      <c r="G318" s="152"/>
      <c r="H318" s="134" t="s">
        <v>5</v>
      </c>
      <c r="I318" s="152" t="s">
        <v>6</v>
      </c>
      <c r="J318" s="152"/>
      <c r="K318" s="152"/>
      <c r="L318" s="152"/>
      <c r="M318" s="152" t="s">
        <v>7</v>
      </c>
      <c r="N318" s="152"/>
      <c r="O318" s="152"/>
      <c r="P318" s="152"/>
    </row>
    <row r="319" spans="1:67 16285:16384" ht="21.2" customHeight="1" x14ac:dyDescent="0.25">
      <c r="A319" s="151"/>
      <c r="B319" s="151"/>
      <c r="C319" s="148"/>
      <c r="D319" s="151"/>
      <c r="E319" s="152"/>
      <c r="F319" s="152"/>
      <c r="G319" s="152"/>
      <c r="H319" s="134"/>
      <c r="I319" s="152"/>
      <c r="J319" s="152"/>
      <c r="K319" s="152"/>
      <c r="L319" s="152"/>
      <c r="M319" s="152"/>
      <c r="N319" s="152"/>
      <c r="O319" s="152"/>
      <c r="P319" s="152"/>
    </row>
    <row r="320" spans="1:67 16285:16384" ht="54.95" customHeight="1" x14ac:dyDescent="0.25">
      <c r="A320" s="151"/>
      <c r="B320" s="151"/>
      <c r="C320" s="148"/>
      <c r="D320" s="151"/>
      <c r="E320" s="6" t="s">
        <v>8</v>
      </c>
      <c r="F320" s="6" t="s">
        <v>9</v>
      </c>
      <c r="G320" s="6" t="s">
        <v>10</v>
      </c>
      <c r="H320" s="134"/>
      <c r="I320" s="9" t="s">
        <v>11</v>
      </c>
      <c r="J320" s="10" t="s">
        <v>12</v>
      </c>
      <c r="K320" s="10" t="s">
        <v>13</v>
      </c>
      <c r="L320" s="10" t="s">
        <v>14</v>
      </c>
      <c r="M320" s="6" t="s">
        <v>15</v>
      </c>
      <c r="N320" s="6" t="s">
        <v>16</v>
      </c>
      <c r="O320" s="6" t="s">
        <v>17</v>
      </c>
      <c r="P320" s="6" t="s">
        <v>18</v>
      </c>
    </row>
    <row r="321" spans="1:67 16189:16384" ht="14.85" customHeight="1" x14ac:dyDescent="0.25">
      <c r="A321" s="137" t="s">
        <v>180</v>
      </c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</row>
    <row r="322" spans="1:67 16189:16384" ht="15" customHeight="1" x14ac:dyDescent="0.25">
      <c r="A322" s="147" t="s">
        <v>20</v>
      </c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</row>
    <row r="323" spans="1:67 16189:16384" ht="15" customHeight="1" x14ac:dyDescent="0.25">
      <c r="A323" s="147"/>
      <c r="B323" s="57" t="s">
        <v>74</v>
      </c>
      <c r="C323" s="58" t="s">
        <v>75</v>
      </c>
      <c r="D323" s="12">
        <v>60</v>
      </c>
      <c r="E323" s="12">
        <f t="shared" ref="E323:P323" si="170">BD323*60/100</f>
        <v>1.4220000000000002</v>
      </c>
      <c r="F323" s="12">
        <f t="shared" si="170"/>
        <v>4.4279999999999999</v>
      </c>
      <c r="G323" s="12">
        <f t="shared" si="170"/>
        <v>1.5539999999999998</v>
      </c>
      <c r="H323" s="12">
        <f t="shared" si="170"/>
        <v>51.6</v>
      </c>
      <c r="I323" s="12">
        <f t="shared" si="170"/>
        <v>17.760000000000002</v>
      </c>
      <c r="J323" s="12">
        <f t="shared" si="170"/>
        <v>1.2E-2</v>
      </c>
      <c r="K323" s="12">
        <f t="shared" si="170"/>
        <v>0.06</v>
      </c>
      <c r="L323" s="12">
        <f t="shared" si="170"/>
        <v>6.6179999999999994</v>
      </c>
      <c r="M323" s="12">
        <f t="shared" si="170"/>
        <v>20.508000000000003</v>
      </c>
      <c r="N323" s="12">
        <f t="shared" si="170"/>
        <v>7.4639999999999995</v>
      </c>
      <c r="O323" s="12">
        <f t="shared" si="170"/>
        <v>32.328000000000003</v>
      </c>
      <c r="P323" s="12">
        <f t="shared" si="170"/>
        <v>0.60599999999999998</v>
      </c>
      <c r="BD323" s="12">
        <v>2.37</v>
      </c>
      <c r="BE323" s="12">
        <v>7.38</v>
      </c>
      <c r="BF323" s="12">
        <v>2.59</v>
      </c>
      <c r="BG323" s="12">
        <v>86</v>
      </c>
      <c r="BH323" s="12">
        <v>29.6</v>
      </c>
      <c r="BI323" s="12">
        <v>0.02</v>
      </c>
      <c r="BJ323" s="12">
        <v>0.1</v>
      </c>
      <c r="BK323" s="12">
        <v>11.03</v>
      </c>
      <c r="BL323" s="12">
        <v>34.18</v>
      </c>
      <c r="BM323" s="12">
        <v>12.44</v>
      </c>
      <c r="BN323" s="12">
        <v>53.88</v>
      </c>
      <c r="BO323" s="12">
        <v>1.01</v>
      </c>
    </row>
    <row r="324" spans="1:67 16189:16384" x14ac:dyDescent="0.25">
      <c r="A324" s="147"/>
      <c r="B324" s="16" t="s">
        <v>76</v>
      </c>
      <c r="C324" s="37" t="s">
        <v>77</v>
      </c>
      <c r="D324" s="18">
        <v>90</v>
      </c>
      <c r="E324" s="38">
        <f t="shared" ref="E324:P324" si="171">BD324*90/100</f>
        <v>7.7670000000000003</v>
      </c>
      <c r="F324" s="38">
        <f t="shared" si="171"/>
        <v>7.4160000000000004</v>
      </c>
      <c r="G324" s="38">
        <f t="shared" si="171"/>
        <v>7.29</v>
      </c>
      <c r="H324" s="38">
        <f t="shared" si="171"/>
        <v>126.9</v>
      </c>
      <c r="I324" s="38">
        <f t="shared" si="171"/>
        <v>11.25</v>
      </c>
      <c r="J324" s="38">
        <f t="shared" si="171"/>
        <v>3.6000000000000004E-2</v>
      </c>
      <c r="K324" s="38">
        <f t="shared" si="171"/>
        <v>6.3E-2</v>
      </c>
      <c r="L324" s="38">
        <f t="shared" si="171"/>
        <v>1.575</v>
      </c>
      <c r="M324" s="38">
        <f t="shared" si="171"/>
        <v>20.159999999999997</v>
      </c>
      <c r="N324" s="38">
        <f t="shared" si="171"/>
        <v>13.059000000000001</v>
      </c>
      <c r="O324" s="38">
        <f t="shared" si="171"/>
        <v>84.262500000000003</v>
      </c>
      <c r="P324" s="38">
        <f t="shared" si="171"/>
        <v>1.1970000000000001</v>
      </c>
      <c r="Q324" s="39">
        <v>7.46</v>
      </c>
      <c r="R324" s="39">
        <v>8.2899999999999991</v>
      </c>
      <c r="S324" s="39">
        <v>9.44</v>
      </c>
      <c r="T324" s="39">
        <v>142</v>
      </c>
      <c r="U324" s="39">
        <v>33</v>
      </c>
      <c r="V324" s="40">
        <v>0.05</v>
      </c>
      <c r="W324" s="40">
        <v>7.0000000000000007E-2</v>
      </c>
      <c r="X324" s="39">
        <v>0.41</v>
      </c>
      <c r="Y324" s="39">
        <v>23.65</v>
      </c>
      <c r="Z324" s="39">
        <v>16.5</v>
      </c>
      <c r="AA324" s="39">
        <v>83.14</v>
      </c>
      <c r="AB324" s="39">
        <v>0.68</v>
      </c>
      <c r="BD324" s="38">
        <v>8.6300000000000008</v>
      </c>
      <c r="BE324" s="38">
        <v>8.24</v>
      </c>
      <c r="BF324" s="38">
        <v>8.1</v>
      </c>
      <c r="BG324" s="38">
        <v>141</v>
      </c>
      <c r="BH324" s="38">
        <v>12.5</v>
      </c>
      <c r="BI324" s="38">
        <v>0.04</v>
      </c>
      <c r="BJ324" s="38">
        <v>7.0000000000000007E-2</v>
      </c>
      <c r="BK324" s="38">
        <v>1.75</v>
      </c>
      <c r="BL324" s="38">
        <v>22.4</v>
      </c>
      <c r="BM324" s="38">
        <v>14.51</v>
      </c>
      <c r="BN324" s="38">
        <v>93.625</v>
      </c>
      <c r="BO324" s="38">
        <v>1.33</v>
      </c>
    </row>
    <row r="325" spans="1:67 16189:16384" x14ac:dyDescent="0.25">
      <c r="A325" s="147"/>
      <c r="B325" s="19" t="s">
        <v>78</v>
      </c>
      <c r="C325" s="24" t="s">
        <v>79</v>
      </c>
      <c r="D325" s="19">
        <v>150</v>
      </c>
      <c r="E325" s="25">
        <f t="shared" ref="E325:P325" si="172">BD325*150/100</f>
        <v>3.105</v>
      </c>
      <c r="F325" s="25">
        <f t="shared" si="172"/>
        <v>4.8600000000000003</v>
      </c>
      <c r="G325" s="25">
        <f t="shared" si="172"/>
        <v>14.145</v>
      </c>
      <c r="H325" s="25">
        <f t="shared" si="172"/>
        <v>112.5</v>
      </c>
      <c r="I325" s="25">
        <f t="shared" si="172"/>
        <v>0</v>
      </c>
      <c r="J325" s="25">
        <f t="shared" si="172"/>
        <v>4.4999999999999998E-2</v>
      </c>
      <c r="K325" s="25">
        <f t="shared" si="172"/>
        <v>0.06</v>
      </c>
      <c r="L325" s="25">
        <f t="shared" si="172"/>
        <v>25.74</v>
      </c>
      <c r="M325" s="25">
        <f t="shared" si="172"/>
        <v>83.174999999999997</v>
      </c>
      <c r="N325" s="25">
        <f t="shared" si="172"/>
        <v>30.975000000000001</v>
      </c>
      <c r="O325" s="25">
        <f t="shared" si="172"/>
        <v>60.21</v>
      </c>
      <c r="P325" s="25">
        <f t="shared" si="172"/>
        <v>1.2150000000000001</v>
      </c>
      <c r="BD325" s="25">
        <v>2.0699999999999998</v>
      </c>
      <c r="BE325" s="25">
        <v>3.24</v>
      </c>
      <c r="BF325" s="25">
        <v>9.43</v>
      </c>
      <c r="BG325" s="25">
        <v>75</v>
      </c>
      <c r="BH325" s="25"/>
      <c r="BI325" s="25">
        <v>0.03</v>
      </c>
      <c r="BJ325" s="25">
        <v>0.04</v>
      </c>
      <c r="BK325" s="25">
        <v>17.16</v>
      </c>
      <c r="BL325" s="25">
        <v>55.45</v>
      </c>
      <c r="BM325" s="25">
        <v>20.65</v>
      </c>
      <c r="BN325" s="25">
        <v>40.14</v>
      </c>
      <c r="BO325" s="25">
        <v>0.81</v>
      </c>
    </row>
    <row r="326" spans="1:67 16189:16384" x14ac:dyDescent="0.25">
      <c r="A326" s="147"/>
      <c r="B326" s="19" t="s">
        <v>31</v>
      </c>
      <c r="C326" s="24" t="s">
        <v>32</v>
      </c>
      <c r="D326" s="19">
        <v>20</v>
      </c>
      <c r="E326" s="25">
        <f t="shared" ref="E326:P326" si="173">BD326*20/20</f>
        <v>1.36</v>
      </c>
      <c r="F326" s="25">
        <f t="shared" si="173"/>
        <v>0.24</v>
      </c>
      <c r="G326" s="25">
        <f t="shared" si="173"/>
        <v>6.7200000000000006</v>
      </c>
      <c r="H326" s="25">
        <f t="shared" si="173"/>
        <v>34.159999999999997</v>
      </c>
      <c r="I326" s="25">
        <f t="shared" si="173"/>
        <v>0</v>
      </c>
      <c r="J326" s="25">
        <f t="shared" si="173"/>
        <v>0.03</v>
      </c>
      <c r="K326" s="25">
        <f t="shared" si="173"/>
        <v>0.02</v>
      </c>
      <c r="L326" s="25">
        <f t="shared" si="173"/>
        <v>0</v>
      </c>
      <c r="M326" s="25">
        <f t="shared" si="173"/>
        <v>9.01</v>
      </c>
      <c r="N326" s="25">
        <f t="shared" si="173"/>
        <v>9.41</v>
      </c>
      <c r="O326" s="25">
        <f t="shared" si="173"/>
        <v>30.139999999999997</v>
      </c>
      <c r="P326" s="25">
        <f t="shared" si="173"/>
        <v>0.75</v>
      </c>
      <c r="Q326" s="25">
        <v>1.7</v>
      </c>
      <c r="R326" s="25">
        <v>0.3</v>
      </c>
      <c r="S326" s="25">
        <v>8.4</v>
      </c>
      <c r="T326" s="25">
        <v>42.7</v>
      </c>
      <c r="U326" s="25"/>
      <c r="V326" s="25">
        <v>0.04</v>
      </c>
      <c r="W326" s="25">
        <v>0.02</v>
      </c>
      <c r="X326" s="25"/>
      <c r="Y326" s="25">
        <v>11.26</v>
      </c>
      <c r="Z326" s="25">
        <v>11.76</v>
      </c>
      <c r="AA326" s="25">
        <v>37.68</v>
      </c>
      <c r="AB326" s="25">
        <v>0.94</v>
      </c>
      <c r="BD326" s="25">
        <v>1.36</v>
      </c>
      <c r="BE326" s="25">
        <v>0.24</v>
      </c>
      <c r="BF326" s="25">
        <v>6.72</v>
      </c>
      <c r="BG326" s="25">
        <v>34.159999999999997</v>
      </c>
      <c r="BH326" s="25"/>
      <c r="BI326" s="25">
        <v>0.03</v>
      </c>
      <c r="BJ326" s="25">
        <v>0.02</v>
      </c>
      <c r="BK326" s="25"/>
      <c r="BL326" s="25">
        <v>9.01</v>
      </c>
      <c r="BM326" s="25">
        <v>9.41</v>
      </c>
      <c r="BN326" s="25">
        <v>30.14</v>
      </c>
      <c r="BO326" s="25">
        <v>0.75</v>
      </c>
    </row>
    <row r="327" spans="1:67 16189:16384" x14ac:dyDescent="0.25">
      <c r="A327" s="147"/>
      <c r="B327" s="19" t="s">
        <v>31</v>
      </c>
      <c r="C327" s="13" t="s">
        <v>33</v>
      </c>
      <c r="D327" s="19">
        <v>30</v>
      </c>
      <c r="E327" s="25">
        <f>BD327*30/20</f>
        <v>2.2199999999999998</v>
      </c>
      <c r="F327" s="25">
        <f>BE327*30/20</f>
        <v>0.26999999999999996</v>
      </c>
      <c r="G327" s="25">
        <v>15.83</v>
      </c>
      <c r="H327" s="25">
        <f t="shared" ref="H327:P327" si="174">BG327*30/20</f>
        <v>70.335000000000008</v>
      </c>
      <c r="I327" s="25">
        <f t="shared" si="174"/>
        <v>0</v>
      </c>
      <c r="J327" s="25">
        <f t="shared" si="174"/>
        <v>0</v>
      </c>
      <c r="K327" s="25">
        <f t="shared" si="174"/>
        <v>1.4999999999999999E-2</v>
      </c>
      <c r="L327" s="25">
        <f t="shared" si="174"/>
        <v>0</v>
      </c>
      <c r="M327" s="25">
        <f t="shared" si="174"/>
        <v>6</v>
      </c>
      <c r="N327" s="25">
        <f t="shared" si="174"/>
        <v>4.2</v>
      </c>
      <c r="O327" s="25">
        <f t="shared" si="174"/>
        <v>19.5</v>
      </c>
      <c r="P327" s="25">
        <f t="shared" si="174"/>
        <v>0.32999999999999996</v>
      </c>
      <c r="Q327" s="25">
        <v>3.03</v>
      </c>
      <c r="R327" s="25">
        <v>0.36</v>
      </c>
      <c r="S327" s="25">
        <v>19.64</v>
      </c>
      <c r="T327" s="25">
        <v>93.77</v>
      </c>
      <c r="U327" s="25"/>
      <c r="V327" s="25"/>
      <c r="W327" s="25">
        <v>1.2999999999999999E-2</v>
      </c>
      <c r="X327" s="25"/>
      <c r="Y327" s="25">
        <v>8</v>
      </c>
      <c r="Z327" s="25">
        <v>5.6</v>
      </c>
      <c r="AA327" s="25">
        <v>26</v>
      </c>
      <c r="AB327" s="25">
        <v>0.44</v>
      </c>
      <c r="AC327" s="25">
        <v>3</v>
      </c>
      <c r="AD327" s="25">
        <f t="shared" ref="AD327:AN327" si="175">AP327*40/40</f>
        <v>0</v>
      </c>
      <c r="AE327" s="25">
        <f t="shared" si="175"/>
        <v>0</v>
      </c>
      <c r="AF327" s="25">
        <f t="shared" si="175"/>
        <v>0</v>
      </c>
      <c r="AG327" s="25">
        <f t="shared" si="175"/>
        <v>0</v>
      </c>
      <c r="AH327" s="25">
        <f t="shared" si="175"/>
        <v>0</v>
      </c>
      <c r="AI327" s="25">
        <f t="shared" si="175"/>
        <v>0</v>
      </c>
      <c r="AJ327" s="25">
        <f t="shared" si="175"/>
        <v>0</v>
      </c>
      <c r="AK327" s="25">
        <f t="shared" si="175"/>
        <v>0</v>
      </c>
      <c r="AL327" s="25">
        <f t="shared" si="175"/>
        <v>0</v>
      </c>
      <c r="AM327" s="25">
        <f t="shared" si="175"/>
        <v>0</v>
      </c>
      <c r="AN327" s="25">
        <f t="shared" si="175"/>
        <v>0</v>
      </c>
      <c r="BD327" s="25">
        <v>1.48</v>
      </c>
      <c r="BE327" s="25">
        <v>0.18</v>
      </c>
      <c r="BF327" s="25">
        <v>9.82</v>
      </c>
      <c r="BG327" s="25">
        <v>46.89</v>
      </c>
      <c r="BH327" s="25"/>
      <c r="BI327" s="25"/>
      <c r="BJ327" s="25">
        <v>0.01</v>
      </c>
      <c r="BK327" s="25"/>
      <c r="BL327" s="25">
        <v>4</v>
      </c>
      <c r="BM327" s="25">
        <v>2.8</v>
      </c>
      <c r="BN327" s="25">
        <v>13</v>
      </c>
      <c r="BO327" s="25">
        <v>0.22</v>
      </c>
      <c r="XCA327" s="2"/>
      <c r="XCB327" s="2"/>
      <c r="XCC327" s="2"/>
      <c r="XCD327" s="2"/>
      <c r="XCE327" s="2"/>
      <c r="XCF327" s="2"/>
      <c r="XCG327" s="2"/>
      <c r="XCH327" s="2"/>
      <c r="XCI327" s="2"/>
      <c r="XCJ327" s="2"/>
      <c r="XCK327" s="2"/>
      <c r="XCL327" s="2"/>
      <c r="XCM327" s="2"/>
      <c r="XCN327" s="2"/>
      <c r="XCO327" s="2"/>
      <c r="XCP327" s="2"/>
      <c r="XCQ327" s="2"/>
      <c r="XCR327" s="2"/>
      <c r="XCS327" s="2"/>
      <c r="XCT327" s="2"/>
      <c r="XCU327" s="2"/>
      <c r="XCV327" s="2"/>
      <c r="XCW327" s="2"/>
      <c r="XCX327" s="2"/>
      <c r="XCY327" s="2"/>
      <c r="XCZ327" s="2"/>
      <c r="XDA327" s="2"/>
      <c r="XDB327" s="2"/>
      <c r="XDC327" s="2"/>
      <c r="XDD327" s="2"/>
      <c r="XDE327" s="2"/>
      <c r="XDF327" s="2"/>
      <c r="XDG327" s="2"/>
      <c r="XDH327" s="2"/>
      <c r="XDI327" s="2"/>
      <c r="XDJ327" s="2"/>
      <c r="XDK327" s="2"/>
      <c r="XDL327" s="2"/>
      <c r="XDM327" s="2"/>
      <c r="XDN327" s="2"/>
      <c r="XDO327" s="2"/>
      <c r="XDP327" s="2"/>
      <c r="XDQ327" s="2"/>
      <c r="XDR327" s="2"/>
      <c r="XDS327" s="2"/>
      <c r="XDT327" s="2"/>
      <c r="XDU327" s="2"/>
      <c r="XDV327" s="2"/>
      <c r="XDW327" s="2"/>
      <c r="XDX327" s="2"/>
      <c r="XDY327" s="2"/>
      <c r="XDZ327" s="2"/>
      <c r="XEA327" s="2"/>
      <c r="XEB327" s="2"/>
      <c r="XEC327" s="2"/>
      <c r="XED327" s="2"/>
      <c r="XEE327" s="2"/>
      <c r="XEF327" s="2"/>
      <c r="XEG327" s="2"/>
      <c r="XEH327" s="2"/>
      <c r="XEI327" s="2"/>
      <c r="XEJ327" s="2"/>
      <c r="XEK327" s="2"/>
      <c r="XEL327" s="2"/>
      <c r="XEM327" s="2"/>
      <c r="XEN327" s="2"/>
      <c r="XEO327" s="2"/>
      <c r="XEP327" s="2"/>
      <c r="XEQ327" s="2"/>
      <c r="XER327" s="2"/>
      <c r="XES327" s="2"/>
      <c r="XET327" s="2"/>
      <c r="XEU327" s="2"/>
      <c r="XEV327" s="2"/>
      <c r="XEW327" s="2"/>
      <c r="XEX327" s="2"/>
      <c r="XEY327" s="2"/>
      <c r="XEZ327" s="2"/>
      <c r="XFA327" s="2"/>
      <c r="XFB327" s="2"/>
      <c r="XFC327" s="2"/>
    </row>
    <row r="328" spans="1:67 16189:16384" x14ac:dyDescent="0.25">
      <c r="A328" s="147"/>
      <c r="B328" s="19" t="s">
        <v>80</v>
      </c>
      <c r="C328" s="24" t="s">
        <v>81</v>
      </c>
      <c r="D328" s="19">
        <v>180</v>
      </c>
      <c r="E328" s="25">
        <f>BD328*180/200</f>
        <v>0.11700000000000001</v>
      </c>
      <c r="F328" s="25">
        <v>0.02</v>
      </c>
      <c r="G328" s="25">
        <v>15.2</v>
      </c>
      <c r="H328" s="25">
        <v>62</v>
      </c>
      <c r="I328" s="25"/>
      <c r="J328" s="25"/>
      <c r="K328" s="25"/>
      <c r="L328" s="25">
        <v>2.83</v>
      </c>
      <c r="M328" s="25">
        <v>14.2</v>
      </c>
      <c r="N328" s="25">
        <v>2.4</v>
      </c>
      <c r="O328" s="25">
        <v>4.4000000000000004</v>
      </c>
      <c r="P328" s="25">
        <v>0.36</v>
      </c>
      <c r="Q328" s="25">
        <v>0.3</v>
      </c>
      <c r="R328" s="25"/>
      <c r="S328" s="25">
        <v>6.7</v>
      </c>
      <c r="T328" s="25">
        <v>27.9</v>
      </c>
      <c r="U328" s="26">
        <v>0.38</v>
      </c>
      <c r="V328" s="19"/>
      <c r="W328" s="19">
        <v>0.01</v>
      </c>
      <c r="X328" s="25">
        <v>1.1599999999999999</v>
      </c>
      <c r="Y328" s="25">
        <v>6.9</v>
      </c>
      <c r="Z328" s="25">
        <v>4.5999999999999996</v>
      </c>
      <c r="AA328" s="25">
        <v>8.5</v>
      </c>
      <c r="AB328" s="25">
        <v>0.77</v>
      </c>
      <c r="AC328" s="25">
        <v>0.8</v>
      </c>
      <c r="AD328" s="25">
        <v>0.2</v>
      </c>
      <c r="AE328" s="25">
        <v>16.7</v>
      </c>
      <c r="AF328" s="25">
        <v>66.7</v>
      </c>
      <c r="AG328" s="25">
        <v>98</v>
      </c>
      <c r="AH328" s="25">
        <v>0.01</v>
      </c>
      <c r="AI328" s="25">
        <v>0.05</v>
      </c>
      <c r="AJ328" s="25">
        <v>80</v>
      </c>
      <c r="AK328" s="25">
        <v>11</v>
      </c>
      <c r="AL328" s="25">
        <v>3</v>
      </c>
      <c r="AM328" s="25">
        <v>3</v>
      </c>
      <c r="AN328" s="25">
        <v>0.54</v>
      </c>
      <c r="BD328" s="25">
        <v>0.13</v>
      </c>
      <c r="BE328" s="25">
        <v>0.02</v>
      </c>
      <c r="BF328" s="25">
        <v>15.2</v>
      </c>
      <c r="BG328" s="25">
        <v>62</v>
      </c>
      <c r="BH328" s="25"/>
      <c r="BI328" s="25"/>
      <c r="BJ328" s="25"/>
      <c r="BK328" s="25">
        <v>2.83</v>
      </c>
      <c r="BL328" s="25">
        <v>14.2</v>
      </c>
      <c r="BM328" s="25">
        <v>2.4</v>
      </c>
      <c r="BN328" s="25">
        <v>4.4000000000000004</v>
      </c>
      <c r="BO328" s="25">
        <v>0.36</v>
      </c>
    </row>
    <row r="329" spans="1:67 16189:16384" x14ac:dyDescent="0.25">
      <c r="A329" s="147"/>
      <c r="B329" s="19" t="s">
        <v>29</v>
      </c>
      <c r="C329" s="24" t="s">
        <v>136</v>
      </c>
      <c r="D329" s="19">
        <v>110</v>
      </c>
      <c r="E329" s="25">
        <f t="shared" ref="E329:P329" si="176">BD329*110/100</f>
        <v>0.44</v>
      </c>
      <c r="F329" s="25">
        <f t="shared" si="176"/>
        <v>0.33</v>
      </c>
      <c r="G329" s="25">
        <f t="shared" si="176"/>
        <v>11.33</v>
      </c>
      <c r="H329" s="25">
        <f t="shared" si="176"/>
        <v>51.7</v>
      </c>
      <c r="I329" s="25">
        <f t="shared" si="176"/>
        <v>0</v>
      </c>
      <c r="J329" s="25">
        <f t="shared" si="176"/>
        <v>2.2000000000000002E-2</v>
      </c>
      <c r="K329" s="25">
        <f t="shared" si="176"/>
        <v>3.3000000000000002E-2</v>
      </c>
      <c r="L329" s="25">
        <f t="shared" si="176"/>
        <v>5.5</v>
      </c>
      <c r="M329" s="25">
        <f t="shared" si="176"/>
        <v>20.9</v>
      </c>
      <c r="N329" s="25">
        <f t="shared" si="176"/>
        <v>13.2</v>
      </c>
      <c r="O329" s="25">
        <f t="shared" si="176"/>
        <v>17.600000000000001</v>
      </c>
      <c r="P329" s="25">
        <f t="shared" si="176"/>
        <v>2.5299999999999998</v>
      </c>
      <c r="BD329" s="25">
        <v>0.4</v>
      </c>
      <c r="BE329" s="25">
        <v>0.3</v>
      </c>
      <c r="BF329" s="25">
        <v>10.3</v>
      </c>
      <c r="BG329" s="25">
        <v>47</v>
      </c>
      <c r="BH329" s="49"/>
      <c r="BI329" s="19">
        <v>0.02</v>
      </c>
      <c r="BJ329" s="19">
        <v>0.03</v>
      </c>
      <c r="BK329" s="25">
        <v>5</v>
      </c>
      <c r="BL329" s="25">
        <v>19</v>
      </c>
      <c r="BM329" s="25">
        <v>12</v>
      </c>
      <c r="BN329" s="25">
        <v>16</v>
      </c>
      <c r="BO329" s="25">
        <v>2.2999999999999998</v>
      </c>
    </row>
    <row r="330" spans="1:67 16189:16384" x14ac:dyDescent="0.25">
      <c r="A330" s="140" t="s">
        <v>82</v>
      </c>
      <c r="B330" s="140"/>
      <c r="C330" s="140"/>
      <c r="D330" s="29">
        <f>SUM(D323:D329)</f>
        <v>640</v>
      </c>
      <c r="E330" s="30"/>
      <c r="F330" s="30"/>
      <c r="G330" s="30"/>
      <c r="H330" s="30"/>
      <c r="I330" s="30"/>
      <c r="J330" s="29"/>
      <c r="K330" s="29"/>
      <c r="L330" s="30"/>
      <c r="M330" s="30"/>
      <c r="N330" s="30"/>
      <c r="O330" s="30"/>
      <c r="P330" s="30"/>
    </row>
    <row r="331" spans="1:67 16189:16384" x14ac:dyDescent="0.25">
      <c r="A331" s="141" t="s">
        <v>37</v>
      </c>
      <c r="B331" s="141"/>
      <c r="C331" s="141"/>
      <c r="D331" s="141"/>
      <c r="E331" s="30">
        <f t="shared" ref="E331:P331" si="177">SUM(E323:E330)</f>
        <v>16.431000000000001</v>
      </c>
      <c r="F331" s="30">
        <f t="shared" si="177"/>
        <v>17.563999999999997</v>
      </c>
      <c r="G331" s="30">
        <f t="shared" si="177"/>
        <v>72.068999999999988</v>
      </c>
      <c r="H331" s="30">
        <f t="shared" si="177"/>
        <v>509.19499999999999</v>
      </c>
      <c r="I331" s="30">
        <f t="shared" si="177"/>
        <v>29.01</v>
      </c>
      <c r="J331" s="30">
        <f t="shared" si="177"/>
        <v>0.14499999999999999</v>
      </c>
      <c r="K331" s="30">
        <f t="shared" si="177"/>
        <v>0.251</v>
      </c>
      <c r="L331" s="30">
        <f t="shared" si="177"/>
        <v>42.262999999999998</v>
      </c>
      <c r="M331" s="30">
        <f t="shared" si="177"/>
        <v>173.95299999999997</v>
      </c>
      <c r="N331" s="30">
        <f t="shared" si="177"/>
        <v>80.708000000000013</v>
      </c>
      <c r="O331" s="30">
        <f t="shared" si="177"/>
        <v>248.44049999999999</v>
      </c>
      <c r="P331" s="30">
        <f t="shared" si="177"/>
        <v>6.9879999999999995</v>
      </c>
    </row>
    <row r="332" spans="1:67 16189:16384" ht="13.7" customHeight="1" x14ac:dyDescent="0.25">
      <c r="A332" s="153" t="s">
        <v>38</v>
      </c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</row>
    <row r="333" spans="1:67 16189:16384" s="3" customFormat="1" x14ac:dyDescent="0.25">
      <c r="A333" s="153"/>
      <c r="B333" s="19" t="s">
        <v>83</v>
      </c>
      <c r="C333" s="20" t="s">
        <v>84</v>
      </c>
      <c r="D333" s="18">
        <v>60</v>
      </c>
      <c r="E333" s="16">
        <f t="shared" ref="E333:P333" si="178">BD333*60/50</f>
        <v>0.66</v>
      </c>
      <c r="F333" s="16">
        <f t="shared" si="178"/>
        <v>0.12</v>
      </c>
      <c r="G333" s="16">
        <f t="shared" si="178"/>
        <v>2.2799999999999998</v>
      </c>
      <c r="H333" s="16">
        <f t="shared" si="178"/>
        <v>13.2</v>
      </c>
      <c r="I333" s="16">
        <f t="shared" si="178"/>
        <v>0</v>
      </c>
      <c r="J333" s="16">
        <f t="shared" si="178"/>
        <v>3.5999999999999997E-2</v>
      </c>
      <c r="K333" s="16">
        <f t="shared" si="178"/>
        <v>2.4E-2</v>
      </c>
      <c r="L333" s="16">
        <f t="shared" si="178"/>
        <v>10.5</v>
      </c>
      <c r="M333" s="16">
        <f t="shared" si="178"/>
        <v>8.4</v>
      </c>
      <c r="N333" s="16">
        <f t="shared" si="178"/>
        <v>12</v>
      </c>
      <c r="O333" s="16">
        <f t="shared" si="178"/>
        <v>15.6</v>
      </c>
      <c r="P333" s="16">
        <f t="shared" si="178"/>
        <v>0.54</v>
      </c>
      <c r="Q333" s="21">
        <v>0.08</v>
      </c>
      <c r="R333" s="22">
        <v>7.25</v>
      </c>
      <c r="S333" s="21">
        <v>0.13</v>
      </c>
      <c r="T333" s="22">
        <v>66</v>
      </c>
      <c r="U333" s="23">
        <v>40</v>
      </c>
      <c r="V333" s="21"/>
      <c r="W333" s="21">
        <v>0.01</v>
      </c>
      <c r="X333" s="23"/>
      <c r="Y333" s="23">
        <v>2.4</v>
      </c>
      <c r="Z333" s="23">
        <v>3</v>
      </c>
      <c r="AA333" s="23"/>
      <c r="AB333" s="23">
        <v>0.02</v>
      </c>
      <c r="BD333" s="16">
        <v>0.55000000000000004</v>
      </c>
      <c r="BE333" s="16">
        <v>0.1</v>
      </c>
      <c r="BF333" s="16">
        <v>1.9</v>
      </c>
      <c r="BG333" s="16">
        <v>11</v>
      </c>
      <c r="BH333" s="16"/>
      <c r="BI333" s="16">
        <v>0.03</v>
      </c>
      <c r="BJ333" s="16">
        <v>0.02</v>
      </c>
      <c r="BK333" s="16">
        <v>8.75</v>
      </c>
      <c r="BL333" s="16">
        <v>7</v>
      </c>
      <c r="BM333" s="16">
        <v>10</v>
      </c>
      <c r="BN333" s="16">
        <v>13</v>
      </c>
      <c r="BO333" s="16">
        <v>0.45</v>
      </c>
      <c r="XFD333" s="4"/>
    </row>
    <row r="334" spans="1:67 16189:16384" s="34" customFormat="1" x14ac:dyDescent="0.25">
      <c r="A334" s="153"/>
      <c r="B334" s="19" t="s">
        <v>85</v>
      </c>
      <c r="C334" s="13" t="s">
        <v>86</v>
      </c>
      <c r="D334" s="61">
        <v>200</v>
      </c>
      <c r="E334" s="19">
        <f t="shared" ref="E334:P334" si="179">BD334*200/100</f>
        <v>2.16</v>
      </c>
      <c r="F334" s="19">
        <f t="shared" si="179"/>
        <v>2.2799999999999998</v>
      </c>
      <c r="G334" s="19">
        <f t="shared" si="179"/>
        <v>13.96</v>
      </c>
      <c r="H334" s="19">
        <f t="shared" si="179"/>
        <v>94</v>
      </c>
      <c r="I334" s="19">
        <f t="shared" si="179"/>
        <v>0</v>
      </c>
      <c r="J334" s="19">
        <f t="shared" si="179"/>
        <v>0.1</v>
      </c>
      <c r="K334" s="19">
        <f t="shared" si="179"/>
        <v>0.06</v>
      </c>
      <c r="L334" s="19">
        <f t="shared" si="179"/>
        <v>6.6</v>
      </c>
      <c r="M334" s="19">
        <f t="shared" si="179"/>
        <v>23.36</v>
      </c>
      <c r="N334" s="19">
        <f t="shared" si="179"/>
        <v>21.82</v>
      </c>
      <c r="O334" s="19">
        <f t="shared" si="179"/>
        <v>54.06</v>
      </c>
      <c r="P334" s="19">
        <f t="shared" si="179"/>
        <v>0.9</v>
      </c>
      <c r="BD334" s="19">
        <v>1.08</v>
      </c>
      <c r="BE334" s="61">
        <v>1.1399999999999999</v>
      </c>
      <c r="BF334" s="19">
        <v>6.98</v>
      </c>
      <c r="BG334" s="61">
        <v>47</v>
      </c>
      <c r="BH334" s="19"/>
      <c r="BI334" s="61">
        <v>0.05</v>
      </c>
      <c r="BJ334" s="19">
        <v>0.03</v>
      </c>
      <c r="BK334" s="61">
        <v>3.3</v>
      </c>
      <c r="BL334" s="19">
        <v>11.68</v>
      </c>
      <c r="BM334" s="61">
        <v>10.91</v>
      </c>
      <c r="BN334" s="19">
        <v>27.03</v>
      </c>
      <c r="BO334" s="62">
        <v>0.45</v>
      </c>
      <c r="WXQ334" s="35"/>
      <c r="WXR334" s="35"/>
      <c r="WXS334" s="35"/>
      <c r="WXT334" s="35"/>
      <c r="WXU334" s="35"/>
      <c r="WXV334" s="35"/>
      <c r="WXW334" s="35"/>
      <c r="WXX334" s="35"/>
      <c r="WXY334" s="35"/>
      <c r="WXZ334" s="35"/>
      <c r="WYA334" s="35"/>
      <c r="WYB334" s="35"/>
      <c r="WYC334" s="35"/>
      <c r="WYD334" s="35"/>
      <c r="WYE334" s="35"/>
      <c r="WYF334" s="35"/>
      <c r="WYG334" s="35"/>
      <c r="WYH334" s="35"/>
      <c r="WYI334" s="35"/>
      <c r="WYJ334" s="35"/>
      <c r="WYK334" s="35"/>
      <c r="WYL334" s="35"/>
      <c r="WYM334" s="35"/>
      <c r="WYN334" s="35"/>
      <c r="WYO334" s="35"/>
      <c r="WYP334" s="35"/>
      <c r="WYQ334" s="35"/>
      <c r="WYR334" s="35"/>
      <c r="WYS334" s="35"/>
      <c r="WYT334" s="35"/>
      <c r="WYU334" s="35"/>
      <c r="WYV334" s="35"/>
      <c r="WYW334" s="35"/>
      <c r="WYX334" s="35"/>
      <c r="WYY334" s="35"/>
      <c r="WYZ334" s="35"/>
      <c r="WZA334" s="35"/>
      <c r="WZB334" s="35"/>
      <c r="WZC334" s="35"/>
      <c r="WZD334" s="35"/>
      <c r="WZE334" s="35"/>
      <c r="WZF334" s="35"/>
      <c r="WZG334" s="35"/>
      <c r="WZH334" s="35"/>
      <c r="WZI334" s="35"/>
      <c r="WZJ334" s="35"/>
      <c r="WZK334" s="35"/>
      <c r="WZL334" s="35"/>
      <c r="WZM334" s="35"/>
      <c r="WZN334" s="35"/>
      <c r="WZO334" s="35"/>
      <c r="WZP334" s="35"/>
      <c r="WZQ334" s="35"/>
      <c r="WZR334" s="35"/>
      <c r="WZS334" s="35"/>
      <c r="WZT334" s="35"/>
      <c r="WZU334" s="35"/>
      <c r="WZV334" s="35"/>
      <c r="WZW334" s="35"/>
      <c r="WZX334" s="35"/>
      <c r="WZY334" s="35"/>
      <c r="WZZ334" s="35"/>
      <c r="XAA334" s="35"/>
      <c r="XAB334" s="35"/>
      <c r="XAC334" s="35"/>
      <c r="XAD334" s="35"/>
      <c r="XAE334" s="35"/>
      <c r="XAF334" s="35"/>
      <c r="XAG334" s="35"/>
      <c r="XAH334" s="35"/>
      <c r="XAI334" s="35"/>
      <c r="XAJ334" s="35"/>
      <c r="XAK334" s="35"/>
      <c r="XAL334" s="35"/>
      <c r="XAM334" s="35"/>
      <c r="XAN334" s="35"/>
      <c r="XAO334" s="35"/>
      <c r="XAP334" s="35"/>
      <c r="XAQ334" s="35"/>
      <c r="XAR334" s="35"/>
      <c r="XAS334" s="35"/>
      <c r="XAT334" s="35"/>
      <c r="XAU334" s="35"/>
      <c r="XAV334" s="35"/>
      <c r="XAW334" s="35"/>
      <c r="XAX334" s="35"/>
      <c r="XAY334" s="35"/>
      <c r="XAZ334" s="35"/>
      <c r="XBA334" s="35"/>
      <c r="XBB334" s="35"/>
      <c r="XBC334" s="35"/>
      <c r="XBD334" s="35"/>
      <c r="XBE334" s="35"/>
      <c r="XBF334" s="35"/>
      <c r="XBG334" s="35"/>
      <c r="XBH334" s="35"/>
      <c r="XBI334" s="35"/>
      <c r="XBJ334" s="35"/>
      <c r="XBK334" s="35"/>
      <c r="XBL334" s="35"/>
      <c r="XBM334" s="35"/>
      <c r="XBN334" s="35"/>
      <c r="XBO334" s="35"/>
      <c r="XBP334" s="35"/>
      <c r="XBQ334" s="35"/>
      <c r="XBR334" s="35"/>
      <c r="XBS334" s="35"/>
      <c r="XBT334" s="35"/>
      <c r="XBU334" s="35"/>
      <c r="XBV334" s="35"/>
      <c r="XBW334" s="35"/>
      <c r="XBX334" s="35"/>
      <c r="XBY334" s="35"/>
      <c r="XBZ334" s="35"/>
      <c r="XCA334" s="36"/>
      <c r="XCB334" s="36"/>
      <c r="XCC334" s="36"/>
      <c r="XCD334" s="36"/>
      <c r="XCE334" s="36"/>
      <c r="XCF334" s="36"/>
      <c r="XCG334" s="36"/>
      <c r="XCH334" s="36"/>
      <c r="XCI334" s="36"/>
      <c r="XCJ334" s="36"/>
      <c r="XCK334" s="36"/>
      <c r="XCL334" s="36"/>
      <c r="XCM334" s="36"/>
      <c r="XCN334" s="36"/>
      <c r="XCO334" s="36"/>
      <c r="XCP334" s="36"/>
      <c r="XCQ334" s="36"/>
      <c r="XCR334" s="36"/>
      <c r="XCS334" s="36"/>
      <c r="XCT334" s="36"/>
      <c r="XCU334" s="36"/>
      <c r="XCV334" s="36"/>
      <c r="XCW334" s="36"/>
      <c r="XCX334" s="36"/>
      <c r="XCY334" s="36"/>
      <c r="XCZ334" s="36"/>
      <c r="XDA334" s="36"/>
      <c r="XDB334" s="36"/>
      <c r="XDC334" s="36"/>
      <c r="XDD334" s="36"/>
      <c r="XDE334" s="36"/>
      <c r="XDF334" s="36"/>
      <c r="XDG334" s="36"/>
      <c r="XDH334" s="36"/>
      <c r="XDI334" s="36"/>
      <c r="XDJ334" s="36"/>
      <c r="XDK334" s="36"/>
      <c r="XDL334" s="36"/>
      <c r="XDM334" s="36"/>
      <c r="XDN334" s="36"/>
      <c r="XDO334" s="36"/>
      <c r="XDP334" s="36"/>
      <c r="XDQ334" s="36"/>
      <c r="XDR334" s="36"/>
      <c r="XDS334" s="36"/>
      <c r="XDT334" s="36"/>
      <c r="XDU334" s="36"/>
      <c r="XDV334" s="36"/>
      <c r="XDW334" s="36"/>
      <c r="XDX334" s="36"/>
      <c r="XDY334" s="36"/>
      <c r="XDZ334" s="36"/>
      <c r="XEA334" s="36"/>
      <c r="XEB334" s="36"/>
      <c r="XEC334" s="36"/>
      <c r="XED334" s="36"/>
      <c r="XEE334" s="36"/>
      <c r="XEF334" s="36"/>
      <c r="XEG334" s="36"/>
      <c r="XEH334" s="36"/>
      <c r="XEI334" s="36"/>
      <c r="XEJ334" s="36"/>
      <c r="XEK334" s="36"/>
      <c r="XEL334" s="36"/>
      <c r="XEM334" s="36"/>
      <c r="XEN334" s="36"/>
      <c r="XEO334" s="36"/>
      <c r="XEP334" s="36"/>
      <c r="XEQ334" s="36"/>
      <c r="XER334" s="36"/>
      <c r="XES334" s="36"/>
      <c r="XET334" s="36"/>
      <c r="XEU334" s="36"/>
      <c r="XEV334" s="36"/>
      <c r="XEW334" s="36"/>
      <c r="XEX334" s="36"/>
      <c r="XEY334" s="36"/>
      <c r="XEZ334" s="36"/>
      <c r="XFA334" s="36"/>
      <c r="XFB334" s="36"/>
      <c r="XFC334" s="36"/>
      <c r="XFD334" s="4"/>
    </row>
    <row r="335" spans="1:67 16189:16384" ht="15.75" customHeight="1" x14ac:dyDescent="0.25">
      <c r="A335" s="153"/>
      <c r="B335" s="19" t="s">
        <v>181</v>
      </c>
      <c r="C335" s="13" t="s">
        <v>182</v>
      </c>
      <c r="D335" s="19">
        <v>90</v>
      </c>
      <c r="E335" s="25">
        <f t="shared" ref="E335:P335" si="180">BD335*90/100</f>
        <v>12.905999999999999</v>
      </c>
      <c r="F335" s="25">
        <f t="shared" si="180"/>
        <v>9.4320000000000004</v>
      </c>
      <c r="G335" s="25">
        <f t="shared" si="180"/>
        <v>5.6610000000000005</v>
      </c>
      <c r="H335" s="25">
        <f t="shared" si="180"/>
        <v>153.9</v>
      </c>
      <c r="I335" s="25">
        <f t="shared" si="180"/>
        <v>30.375</v>
      </c>
      <c r="J335" s="25">
        <f t="shared" si="180"/>
        <v>0.27899999999999997</v>
      </c>
      <c r="K335" s="25">
        <f t="shared" si="180"/>
        <v>0.57600000000000007</v>
      </c>
      <c r="L335" s="25">
        <f t="shared" si="180"/>
        <v>5.4135</v>
      </c>
      <c r="M335" s="25">
        <f t="shared" si="180"/>
        <v>22.940999999999999</v>
      </c>
      <c r="N335" s="25">
        <f t="shared" si="180"/>
        <v>23.328000000000003</v>
      </c>
      <c r="O335" s="25">
        <f t="shared" si="180"/>
        <v>177.048</v>
      </c>
      <c r="P335" s="25">
        <f t="shared" si="180"/>
        <v>3.8429999999999995</v>
      </c>
      <c r="Q335" s="19">
        <v>13.08</v>
      </c>
      <c r="R335" s="19">
        <v>9.18</v>
      </c>
      <c r="S335" s="19">
        <v>2.85</v>
      </c>
      <c r="T335" s="19">
        <v>152</v>
      </c>
      <c r="U335" s="19">
        <v>25.6</v>
      </c>
      <c r="V335" s="19">
        <v>0.27</v>
      </c>
      <c r="W335" s="19">
        <v>0.56999999999999995</v>
      </c>
      <c r="X335" s="19">
        <v>1.39</v>
      </c>
      <c r="Y335" s="19">
        <v>27.53</v>
      </c>
      <c r="Z335" s="19">
        <v>23.32</v>
      </c>
      <c r="AA335" s="19">
        <v>181.35</v>
      </c>
      <c r="AB335" s="19">
        <v>3.96</v>
      </c>
      <c r="BD335" s="19">
        <v>14.34</v>
      </c>
      <c r="BE335" s="19">
        <v>10.48</v>
      </c>
      <c r="BF335" s="19">
        <v>6.29</v>
      </c>
      <c r="BG335" s="19">
        <v>171</v>
      </c>
      <c r="BH335" s="19">
        <v>33.75</v>
      </c>
      <c r="BI335" s="19">
        <v>0.31</v>
      </c>
      <c r="BJ335" s="19">
        <v>0.64</v>
      </c>
      <c r="BK335" s="19">
        <v>6.0149999999999997</v>
      </c>
      <c r="BL335" s="19">
        <v>25.49</v>
      </c>
      <c r="BM335" s="19">
        <v>25.92</v>
      </c>
      <c r="BN335" s="19">
        <v>196.72</v>
      </c>
      <c r="BO335" s="19">
        <v>4.2699999999999996</v>
      </c>
    </row>
    <row r="336" spans="1:67 16189:16384" x14ac:dyDescent="0.25">
      <c r="A336" s="153"/>
      <c r="B336" s="19" t="s">
        <v>56</v>
      </c>
      <c r="C336" s="64" t="s">
        <v>183</v>
      </c>
      <c r="D336" s="19">
        <v>150</v>
      </c>
      <c r="E336" s="25">
        <v>4</v>
      </c>
      <c r="F336" s="25">
        <v>5</v>
      </c>
      <c r="G336" s="25">
        <v>23.94</v>
      </c>
      <c r="H336" s="25">
        <v>157.5</v>
      </c>
      <c r="I336" s="25"/>
      <c r="J336" s="25">
        <v>0.11</v>
      </c>
      <c r="K336" s="25">
        <v>0.02</v>
      </c>
      <c r="L336" s="25"/>
      <c r="M336" s="25">
        <v>10.965</v>
      </c>
      <c r="N336" s="25">
        <v>29.9</v>
      </c>
      <c r="O336" s="25">
        <v>85.47</v>
      </c>
      <c r="P336" s="25">
        <v>0.98</v>
      </c>
      <c r="Q336" s="39">
        <v>7.46</v>
      </c>
      <c r="R336" s="39">
        <v>8.2899999999999991</v>
      </c>
      <c r="S336" s="39">
        <v>9.44</v>
      </c>
      <c r="T336" s="39">
        <v>142</v>
      </c>
      <c r="U336" s="39">
        <v>33</v>
      </c>
      <c r="V336" s="40">
        <v>0.05</v>
      </c>
      <c r="W336" s="40">
        <v>7.0000000000000007E-2</v>
      </c>
      <c r="X336" s="39">
        <v>0.41</v>
      </c>
      <c r="Y336" s="39">
        <v>23.65</v>
      </c>
      <c r="Z336" s="39">
        <v>16.5</v>
      </c>
      <c r="AA336" s="39">
        <v>83.14</v>
      </c>
      <c r="AB336" s="39">
        <v>0.68</v>
      </c>
      <c r="AC336" s="38">
        <v>15.44</v>
      </c>
      <c r="AD336" s="38">
        <v>9.11</v>
      </c>
      <c r="AE336" s="38">
        <v>26.38</v>
      </c>
      <c r="AF336" s="38">
        <v>249.51</v>
      </c>
      <c r="AG336" s="38">
        <v>30.51</v>
      </c>
      <c r="AH336" s="38">
        <v>0.12</v>
      </c>
      <c r="AI336" s="38">
        <v>0.12</v>
      </c>
      <c r="AJ336" s="38">
        <v>0.28499999999999998</v>
      </c>
      <c r="AK336" s="38">
        <v>17.850000000000001</v>
      </c>
      <c r="AL336" s="38">
        <v>27.2</v>
      </c>
      <c r="AM336" s="38">
        <v>93.8</v>
      </c>
      <c r="AN336" s="38">
        <v>0.71</v>
      </c>
    </row>
    <row r="337" spans="1:67 15952:16384" x14ac:dyDescent="0.25">
      <c r="A337" s="153"/>
      <c r="B337" s="19" t="s">
        <v>31</v>
      </c>
      <c r="C337" s="24" t="s">
        <v>32</v>
      </c>
      <c r="D337" s="19">
        <v>28</v>
      </c>
      <c r="E337" s="25">
        <f t="shared" ref="E337:P337" si="181">BD337*28/20</f>
        <v>1.9040000000000004</v>
      </c>
      <c r="F337" s="25">
        <f t="shared" si="181"/>
        <v>0.33599999999999997</v>
      </c>
      <c r="G337" s="25">
        <f t="shared" si="181"/>
        <v>9.4079999999999995</v>
      </c>
      <c r="H337" s="25">
        <f t="shared" si="181"/>
        <v>47.823999999999998</v>
      </c>
      <c r="I337" s="25">
        <f t="shared" si="181"/>
        <v>0</v>
      </c>
      <c r="J337" s="25">
        <f t="shared" si="181"/>
        <v>4.1999999999999996E-2</v>
      </c>
      <c r="K337" s="25">
        <f t="shared" si="181"/>
        <v>2.8000000000000004E-2</v>
      </c>
      <c r="L337" s="25">
        <f t="shared" si="181"/>
        <v>0</v>
      </c>
      <c r="M337" s="25">
        <f t="shared" si="181"/>
        <v>12.614000000000001</v>
      </c>
      <c r="N337" s="25">
        <f t="shared" si="181"/>
        <v>13.174000000000001</v>
      </c>
      <c r="O337" s="25">
        <f t="shared" si="181"/>
        <v>42.196000000000005</v>
      </c>
      <c r="P337" s="25">
        <f t="shared" si="181"/>
        <v>1.05</v>
      </c>
      <c r="Q337" s="25">
        <v>1.7</v>
      </c>
      <c r="R337" s="25">
        <v>0.3</v>
      </c>
      <c r="S337" s="25">
        <v>8.4</v>
      </c>
      <c r="T337" s="25">
        <v>42.7</v>
      </c>
      <c r="U337" s="25"/>
      <c r="V337" s="25">
        <v>0.04</v>
      </c>
      <c r="W337" s="25">
        <v>0.02</v>
      </c>
      <c r="X337" s="25"/>
      <c r="Y337" s="25">
        <v>11.26</v>
      </c>
      <c r="Z337" s="25">
        <v>11.76</v>
      </c>
      <c r="AA337" s="25">
        <v>37.68</v>
      </c>
      <c r="AB337" s="25">
        <v>0.94</v>
      </c>
      <c r="BD337" s="25">
        <v>1.36</v>
      </c>
      <c r="BE337" s="25">
        <v>0.24</v>
      </c>
      <c r="BF337" s="25">
        <v>6.72</v>
      </c>
      <c r="BG337" s="25">
        <v>34.159999999999997</v>
      </c>
      <c r="BH337" s="25"/>
      <c r="BI337" s="25">
        <v>0.03</v>
      </c>
      <c r="BJ337" s="25">
        <v>0.02</v>
      </c>
      <c r="BK337" s="25"/>
      <c r="BL337" s="25">
        <v>9.01</v>
      </c>
      <c r="BM337" s="25">
        <v>9.41</v>
      </c>
      <c r="BN337" s="25">
        <v>30.14</v>
      </c>
      <c r="BO337" s="25">
        <v>0.75</v>
      </c>
    </row>
    <row r="338" spans="1:67 15952:16384" x14ac:dyDescent="0.25">
      <c r="A338" s="153"/>
      <c r="B338" s="19" t="s">
        <v>31</v>
      </c>
      <c r="C338" s="13" t="s">
        <v>33</v>
      </c>
      <c r="D338" s="19">
        <v>50</v>
      </c>
      <c r="E338" s="25">
        <f>BD338*50/20</f>
        <v>3.7</v>
      </c>
      <c r="F338" s="25">
        <f>BE338*50/20</f>
        <v>0.45</v>
      </c>
      <c r="G338" s="25">
        <v>26.38</v>
      </c>
      <c r="H338" s="25">
        <f t="shared" ref="H338:P338" si="182">BG338*50/20</f>
        <v>117.22499999999999</v>
      </c>
      <c r="I338" s="25">
        <f t="shared" si="182"/>
        <v>0</v>
      </c>
      <c r="J338" s="25">
        <f t="shared" si="182"/>
        <v>0</v>
      </c>
      <c r="K338" s="25">
        <f t="shared" si="182"/>
        <v>2.5000000000000001E-2</v>
      </c>
      <c r="L338" s="25">
        <f t="shared" si="182"/>
        <v>0</v>
      </c>
      <c r="M338" s="25">
        <f t="shared" si="182"/>
        <v>10</v>
      </c>
      <c r="N338" s="25">
        <f t="shared" si="182"/>
        <v>7</v>
      </c>
      <c r="O338" s="25">
        <f t="shared" si="182"/>
        <v>32.5</v>
      </c>
      <c r="P338" s="25">
        <f t="shared" si="182"/>
        <v>0.55000000000000004</v>
      </c>
      <c r="Q338" s="25">
        <v>3.03</v>
      </c>
      <c r="R338" s="25">
        <v>0.36</v>
      </c>
      <c r="S338" s="25">
        <v>19.64</v>
      </c>
      <c r="T338" s="25">
        <v>93.77</v>
      </c>
      <c r="U338" s="25"/>
      <c r="V338" s="25"/>
      <c r="W338" s="25">
        <v>1.2999999999999999E-2</v>
      </c>
      <c r="X338" s="25"/>
      <c r="Y338" s="25">
        <v>8</v>
      </c>
      <c r="Z338" s="25">
        <v>5.6</v>
      </c>
      <c r="AA338" s="25">
        <v>26</v>
      </c>
      <c r="AB338" s="25">
        <v>0.44</v>
      </c>
      <c r="AC338" s="25">
        <v>3</v>
      </c>
      <c r="AD338" s="25">
        <f t="shared" ref="AD338:AN338" si="183">AP338*40/40</f>
        <v>0</v>
      </c>
      <c r="AE338" s="25">
        <f t="shared" si="183"/>
        <v>0</v>
      </c>
      <c r="AF338" s="25">
        <f t="shared" si="183"/>
        <v>0</v>
      </c>
      <c r="AG338" s="25">
        <f t="shared" si="183"/>
        <v>0</v>
      </c>
      <c r="AH338" s="25">
        <f t="shared" si="183"/>
        <v>0</v>
      </c>
      <c r="AI338" s="25">
        <f t="shared" si="183"/>
        <v>0</v>
      </c>
      <c r="AJ338" s="25">
        <f t="shared" si="183"/>
        <v>0</v>
      </c>
      <c r="AK338" s="25">
        <f t="shared" si="183"/>
        <v>0</v>
      </c>
      <c r="AL338" s="25">
        <f t="shared" si="183"/>
        <v>0</v>
      </c>
      <c r="AM338" s="25">
        <f t="shared" si="183"/>
        <v>0</v>
      </c>
      <c r="AN338" s="25">
        <f t="shared" si="183"/>
        <v>0</v>
      </c>
      <c r="BD338" s="25">
        <v>1.48</v>
      </c>
      <c r="BE338" s="25">
        <v>0.18</v>
      </c>
      <c r="BF338" s="25">
        <v>9.82</v>
      </c>
      <c r="BG338" s="25">
        <v>46.89</v>
      </c>
      <c r="BH338" s="25"/>
      <c r="BI338" s="25"/>
      <c r="BJ338" s="25">
        <v>0.01</v>
      </c>
      <c r="BK338" s="25"/>
      <c r="BL338" s="25">
        <v>4</v>
      </c>
      <c r="BM338" s="25">
        <v>2.8</v>
      </c>
      <c r="BN338" s="25">
        <v>13</v>
      </c>
      <c r="BO338" s="25">
        <v>0.22</v>
      </c>
      <c r="XCA338" s="2"/>
      <c r="XCB338" s="2"/>
      <c r="XCC338" s="2"/>
      <c r="XCD338" s="2"/>
      <c r="XCE338" s="2"/>
      <c r="XCF338" s="2"/>
      <c r="XCG338" s="2"/>
      <c r="XCH338" s="2"/>
      <c r="XCI338" s="2"/>
      <c r="XCJ338" s="2"/>
      <c r="XCK338" s="2"/>
      <c r="XCL338" s="2"/>
      <c r="XCM338" s="2"/>
      <c r="XCN338" s="2"/>
      <c r="XCO338" s="2"/>
      <c r="XCP338" s="2"/>
      <c r="XCQ338" s="2"/>
      <c r="XCR338" s="2"/>
      <c r="XCS338" s="2"/>
      <c r="XCT338" s="2"/>
      <c r="XCU338" s="2"/>
      <c r="XCV338" s="2"/>
      <c r="XCW338" s="2"/>
      <c r="XCX338" s="2"/>
      <c r="XCY338" s="2"/>
      <c r="XCZ338" s="2"/>
      <c r="XDA338" s="2"/>
      <c r="XDB338" s="2"/>
      <c r="XDC338" s="2"/>
      <c r="XDD338" s="2"/>
      <c r="XDE338" s="2"/>
      <c r="XDF338" s="2"/>
      <c r="XDG338" s="2"/>
      <c r="XDH338" s="2"/>
      <c r="XDI338" s="2"/>
      <c r="XDJ338" s="2"/>
      <c r="XDK338" s="2"/>
      <c r="XDL338" s="2"/>
      <c r="XDM338" s="2"/>
      <c r="XDN338" s="2"/>
      <c r="XDO338" s="2"/>
      <c r="XDP338" s="2"/>
      <c r="XDQ338" s="2"/>
      <c r="XDR338" s="2"/>
      <c r="XDS338" s="2"/>
      <c r="XDT338" s="2"/>
      <c r="XDU338" s="2"/>
      <c r="XDV338" s="2"/>
      <c r="XDW338" s="2"/>
      <c r="XDX338" s="2"/>
      <c r="XDY338" s="2"/>
      <c r="XDZ338" s="2"/>
      <c r="XEA338" s="2"/>
      <c r="XEB338" s="2"/>
      <c r="XEC338" s="2"/>
      <c r="XED338" s="2"/>
      <c r="XEE338" s="2"/>
      <c r="XEF338" s="2"/>
      <c r="XEG338" s="2"/>
      <c r="XEH338" s="2"/>
      <c r="XEI338" s="2"/>
      <c r="XEJ338" s="2"/>
      <c r="XEK338" s="2"/>
      <c r="XEL338" s="2"/>
      <c r="XEM338" s="2"/>
      <c r="XEN338" s="2"/>
      <c r="XEO338" s="2"/>
      <c r="XEP338" s="2"/>
      <c r="XEQ338" s="2"/>
      <c r="XER338" s="2"/>
      <c r="XES338" s="2"/>
      <c r="XET338" s="2"/>
      <c r="XEU338" s="2"/>
      <c r="XEV338" s="2"/>
      <c r="XEW338" s="2"/>
      <c r="XEX338" s="2"/>
      <c r="XEY338" s="2"/>
      <c r="XEZ338" s="2"/>
      <c r="XFA338" s="2"/>
      <c r="XFB338" s="2"/>
      <c r="XFC338" s="2"/>
    </row>
    <row r="339" spans="1:67 15952:16384" s="34" customFormat="1" x14ac:dyDescent="0.25">
      <c r="A339" s="153"/>
      <c r="B339" s="19" t="s">
        <v>184</v>
      </c>
      <c r="C339" s="67" t="s">
        <v>185</v>
      </c>
      <c r="D339" s="19">
        <v>100</v>
      </c>
      <c r="E339" s="25">
        <v>8.93</v>
      </c>
      <c r="F339" s="25">
        <v>9.4499999999999993</v>
      </c>
      <c r="G339" s="25">
        <v>56.39</v>
      </c>
      <c r="H339" s="25">
        <v>347</v>
      </c>
      <c r="I339" s="25">
        <v>46.5</v>
      </c>
      <c r="J339" s="25">
        <v>0.13</v>
      </c>
      <c r="K339" s="25">
        <v>0.09</v>
      </c>
      <c r="L339" s="25">
        <v>0.18</v>
      </c>
      <c r="M339" s="25">
        <v>52.27</v>
      </c>
      <c r="N339" s="25">
        <v>16.13</v>
      </c>
      <c r="O339" s="25">
        <v>100.23</v>
      </c>
      <c r="P339" s="25">
        <v>1.02</v>
      </c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BD339" s="25">
        <v>8.93</v>
      </c>
      <c r="BE339" s="25">
        <v>9.4499999999999993</v>
      </c>
      <c r="BF339" s="25">
        <v>56.39</v>
      </c>
      <c r="BG339" s="25">
        <v>347</v>
      </c>
      <c r="BH339" s="25">
        <v>46.5</v>
      </c>
      <c r="BI339" s="25">
        <v>0.13</v>
      </c>
      <c r="BJ339" s="25">
        <v>0.09</v>
      </c>
      <c r="BK339" s="25">
        <v>0.18</v>
      </c>
      <c r="BL339" s="25">
        <v>52.27</v>
      </c>
      <c r="BM339" s="25">
        <v>16.13</v>
      </c>
      <c r="BN339" s="25">
        <v>100.23</v>
      </c>
      <c r="BO339" s="25">
        <v>1.02</v>
      </c>
      <c r="WON339" s="35"/>
      <c r="WOO339" s="35"/>
      <c r="WOP339" s="35"/>
      <c r="WOQ339" s="35"/>
      <c r="WOR339" s="35"/>
      <c r="WOS339" s="35"/>
      <c r="WOT339" s="35"/>
      <c r="WOU339" s="35"/>
      <c r="WOV339" s="35"/>
      <c r="WOW339" s="35"/>
      <c r="WOX339" s="35"/>
      <c r="WOY339" s="35"/>
      <c r="WOZ339" s="35"/>
      <c r="WPA339" s="35"/>
      <c r="WPB339" s="35"/>
      <c r="WPC339" s="35"/>
      <c r="WPD339" s="35"/>
      <c r="WPE339" s="35"/>
      <c r="WPF339" s="35"/>
      <c r="WPG339" s="35"/>
      <c r="WPH339" s="35"/>
      <c r="WPI339" s="35"/>
      <c r="WPJ339" s="35"/>
      <c r="WPK339" s="35"/>
      <c r="WPL339" s="35"/>
      <c r="WPM339" s="35"/>
      <c r="WPN339" s="35"/>
      <c r="WPO339" s="35"/>
      <c r="WPP339" s="35"/>
      <c r="WPQ339" s="35"/>
      <c r="WPR339" s="35"/>
      <c r="WPS339" s="35"/>
      <c r="WPT339" s="35"/>
      <c r="WPU339" s="35"/>
      <c r="WPV339" s="35"/>
      <c r="WPW339" s="35"/>
      <c r="WPX339" s="35"/>
      <c r="WPY339" s="35"/>
      <c r="WPZ339" s="35"/>
      <c r="WQA339" s="35"/>
      <c r="WQB339" s="35"/>
      <c r="WQC339" s="35"/>
      <c r="WQD339" s="35"/>
      <c r="WQE339" s="35"/>
      <c r="WQF339" s="35"/>
      <c r="WQG339" s="35"/>
      <c r="WQH339" s="35"/>
      <c r="WQI339" s="35"/>
      <c r="WQJ339" s="35"/>
      <c r="WQK339" s="35"/>
      <c r="WQL339" s="35"/>
      <c r="WQM339" s="35"/>
      <c r="WQN339" s="35"/>
      <c r="WQO339" s="35"/>
      <c r="WQP339" s="35"/>
      <c r="WQQ339" s="35"/>
      <c r="WQR339" s="35"/>
      <c r="WQS339" s="35"/>
      <c r="WQT339" s="35"/>
      <c r="WQU339" s="35"/>
      <c r="WQV339" s="35"/>
      <c r="WQW339" s="35"/>
      <c r="WQX339" s="35"/>
      <c r="WQY339" s="35"/>
      <c r="WQZ339" s="35"/>
      <c r="WRA339" s="35"/>
      <c r="WRB339" s="35"/>
      <c r="WRC339" s="35"/>
      <c r="WRD339" s="35"/>
      <c r="WRE339" s="35"/>
      <c r="WRF339" s="35"/>
      <c r="WRG339" s="35"/>
      <c r="WRH339" s="35"/>
      <c r="WRI339" s="35"/>
      <c r="WRJ339" s="35"/>
      <c r="WRK339" s="35"/>
      <c r="WRL339" s="35"/>
      <c r="WRM339" s="35"/>
      <c r="WRN339" s="35"/>
      <c r="WRO339" s="35"/>
      <c r="WRP339" s="35"/>
      <c r="WRQ339" s="35"/>
      <c r="WRR339" s="35"/>
      <c r="WRS339" s="35"/>
      <c r="WRT339" s="35"/>
      <c r="WRU339" s="35"/>
      <c r="WRV339" s="35"/>
      <c r="WRW339" s="35"/>
      <c r="WRX339" s="35"/>
      <c r="WRY339" s="35"/>
      <c r="WRZ339" s="35"/>
      <c r="WSA339" s="35"/>
      <c r="WSB339" s="35"/>
      <c r="WSC339" s="35"/>
      <c r="WSD339" s="35"/>
      <c r="WSE339" s="35"/>
      <c r="WSF339" s="35"/>
      <c r="WSG339" s="35"/>
      <c r="WSH339" s="35"/>
      <c r="WSI339" s="35"/>
      <c r="WSJ339" s="35"/>
      <c r="WSK339" s="35"/>
      <c r="WSL339" s="35"/>
      <c r="WSM339" s="35"/>
      <c r="WSN339" s="35"/>
      <c r="WSO339" s="35"/>
      <c r="WSP339" s="35"/>
      <c r="WSQ339" s="35"/>
      <c r="WSR339" s="35"/>
      <c r="WSS339" s="35"/>
      <c r="WST339" s="35"/>
      <c r="WSU339" s="35"/>
      <c r="WSV339" s="35"/>
      <c r="WSW339" s="35"/>
      <c r="WSX339" s="35"/>
      <c r="WSY339" s="35"/>
      <c r="WSZ339" s="35"/>
      <c r="WTA339" s="35"/>
      <c r="WTB339" s="35"/>
      <c r="WTC339" s="35"/>
      <c r="WTD339" s="35"/>
      <c r="WTE339" s="35"/>
      <c r="WTF339" s="35"/>
      <c r="WTG339" s="35"/>
      <c r="WTH339" s="35"/>
      <c r="WTI339" s="35"/>
      <c r="WTJ339" s="35"/>
      <c r="WTK339" s="35"/>
      <c r="WTL339" s="35"/>
      <c r="WTM339" s="35"/>
      <c r="WTN339" s="35"/>
      <c r="WTO339" s="35"/>
      <c r="WTP339" s="35"/>
      <c r="WTQ339" s="35"/>
      <c r="WTR339" s="35"/>
      <c r="WTS339" s="35"/>
      <c r="WTT339" s="35"/>
      <c r="WTU339" s="35"/>
      <c r="WTV339" s="35"/>
      <c r="WTW339" s="35"/>
      <c r="WTX339" s="35"/>
      <c r="WTY339" s="35"/>
      <c r="WTZ339" s="35"/>
      <c r="WUA339" s="35"/>
      <c r="WUB339" s="35"/>
      <c r="WUC339" s="35"/>
      <c r="WUD339" s="35"/>
      <c r="WUE339" s="35"/>
      <c r="WUF339" s="35"/>
      <c r="WUG339" s="35"/>
      <c r="WUH339" s="35"/>
      <c r="WUI339" s="35"/>
      <c r="WUJ339" s="35"/>
      <c r="WUK339" s="35"/>
      <c r="WUL339" s="35"/>
      <c r="WUM339" s="35"/>
      <c r="WUN339" s="35"/>
      <c r="WUO339" s="35"/>
      <c r="WUP339" s="35"/>
      <c r="WUQ339" s="35"/>
      <c r="WUR339" s="35"/>
      <c r="WUS339" s="35"/>
      <c r="WUT339" s="35"/>
      <c r="WUU339" s="35"/>
      <c r="WUV339" s="35"/>
      <c r="WUW339" s="35"/>
      <c r="WUX339" s="35"/>
      <c r="WUY339" s="35"/>
      <c r="WUZ339" s="35"/>
      <c r="WVA339" s="35"/>
      <c r="WVB339" s="35"/>
      <c r="WVC339" s="35"/>
      <c r="WVD339" s="35"/>
      <c r="WVE339" s="35"/>
      <c r="WVF339" s="35"/>
      <c r="WVG339" s="35"/>
      <c r="WVH339" s="35"/>
      <c r="WVI339" s="35"/>
      <c r="WVJ339" s="35"/>
      <c r="WVK339" s="35"/>
      <c r="WVL339" s="35"/>
      <c r="WVM339" s="35"/>
      <c r="WVN339" s="35"/>
      <c r="WVO339" s="35"/>
      <c r="WVP339" s="35"/>
      <c r="WVQ339" s="35"/>
      <c r="WVR339" s="35"/>
      <c r="WVS339" s="35"/>
      <c r="WVT339" s="35"/>
      <c r="WVU339" s="35"/>
      <c r="WVV339" s="35"/>
      <c r="WVW339" s="35"/>
      <c r="WVX339" s="35"/>
      <c r="WVY339" s="35"/>
      <c r="WVZ339" s="35"/>
      <c r="WWA339" s="35"/>
      <c r="WWB339" s="35"/>
      <c r="WWC339" s="35"/>
      <c r="WWD339" s="35"/>
      <c r="WWE339" s="35"/>
      <c r="WWF339" s="35"/>
      <c r="WWG339" s="35"/>
      <c r="WWH339" s="35"/>
      <c r="WWI339" s="35"/>
      <c r="WWJ339" s="35"/>
      <c r="WWK339" s="35"/>
      <c r="WWL339" s="35"/>
      <c r="WWM339" s="35"/>
      <c r="WWN339" s="35"/>
      <c r="WWO339" s="35"/>
      <c r="WWP339" s="35"/>
      <c r="WWQ339" s="35"/>
      <c r="WWR339" s="35"/>
      <c r="WWS339" s="35"/>
      <c r="WWT339" s="35"/>
      <c r="WWU339" s="35"/>
      <c r="WWV339" s="35"/>
      <c r="WWW339" s="35"/>
      <c r="WWX339" s="35"/>
      <c r="WWY339" s="35"/>
      <c r="WWZ339" s="35"/>
      <c r="WXA339" s="35"/>
      <c r="WXB339" s="35"/>
      <c r="WXC339" s="35"/>
      <c r="WXD339" s="35"/>
      <c r="WXE339" s="35"/>
      <c r="WXF339" s="35"/>
      <c r="WXG339" s="35"/>
      <c r="WXH339" s="35"/>
      <c r="WXI339" s="35"/>
      <c r="WXJ339" s="35"/>
      <c r="WXK339" s="35"/>
      <c r="WXL339" s="35"/>
      <c r="WXM339" s="35"/>
      <c r="WXN339" s="35"/>
      <c r="WXO339" s="35"/>
      <c r="WXP339" s="35"/>
      <c r="WXQ339" s="35"/>
      <c r="WXR339" s="35"/>
      <c r="WXS339" s="35"/>
      <c r="WXT339" s="35"/>
      <c r="WXU339" s="35"/>
      <c r="WXV339" s="35"/>
      <c r="WXW339" s="35"/>
      <c r="WXX339" s="35"/>
      <c r="WXY339" s="35"/>
      <c r="WXZ339" s="35"/>
      <c r="WYA339" s="35"/>
      <c r="WYB339" s="35"/>
      <c r="WYC339" s="35"/>
      <c r="WYD339" s="35"/>
      <c r="WYE339" s="35"/>
      <c r="WYF339" s="35"/>
      <c r="WYG339" s="35"/>
      <c r="WYH339" s="35"/>
      <c r="WYI339" s="35"/>
      <c r="WYJ339" s="35"/>
      <c r="WYK339" s="35"/>
      <c r="WYL339" s="35"/>
      <c r="WYM339" s="35"/>
      <c r="WYN339" s="35"/>
      <c r="WYO339" s="35"/>
      <c r="WYP339" s="35"/>
      <c r="WYQ339" s="35"/>
      <c r="WYR339" s="35"/>
      <c r="WYS339" s="35"/>
      <c r="WYT339" s="35"/>
      <c r="WYU339" s="35"/>
      <c r="WYV339" s="35"/>
      <c r="WYW339" s="35"/>
      <c r="WYX339" s="35"/>
      <c r="WYY339" s="35"/>
      <c r="WYZ339" s="35"/>
      <c r="WZA339" s="35"/>
      <c r="WZB339" s="35"/>
      <c r="WZC339" s="35"/>
      <c r="WZD339" s="35"/>
      <c r="WZE339" s="35"/>
      <c r="WZF339" s="35"/>
      <c r="WZG339" s="35"/>
      <c r="WZH339" s="35"/>
      <c r="WZI339" s="35"/>
      <c r="WZJ339" s="35"/>
      <c r="WZK339" s="35"/>
      <c r="WZL339" s="35"/>
      <c r="WZM339" s="35"/>
      <c r="WZN339" s="35"/>
      <c r="WZO339" s="35"/>
      <c r="WZP339" s="35"/>
      <c r="WZQ339" s="35"/>
      <c r="WZR339" s="35"/>
      <c r="WZS339" s="35"/>
      <c r="WZT339" s="35"/>
      <c r="WZU339" s="35"/>
      <c r="WZV339" s="35"/>
      <c r="WZW339" s="35"/>
      <c r="WZX339" s="35"/>
      <c r="WZY339" s="35"/>
      <c r="WZZ339" s="35"/>
      <c r="XAA339" s="35"/>
      <c r="XAB339" s="35"/>
      <c r="XAC339" s="35"/>
      <c r="XAD339" s="35"/>
      <c r="XAE339" s="35"/>
      <c r="XAF339" s="35"/>
      <c r="XAG339" s="35"/>
      <c r="XAH339" s="35"/>
      <c r="XAI339" s="35"/>
      <c r="XAJ339" s="35"/>
      <c r="XAK339" s="35"/>
      <c r="XAL339" s="35"/>
      <c r="XAM339" s="35"/>
      <c r="XAN339" s="35"/>
      <c r="XAO339" s="35"/>
      <c r="XAP339" s="35"/>
      <c r="XAQ339" s="35"/>
      <c r="XAR339" s="35"/>
      <c r="XAS339" s="35"/>
      <c r="XAT339" s="35"/>
      <c r="XAU339" s="35"/>
      <c r="XAV339" s="35"/>
      <c r="XAW339" s="35"/>
      <c r="XAX339" s="35"/>
      <c r="XAY339" s="35"/>
      <c r="XAZ339" s="35"/>
      <c r="XBA339" s="35"/>
      <c r="XBB339" s="35"/>
      <c r="XBC339" s="35"/>
      <c r="XBD339" s="35"/>
      <c r="XBE339" s="35"/>
      <c r="XBF339" s="35"/>
      <c r="XBG339" s="35"/>
      <c r="XBH339" s="35"/>
      <c r="XBI339" s="35"/>
      <c r="XBJ339" s="35"/>
      <c r="XBK339" s="35"/>
      <c r="XBL339" s="35"/>
      <c r="XBM339" s="35"/>
      <c r="XBN339" s="35"/>
      <c r="XBO339" s="35"/>
      <c r="XBP339" s="35"/>
      <c r="XBQ339" s="35"/>
      <c r="XBR339" s="35"/>
      <c r="XBS339" s="35"/>
      <c r="XBT339" s="35"/>
      <c r="XBU339" s="35"/>
      <c r="XBV339" s="35"/>
      <c r="XBW339" s="35"/>
      <c r="XBX339" s="35"/>
      <c r="XBY339" s="35"/>
      <c r="XBZ339" s="35"/>
      <c r="XCA339" s="36"/>
      <c r="XCB339" s="36"/>
      <c r="XCC339" s="36"/>
      <c r="XCD339" s="36"/>
      <c r="XCE339" s="36"/>
      <c r="XCF339" s="36"/>
      <c r="XCG339" s="36"/>
      <c r="XCH339" s="36"/>
      <c r="XCI339" s="36"/>
      <c r="XCJ339" s="36"/>
      <c r="XCK339" s="36"/>
      <c r="XCL339" s="36"/>
      <c r="XCM339" s="36"/>
      <c r="XCN339" s="36"/>
      <c r="XCO339" s="36"/>
      <c r="XCP339" s="36"/>
      <c r="XCQ339" s="36"/>
      <c r="XCR339" s="36"/>
      <c r="XCS339" s="36"/>
      <c r="XCT339" s="36"/>
      <c r="XCU339" s="36"/>
      <c r="XCV339" s="36"/>
      <c r="XCW339" s="36"/>
      <c r="XCX339" s="36"/>
      <c r="XCY339" s="36"/>
      <c r="XCZ339" s="36"/>
      <c r="XDA339" s="36"/>
      <c r="XDB339" s="36"/>
      <c r="XDC339" s="36"/>
      <c r="XDD339" s="36"/>
      <c r="XDE339" s="36"/>
      <c r="XDF339" s="36"/>
      <c r="XDG339" s="36"/>
      <c r="XDH339" s="36"/>
      <c r="XDI339" s="36"/>
      <c r="XDJ339" s="36"/>
      <c r="XDK339" s="36"/>
      <c r="XDL339" s="36"/>
      <c r="XDM339" s="36"/>
      <c r="XDN339" s="36"/>
      <c r="XDO339" s="36"/>
      <c r="XDP339" s="36"/>
      <c r="XDQ339" s="36"/>
      <c r="XDR339" s="36"/>
      <c r="XDS339" s="36"/>
      <c r="XDT339" s="36"/>
      <c r="XDU339" s="36"/>
      <c r="XDV339" s="36"/>
      <c r="XDW339" s="36"/>
      <c r="XDX339" s="36"/>
      <c r="XDY339" s="36"/>
      <c r="XDZ339" s="36"/>
      <c r="XEA339" s="36"/>
      <c r="XEB339" s="36"/>
      <c r="XEC339" s="36"/>
      <c r="XED339" s="36"/>
      <c r="XEE339" s="36"/>
      <c r="XEF339" s="36"/>
      <c r="XEG339" s="36"/>
      <c r="XEH339" s="36"/>
      <c r="XEI339" s="36"/>
      <c r="XEJ339" s="36"/>
      <c r="XEK339" s="36"/>
      <c r="XEL339" s="36"/>
      <c r="XEM339" s="36"/>
      <c r="XEN339" s="36"/>
      <c r="XEO339" s="36"/>
      <c r="XEP339" s="36"/>
      <c r="XEQ339" s="36"/>
      <c r="XER339" s="36"/>
      <c r="XES339" s="36"/>
      <c r="XET339" s="36"/>
      <c r="XEU339" s="36"/>
      <c r="XEV339" s="36"/>
      <c r="XEW339" s="36"/>
      <c r="XEX339" s="36"/>
      <c r="XEY339" s="36"/>
      <c r="XEZ339" s="36"/>
      <c r="XFA339" s="36"/>
      <c r="XFB339" s="36"/>
      <c r="XFC339" s="36"/>
      <c r="XFD339" s="4"/>
    </row>
    <row r="340" spans="1:67 15952:16384" s="2" customFormat="1" x14ac:dyDescent="0.25">
      <c r="A340" s="153"/>
      <c r="B340" s="19" t="s">
        <v>93</v>
      </c>
      <c r="C340" s="64" t="s">
        <v>94</v>
      </c>
      <c r="D340" s="19">
        <v>180</v>
      </c>
      <c r="E340" s="25">
        <f t="shared" ref="E340:P340" si="184">BD340*180/100</f>
        <v>0.14400000000000002</v>
      </c>
      <c r="F340" s="25">
        <f t="shared" si="184"/>
        <v>0.14400000000000002</v>
      </c>
      <c r="G340" s="25">
        <f t="shared" si="184"/>
        <v>25.091999999999999</v>
      </c>
      <c r="H340" s="25">
        <f t="shared" si="184"/>
        <v>102.6</v>
      </c>
      <c r="I340" s="25">
        <f t="shared" si="184"/>
        <v>0</v>
      </c>
      <c r="J340" s="25">
        <f t="shared" si="184"/>
        <v>1.8E-3</v>
      </c>
      <c r="K340" s="25">
        <f t="shared" si="184"/>
        <v>1.8000000000000002E-2</v>
      </c>
      <c r="L340" s="25">
        <f t="shared" si="184"/>
        <v>0.81</v>
      </c>
      <c r="M340" s="25">
        <f t="shared" si="184"/>
        <v>12.762</v>
      </c>
      <c r="N340" s="25">
        <f t="shared" si="184"/>
        <v>4.6259999999999994</v>
      </c>
      <c r="O340" s="25">
        <f t="shared" si="184"/>
        <v>3.9600000000000004</v>
      </c>
      <c r="P340" s="25">
        <f t="shared" si="184"/>
        <v>0.84599999999999997</v>
      </c>
      <c r="AC340" s="25">
        <v>0.5</v>
      </c>
      <c r="AD340" s="25">
        <v>0</v>
      </c>
      <c r="AE340" s="25">
        <v>19.8</v>
      </c>
      <c r="AF340" s="25">
        <v>81</v>
      </c>
      <c r="AG340" s="25">
        <v>15</v>
      </c>
      <c r="AH340" s="25">
        <v>0</v>
      </c>
      <c r="AI340" s="25">
        <v>0</v>
      </c>
      <c r="AJ340" s="25">
        <v>0.02</v>
      </c>
      <c r="AK340" s="25">
        <v>50</v>
      </c>
      <c r="AL340" s="25">
        <v>2.1</v>
      </c>
      <c r="AM340" s="25">
        <v>4.3</v>
      </c>
      <c r="AN340" s="25">
        <v>0.09</v>
      </c>
      <c r="AQ340" s="65">
        <v>0.6</v>
      </c>
      <c r="AR340" s="65">
        <v>0.08</v>
      </c>
      <c r="AS340" s="65">
        <v>28.81</v>
      </c>
      <c r="AT340" s="65">
        <v>119.52</v>
      </c>
      <c r="AU340" s="66"/>
      <c r="AV340" s="67">
        <v>1.4E-2</v>
      </c>
      <c r="AW340" s="67">
        <v>0.02</v>
      </c>
      <c r="AX340" s="67">
        <v>0.65</v>
      </c>
      <c r="AY340" s="65">
        <v>29.23</v>
      </c>
      <c r="AZ340" s="65">
        <v>15.71</v>
      </c>
      <c r="BA340" s="65">
        <v>21.1</v>
      </c>
      <c r="BB340" s="65">
        <v>0.63</v>
      </c>
      <c r="BD340" s="25">
        <v>0.08</v>
      </c>
      <c r="BE340" s="25">
        <v>0.08</v>
      </c>
      <c r="BF340" s="25">
        <v>13.94</v>
      </c>
      <c r="BG340" s="25">
        <v>57</v>
      </c>
      <c r="BH340" s="25"/>
      <c r="BI340" s="25">
        <v>1E-3</v>
      </c>
      <c r="BJ340" s="25">
        <v>0.01</v>
      </c>
      <c r="BK340" s="68">
        <v>0.45</v>
      </c>
      <c r="BL340" s="25">
        <v>7.09</v>
      </c>
      <c r="BM340" s="25">
        <v>2.57</v>
      </c>
      <c r="BN340" s="25">
        <v>2.2000000000000002</v>
      </c>
      <c r="BO340" s="25">
        <v>0.47</v>
      </c>
      <c r="XBI340" s="3"/>
      <c r="XBJ340" s="3"/>
      <c r="XBK340" s="3"/>
      <c r="XBL340" s="3"/>
      <c r="XBM340" s="3"/>
      <c r="XBN340" s="3"/>
      <c r="XBO340" s="3"/>
      <c r="XBP340" s="3"/>
      <c r="XBQ340" s="3"/>
      <c r="XBR340" s="3"/>
      <c r="XBS340" s="3"/>
      <c r="XBT340" s="3"/>
      <c r="XBU340" s="3"/>
      <c r="XBV340" s="3"/>
      <c r="XBW340" s="3"/>
      <c r="XBX340" s="3"/>
      <c r="XBY340" s="3"/>
      <c r="XBZ340" s="3"/>
      <c r="XCA340" s="3"/>
      <c r="XCB340" s="3"/>
      <c r="XCC340" s="3"/>
      <c r="XCD340" s="3"/>
      <c r="XCE340" s="3"/>
      <c r="XCF340" s="3"/>
      <c r="XCG340" s="3"/>
      <c r="XCH340" s="3"/>
      <c r="XCI340" s="3"/>
      <c r="XCJ340" s="3"/>
      <c r="XCK340" s="3"/>
      <c r="XCL340" s="3"/>
      <c r="XCM340" s="3"/>
      <c r="XCN340" s="3"/>
      <c r="XCO340" s="3"/>
      <c r="XCP340" s="3"/>
      <c r="XCQ340" s="3"/>
      <c r="XCR340" s="3"/>
      <c r="XCS340" s="3"/>
      <c r="XCT340" s="3"/>
      <c r="XCU340" s="3"/>
      <c r="XCV340" s="3"/>
      <c r="XCW340" s="3"/>
      <c r="XCX340" s="3"/>
      <c r="XCY340" s="3"/>
      <c r="XCZ340" s="3"/>
      <c r="XDA340" s="3"/>
      <c r="XDB340" s="3"/>
      <c r="XDC340" s="3"/>
      <c r="XDD340" s="3"/>
      <c r="XDE340" s="3"/>
      <c r="XDF340" s="3"/>
      <c r="XDG340" s="3"/>
      <c r="XDH340" s="3"/>
      <c r="XDI340" s="3"/>
      <c r="XDJ340" s="3"/>
      <c r="XDK340" s="3"/>
      <c r="XDL340" s="3"/>
      <c r="XDM340" s="3"/>
      <c r="XDN340" s="3"/>
      <c r="XDO340" s="3"/>
      <c r="XDP340" s="3"/>
      <c r="XDQ340" s="3"/>
      <c r="XDR340" s="3"/>
      <c r="XDS340" s="3"/>
      <c r="XDT340" s="3"/>
      <c r="XDU340" s="3"/>
      <c r="XDV340" s="3"/>
      <c r="XDW340" s="3"/>
      <c r="XDX340" s="3"/>
      <c r="XDY340" s="3"/>
      <c r="XDZ340" s="3"/>
      <c r="XEA340" s="3"/>
      <c r="XEB340" s="3"/>
      <c r="XEC340" s="3"/>
      <c r="XED340" s="3"/>
      <c r="XEE340" s="3"/>
      <c r="XEF340" s="3"/>
      <c r="XEG340" s="3"/>
      <c r="XEH340" s="3"/>
      <c r="XEI340" s="3"/>
      <c r="XEJ340" s="3"/>
      <c r="XEK340" s="3"/>
      <c r="XEL340" s="3"/>
      <c r="XEM340" s="3"/>
      <c r="XEN340" s="3"/>
      <c r="XEO340" s="3"/>
      <c r="XEP340" s="3"/>
      <c r="XEQ340" s="3"/>
      <c r="XER340" s="3"/>
      <c r="XES340" s="3"/>
      <c r="XET340" s="3"/>
      <c r="XEU340" s="3"/>
      <c r="XEV340" s="3"/>
      <c r="XEW340" s="3"/>
      <c r="XEX340" s="3"/>
      <c r="XEY340" s="3"/>
      <c r="XEZ340" s="3"/>
      <c r="XFA340" s="3"/>
      <c r="XFB340" s="3"/>
      <c r="XFC340" s="3"/>
      <c r="XFD340" s="4"/>
    </row>
    <row r="341" spans="1:67 15952:16384" ht="15.75" x14ac:dyDescent="0.25">
      <c r="A341" s="140" t="s">
        <v>49</v>
      </c>
      <c r="B341" s="140"/>
      <c r="C341" s="140"/>
      <c r="D341" s="29">
        <f>SUM(D333:D340)</f>
        <v>858</v>
      </c>
      <c r="E341" s="41"/>
      <c r="F341" s="41"/>
      <c r="G341" s="41"/>
      <c r="H341" s="41"/>
      <c r="I341" s="41"/>
      <c r="J341" s="42"/>
      <c r="K341" s="42"/>
      <c r="L341" s="41"/>
      <c r="M341" s="41"/>
      <c r="N341" s="41"/>
      <c r="O341" s="41"/>
      <c r="P341" s="41"/>
    </row>
    <row r="342" spans="1:67 15952:16384" ht="13.7" customHeight="1" x14ac:dyDescent="0.25">
      <c r="A342" s="141" t="s">
        <v>72</v>
      </c>
      <c r="B342" s="141"/>
      <c r="C342" s="141"/>
      <c r="D342" s="141"/>
      <c r="E342" s="30">
        <f t="shared" ref="E342:P342" si="185">SUM(E333:E341)</f>
        <v>34.403999999999996</v>
      </c>
      <c r="F342" s="30">
        <f t="shared" si="185"/>
        <v>27.211999999999996</v>
      </c>
      <c r="G342" s="30">
        <f t="shared" si="185"/>
        <v>163.11099999999999</v>
      </c>
      <c r="H342" s="30">
        <f t="shared" si="185"/>
        <v>1033.249</v>
      </c>
      <c r="I342" s="30">
        <f t="shared" si="185"/>
        <v>76.875</v>
      </c>
      <c r="J342" s="30">
        <f t="shared" si="185"/>
        <v>0.69880000000000009</v>
      </c>
      <c r="K342" s="30">
        <f t="shared" si="185"/>
        <v>0.84100000000000008</v>
      </c>
      <c r="L342" s="30">
        <f t="shared" si="185"/>
        <v>23.503499999999999</v>
      </c>
      <c r="M342" s="30">
        <f t="shared" si="185"/>
        <v>153.31200000000001</v>
      </c>
      <c r="N342" s="30">
        <f t="shared" si="185"/>
        <v>127.97800000000001</v>
      </c>
      <c r="O342" s="30">
        <f t="shared" si="185"/>
        <v>511.06400000000002</v>
      </c>
      <c r="P342" s="30">
        <f t="shared" si="185"/>
        <v>9.7289999999999992</v>
      </c>
    </row>
    <row r="343" spans="1:67 15952:16384" ht="13.7" customHeight="1" x14ac:dyDescent="0.25">
      <c r="A343" s="152"/>
      <c r="B343" s="152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</row>
    <row r="344" spans="1:67 15952:16384" ht="13.7" customHeight="1" x14ac:dyDescent="0.25">
      <c r="A344" s="152"/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</row>
    <row r="345" spans="1:67 15952:16384" ht="12.75" customHeight="1" x14ac:dyDescent="0.25">
      <c r="A345" s="151" t="s">
        <v>0</v>
      </c>
      <c r="B345" s="151" t="s">
        <v>1</v>
      </c>
      <c r="C345" s="148" t="s">
        <v>2</v>
      </c>
      <c r="D345" s="151" t="s">
        <v>3</v>
      </c>
      <c r="E345" s="152" t="s">
        <v>4</v>
      </c>
      <c r="F345" s="152"/>
      <c r="G345" s="152"/>
      <c r="H345" s="134" t="s">
        <v>5</v>
      </c>
      <c r="I345" s="152" t="s">
        <v>6</v>
      </c>
      <c r="J345" s="152"/>
      <c r="K345" s="152"/>
      <c r="L345" s="152"/>
      <c r="M345" s="152" t="s">
        <v>7</v>
      </c>
      <c r="N345" s="152"/>
      <c r="O345" s="152"/>
      <c r="P345" s="152"/>
    </row>
    <row r="346" spans="1:67 15952:16384" x14ac:dyDescent="0.25">
      <c r="A346" s="151"/>
      <c r="B346" s="151"/>
      <c r="C346" s="148"/>
      <c r="D346" s="151"/>
      <c r="E346" s="152"/>
      <c r="F346" s="152"/>
      <c r="G346" s="152"/>
      <c r="H346" s="134"/>
      <c r="I346" s="152"/>
      <c r="J346" s="152"/>
      <c r="K346" s="152"/>
      <c r="L346" s="152"/>
      <c r="M346" s="152"/>
      <c r="N346" s="152"/>
      <c r="O346" s="152"/>
      <c r="P346" s="152"/>
    </row>
    <row r="347" spans="1:67 15952:16384" ht="61.35" customHeight="1" x14ac:dyDescent="0.25">
      <c r="A347" s="151"/>
      <c r="B347" s="151"/>
      <c r="C347" s="148"/>
      <c r="D347" s="151"/>
      <c r="E347" s="6" t="s">
        <v>8</v>
      </c>
      <c r="F347" s="6" t="s">
        <v>9</v>
      </c>
      <c r="G347" s="6" t="s">
        <v>10</v>
      </c>
      <c r="H347" s="134"/>
      <c r="I347" s="10" t="s">
        <v>11</v>
      </c>
      <c r="J347" s="10" t="s">
        <v>12</v>
      </c>
      <c r="K347" s="10" t="s">
        <v>13</v>
      </c>
      <c r="L347" s="10" t="s">
        <v>14</v>
      </c>
      <c r="M347" s="6" t="s">
        <v>15</v>
      </c>
      <c r="N347" s="6" t="s">
        <v>16</v>
      </c>
      <c r="O347" s="6" t="s">
        <v>17</v>
      </c>
      <c r="P347" s="6" t="s">
        <v>18</v>
      </c>
    </row>
    <row r="348" spans="1:67 15952:16384" ht="18.75" x14ac:dyDescent="0.25">
      <c r="A348" s="137" t="s">
        <v>187</v>
      </c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</row>
    <row r="349" spans="1:67 15952:16384" ht="15" customHeight="1" x14ac:dyDescent="0.25">
      <c r="A349" s="147" t="s">
        <v>20</v>
      </c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</row>
    <row r="350" spans="1:67 15952:16384" x14ac:dyDescent="0.25">
      <c r="A350" s="147"/>
      <c r="B350" s="19" t="s">
        <v>31</v>
      </c>
      <c r="C350" s="24" t="s">
        <v>186</v>
      </c>
      <c r="D350" s="19">
        <v>150</v>
      </c>
      <c r="E350" s="25">
        <f t="shared" ref="E350:P350" si="186">Q350*150/125</f>
        <v>4.2</v>
      </c>
      <c r="F350" s="25">
        <f t="shared" si="186"/>
        <v>3.7559999999999998</v>
      </c>
      <c r="G350" s="25">
        <f t="shared" si="186"/>
        <v>16.655999999999999</v>
      </c>
      <c r="H350" s="25">
        <f t="shared" si="186"/>
        <v>117</v>
      </c>
      <c r="I350" s="25">
        <f t="shared" si="186"/>
        <v>15</v>
      </c>
      <c r="J350" s="25">
        <f t="shared" si="186"/>
        <v>4.8000000000000001E-2</v>
      </c>
      <c r="K350" s="25">
        <f t="shared" si="186"/>
        <v>0</v>
      </c>
      <c r="L350" s="25">
        <f t="shared" si="186"/>
        <v>0.9</v>
      </c>
      <c r="M350" s="25">
        <f t="shared" si="186"/>
        <v>186</v>
      </c>
      <c r="N350" s="25">
        <f t="shared" si="186"/>
        <v>22.5</v>
      </c>
      <c r="O350" s="25">
        <f t="shared" si="186"/>
        <v>142.5</v>
      </c>
      <c r="P350" s="25">
        <f t="shared" si="186"/>
        <v>0.156</v>
      </c>
      <c r="Q350" s="50">
        <v>3.5</v>
      </c>
      <c r="R350" s="50">
        <v>3.13</v>
      </c>
      <c r="S350" s="50">
        <v>13.88</v>
      </c>
      <c r="T350" s="50">
        <v>97.5</v>
      </c>
      <c r="U350" s="50">
        <v>12.5</v>
      </c>
      <c r="V350" s="13">
        <v>0.04</v>
      </c>
      <c r="W350" s="13"/>
      <c r="X350" s="50">
        <v>0.75</v>
      </c>
      <c r="Y350" s="50">
        <v>155</v>
      </c>
      <c r="Z350" s="50">
        <v>18.75</v>
      </c>
      <c r="AA350" s="50">
        <v>118.75</v>
      </c>
      <c r="AB350" s="50">
        <v>0.13</v>
      </c>
    </row>
    <row r="351" spans="1:67 15952:16384" ht="15.75" customHeight="1" x14ac:dyDescent="0.25">
      <c r="A351" s="147"/>
      <c r="B351" s="19" t="s">
        <v>188</v>
      </c>
      <c r="C351" s="13" t="s">
        <v>189</v>
      </c>
      <c r="D351" s="19">
        <v>150</v>
      </c>
      <c r="E351" s="25">
        <v>5.99</v>
      </c>
      <c r="F351" s="25">
        <v>7.97</v>
      </c>
      <c r="G351" s="25">
        <v>27.38</v>
      </c>
      <c r="H351" s="25">
        <v>205.5</v>
      </c>
      <c r="I351" s="25">
        <v>40.950000000000003</v>
      </c>
      <c r="J351" s="25">
        <v>0.17</v>
      </c>
      <c r="K351" s="25">
        <v>0.14000000000000001</v>
      </c>
      <c r="L351" s="25">
        <v>0.93</v>
      </c>
      <c r="M351" s="25">
        <v>106.68</v>
      </c>
      <c r="N351" s="25">
        <v>51.2</v>
      </c>
      <c r="O351" s="25">
        <v>169.25</v>
      </c>
      <c r="P351" s="25">
        <v>1.23</v>
      </c>
      <c r="Q351" s="19">
        <v>13.08</v>
      </c>
      <c r="R351" s="19">
        <v>9.18</v>
      </c>
      <c r="S351" s="19">
        <v>2.85</v>
      </c>
      <c r="T351" s="19">
        <v>152</v>
      </c>
      <c r="U351" s="19">
        <v>25.6</v>
      </c>
      <c r="V351" s="19">
        <v>0.27</v>
      </c>
      <c r="W351" s="19">
        <v>0.56999999999999995</v>
      </c>
      <c r="X351" s="19">
        <v>1.39</v>
      </c>
      <c r="Y351" s="19">
        <v>27.53</v>
      </c>
      <c r="Z351" s="19">
        <v>23.32</v>
      </c>
      <c r="AA351" s="19">
        <v>181.35</v>
      </c>
      <c r="AB351" s="19">
        <v>3.96</v>
      </c>
      <c r="BD351" s="19">
        <v>14.34</v>
      </c>
      <c r="BE351" s="19">
        <v>10.48</v>
      </c>
      <c r="BF351" s="19">
        <v>6.29</v>
      </c>
      <c r="BG351" s="19">
        <v>171</v>
      </c>
      <c r="BH351" s="19">
        <v>33.75</v>
      </c>
      <c r="BI351" s="19">
        <v>0.31</v>
      </c>
      <c r="BJ351" s="19">
        <v>0.64</v>
      </c>
      <c r="BK351" s="19">
        <v>6.0149999999999997</v>
      </c>
      <c r="BL351" s="19">
        <v>25.49</v>
      </c>
      <c r="BM351" s="19">
        <v>25.92</v>
      </c>
      <c r="BN351" s="19">
        <v>196.72</v>
      </c>
      <c r="BO351" s="19">
        <v>4.2699999999999996</v>
      </c>
    </row>
    <row r="352" spans="1:67 15952:16384" x14ac:dyDescent="0.25">
      <c r="A352" s="147"/>
      <c r="B352" s="19" t="s">
        <v>31</v>
      </c>
      <c r="C352" s="24" t="s">
        <v>32</v>
      </c>
      <c r="D352" s="19">
        <v>20</v>
      </c>
      <c r="E352" s="25">
        <f t="shared" ref="E352:P352" si="187">BD352*20/20</f>
        <v>1.36</v>
      </c>
      <c r="F352" s="25">
        <f t="shared" si="187"/>
        <v>0.24</v>
      </c>
      <c r="G352" s="25">
        <f t="shared" si="187"/>
        <v>6.7200000000000006</v>
      </c>
      <c r="H352" s="25">
        <f t="shared" si="187"/>
        <v>34.159999999999997</v>
      </c>
      <c r="I352" s="25">
        <f t="shared" si="187"/>
        <v>0</v>
      </c>
      <c r="J352" s="25">
        <f t="shared" si="187"/>
        <v>0.03</v>
      </c>
      <c r="K352" s="25">
        <f t="shared" si="187"/>
        <v>0.02</v>
      </c>
      <c r="L352" s="25">
        <f t="shared" si="187"/>
        <v>0</v>
      </c>
      <c r="M352" s="25">
        <f t="shared" si="187"/>
        <v>9.01</v>
      </c>
      <c r="N352" s="25">
        <f t="shared" si="187"/>
        <v>9.41</v>
      </c>
      <c r="O352" s="25">
        <f t="shared" si="187"/>
        <v>30.139999999999997</v>
      </c>
      <c r="P352" s="25">
        <f t="shared" si="187"/>
        <v>0.75</v>
      </c>
      <c r="Q352" s="25">
        <v>1.7</v>
      </c>
      <c r="R352" s="25">
        <v>0.3</v>
      </c>
      <c r="S352" s="25">
        <v>8.4</v>
      </c>
      <c r="T352" s="25">
        <v>42.7</v>
      </c>
      <c r="U352" s="25"/>
      <c r="V352" s="25">
        <v>0.04</v>
      </c>
      <c r="W352" s="25">
        <v>0.02</v>
      </c>
      <c r="X352" s="25"/>
      <c r="Y352" s="25">
        <v>11.26</v>
      </c>
      <c r="Z352" s="25">
        <v>11.76</v>
      </c>
      <c r="AA352" s="25">
        <v>37.68</v>
      </c>
      <c r="AB352" s="25">
        <v>0.94</v>
      </c>
      <c r="BD352" s="25">
        <v>1.36</v>
      </c>
      <c r="BE352" s="25">
        <v>0.24</v>
      </c>
      <c r="BF352" s="25">
        <v>6.72</v>
      </c>
      <c r="BG352" s="25">
        <v>34.159999999999997</v>
      </c>
      <c r="BH352" s="25"/>
      <c r="BI352" s="25">
        <v>0.03</v>
      </c>
      <c r="BJ352" s="25">
        <v>0.02</v>
      </c>
      <c r="BK352" s="25"/>
      <c r="BL352" s="25">
        <v>9.01</v>
      </c>
      <c r="BM352" s="25">
        <v>9.41</v>
      </c>
      <c r="BN352" s="25">
        <v>30.14</v>
      </c>
      <c r="BO352" s="25">
        <v>0.75</v>
      </c>
    </row>
    <row r="353" spans="1:67 15952:16384" x14ac:dyDescent="0.25">
      <c r="A353" s="147"/>
      <c r="B353" s="19" t="s">
        <v>31</v>
      </c>
      <c r="C353" s="13" t="s">
        <v>33</v>
      </c>
      <c r="D353" s="19">
        <v>20</v>
      </c>
      <c r="E353" s="25">
        <v>1.48</v>
      </c>
      <c r="F353" s="25">
        <v>0.18</v>
      </c>
      <c r="G353" s="25">
        <v>10.55</v>
      </c>
      <c r="H353" s="25">
        <v>46.89</v>
      </c>
      <c r="I353" s="25"/>
      <c r="J353" s="25"/>
      <c r="K353" s="25">
        <v>0.01</v>
      </c>
      <c r="L353" s="25"/>
      <c r="M353" s="25">
        <v>4</v>
      </c>
      <c r="N353" s="25">
        <v>2.8</v>
      </c>
      <c r="O353" s="25">
        <v>13</v>
      </c>
      <c r="P353" s="25">
        <v>0.22</v>
      </c>
      <c r="Q353" s="25">
        <v>3.03</v>
      </c>
      <c r="R353" s="25">
        <v>0.36</v>
      </c>
      <c r="S353" s="25">
        <v>19.64</v>
      </c>
      <c r="T353" s="25">
        <v>93.77</v>
      </c>
      <c r="U353" s="25"/>
      <c r="V353" s="25"/>
      <c r="W353" s="25">
        <v>1.2999999999999999E-2</v>
      </c>
      <c r="X353" s="25"/>
      <c r="Y353" s="25">
        <v>8</v>
      </c>
      <c r="Z353" s="25">
        <v>5.6</v>
      </c>
      <c r="AA353" s="25">
        <v>26</v>
      </c>
      <c r="AB353" s="25">
        <v>0.44</v>
      </c>
      <c r="AC353" s="25">
        <v>3</v>
      </c>
      <c r="AD353" s="25">
        <f t="shared" ref="AD353:AN353" si="188">AP353*40/40</f>
        <v>0</v>
      </c>
      <c r="AE353" s="25">
        <f t="shared" si="188"/>
        <v>0</v>
      </c>
      <c r="AF353" s="25">
        <f t="shared" si="188"/>
        <v>0</v>
      </c>
      <c r="AG353" s="25">
        <f t="shared" si="188"/>
        <v>0</v>
      </c>
      <c r="AH353" s="25">
        <f t="shared" si="188"/>
        <v>0</v>
      </c>
      <c r="AI353" s="25">
        <f t="shared" si="188"/>
        <v>0</v>
      </c>
      <c r="AJ353" s="25">
        <f t="shared" si="188"/>
        <v>0</v>
      </c>
      <c r="AK353" s="25">
        <f t="shared" si="188"/>
        <v>0</v>
      </c>
      <c r="AL353" s="25">
        <f t="shared" si="188"/>
        <v>0</v>
      </c>
      <c r="AM353" s="25">
        <f t="shared" si="188"/>
        <v>0</v>
      </c>
      <c r="AN353" s="25">
        <f t="shared" si="188"/>
        <v>0</v>
      </c>
      <c r="XCA353" s="2"/>
      <c r="XCB353" s="2"/>
      <c r="XCC353" s="2"/>
      <c r="XCD353" s="2"/>
      <c r="XCE353" s="2"/>
      <c r="XCF353" s="2"/>
      <c r="XCG353" s="2"/>
      <c r="XCH353" s="2"/>
      <c r="XCI353" s="2"/>
      <c r="XCJ353" s="2"/>
      <c r="XCK353" s="2"/>
      <c r="XCL353" s="2"/>
      <c r="XCM353" s="2"/>
      <c r="XCN353" s="2"/>
      <c r="XCO353" s="2"/>
      <c r="XCP353" s="2"/>
      <c r="XCQ353" s="2"/>
      <c r="XCR353" s="2"/>
      <c r="XCS353" s="2"/>
      <c r="XCT353" s="2"/>
      <c r="XCU353" s="2"/>
      <c r="XCV353" s="2"/>
      <c r="XCW353" s="2"/>
      <c r="XCX353" s="2"/>
      <c r="XCY353" s="2"/>
      <c r="XCZ353" s="2"/>
      <c r="XDA353" s="2"/>
      <c r="XDB353" s="2"/>
      <c r="XDC353" s="2"/>
      <c r="XDD353" s="2"/>
      <c r="XDE353" s="2"/>
      <c r="XDF353" s="2"/>
      <c r="XDG353" s="2"/>
      <c r="XDH353" s="2"/>
      <c r="XDI353" s="2"/>
      <c r="XDJ353" s="2"/>
      <c r="XDK353" s="2"/>
      <c r="XDL353" s="2"/>
      <c r="XDM353" s="2"/>
      <c r="XDN353" s="2"/>
      <c r="XDO353" s="2"/>
      <c r="XDP353" s="2"/>
      <c r="XDQ353" s="2"/>
      <c r="XDR353" s="2"/>
      <c r="XDS353" s="2"/>
      <c r="XDT353" s="2"/>
      <c r="XDU353" s="2"/>
      <c r="XDV353" s="2"/>
      <c r="XDW353" s="2"/>
      <c r="XDX353" s="2"/>
      <c r="XDY353" s="2"/>
      <c r="XDZ353" s="2"/>
      <c r="XEA353" s="2"/>
      <c r="XEB353" s="2"/>
      <c r="XEC353" s="2"/>
      <c r="XED353" s="2"/>
      <c r="XEE353" s="2"/>
      <c r="XEF353" s="2"/>
      <c r="XEG353" s="2"/>
      <c r="XEH353" s="2"/>
      <c r="XEI353" s="2"/>
      <c r="XEJ353" s="2"/>
      <c r="XEK353" s="2"/>
      <c r="XEL353" s="2"/>
      <c r="XEM353" s="2"/>
      <c r="XEN353" s="2"/>
      <c r="XEO353" s="2"/>
      <c r="XEP353" s="2"/>
      <c r="XEQ353" s="2"/>
      <c r="XER353" s="2"/>
      <c r="XES353" s="2"/>
      <c r="XET353" s="2"/>
      <c r="XEU353" s="2"/>
      <c r="XEV353" s="2"/>
      <c r="XEW353" s="2"/>
      <c r="XEX353" s="2"/>
      <c r="XEY353" s="2"/>
      <c r="XEZ353" s="2"/>
      <c r="XFA353" s="2"/>
      <c r="XFB353" s="2"/>
      <c r="XFC353" s="2"/>
    </row>
    <row r="354" spans="1:67 15952:16384" x14ac:dyDescent="0.25">
      <c r="A354" s="147"/>
      <c r="B354" s="19" t="s">
        <v>142</v>
      </c>
      <c r="C354" s="24" t="s">
        <v>143</v>
      </c>
      <c r="D354" s="19">
        <v>200</v>
      </c>
      <c r="E354" s="25">
        <f t="shared" ref="E354:P354" si="189">BD354*200/100</f>
        <v>4.08</v>
      </c>
      <c r="F354" s="25">
        <f t="shared" si="189"/>
        <v>3.54</v>
      </c>
      <c r="G354" s="25">
        <f t="shared" si="189"/>
        <v>17.579999999999998</v>
      </c>
      <c r="H354" s="25">
        <f t="shared" si="189"/>
        <v>118</v>
      </c>
      <c r="I354" s="25">
        <f t="shared" si="189"/>
        <v>24.4</v>
      </c>
      <c r="J354" s="25">
        <f t="shared" si="189"/>
        <v>0.06</v>
      </c>
      <c r="K354" s="25">
        <f t="shared" si="189"/>
        <v>0.18</v>
      </c>
      <c r="L354" s="25">
        <f t="shared" si="189"/>
        <v>1.58</v>
      </c>
      <c r="M354" s="25">
        <f t="shared" si="189"/>
        <v>152.22</v>
      </c>
      <c r="N354" s="25">
        <f t="shared" si="189"/>
        <v>21.34</v>
      </c>
      <c r="O354" s="25">
        <f t="shared" si="189"/>
        <v>124.56</v>
      </c>
      <c r="P354" s="25">
        <f t="shared" si="189"/>
        <v>0.48</v>
      </c>
      <c r="Q354" s="25">
        <v>0.3</v>
      </c>
      <c r="R354" s="25"/>
      <c r="S354" s="25">
        <v>6.7</v>
      </c>
      <c r="T354" s="25">
        <v>27.9</v>
      </c>
      <c r="U354" s="26">
        <v>0.38</v>
      </c>
      <c r="V354" s="19"/>
      <c r="W354" s="19">
        <v>0.01</v>
      </c>
      <c r="X354" s="25">
        <v>1.1599999999999999</v>
      </c>
      <c r="Y354" s="25">
        <v>6.9</v>
      </c>
      <c r="Z354" s="25">
        <v>4.5999999999999996</v>
      </c>
      <c r="AA354" s="25">
        <v>8.5</v>
      </c>
      <c r="AB354" s="25">
        <v>0.77</v>
      </c>
      <c r="AC354" s="25">
        <v>0.8</v>
      </c>
      <c r="AD354" s="25">
        <v>0.2</v>
      </c>
      <c r="AE354" s="25">
        <v>16.7</v>
      </c>
      <c r="AF354" s="25">
        <v>66.7</v>
      </c>
      <c r="AG354" s="25">
        <v>98</v>
      </c>
      <c r="AH354" s="25">
        <v>0.01</v>
      </c>
      <c r="AI354" s="25">
        <v>0.05</v>
      </c>
      <c r="AJ354" s="25">
        <v>80</v>
      </c>
      <c r="AK354" s="25">
        <v>11</v>
      </c>
      <c r="AL354" s="25">
        <v>3</v>
      </c>
      <c r="AM354" s="25">
        <v>3</v>
      </c>
      <c r="AN354" s="25">
        <v>0.54</v>
      </c>
      <c r="BD354" s="25">
        <v>2.04</v>
      </c>
      <c r="BE354" s="25">
        <v>1.77</v>
      </c>
      <c r="BF354" s="25">
        <v>8.7899999999999991</v>
      </c>
      <c r="BG354" s="25">
        <v>59</v>
      </c>
      <c r="BH354" s="25">
        <v>12.2</v>
      </c>
      <c r="BI354" s="25">
        <v>0.03</v>
      </c>
      <c r="BJ354" s="25">
        <v>0.09</v>
      </c>
      <c r="BK354" s="25">
        <v>0.79</v>
      </c>
      <c r="BL354" s="25">
        <v>76.11</v>
      </c>
      <c r="BM354" s="25">
        <v>10.67</v>
      </c>
      <c r="BN354" s="25">
        <v>62.28</v>
      </c>
      <c r="BO354" s="25">
        <v>0.24</v>
      </c>
    </row>
    <row r="355" spans="1:67 15952:16384" x14ac:dyDescent="0.25">
      <c r="A355" s="147"/>
      <c r="B355" s="19" t="s">
        <v>29</v>
      </c>
      <c r="C355" s="27" t="s">
        <v>30</v>
      </c>
      <c r="D355" s="19">
        <v>110</v>
      </c>
      <c r="E355" s="25">
        <f t="shared" ref="E355:P355" si="190">BD355*110/100</f>
        <v>0.44</v>
      </c>
      <c r="F355" s="25">
        <f t="shared" si="190"/>
        <v>0.44</v>
      </c>
      <c r="G355" s="25">
        <f t="shared" si="190"/>
        <v>10.78</v>
      </c>
      <c r="H355" s="25">
        <f t="shared" si="190"/>
        <v>51.7</v>
      </c>
      <c r="I355" s="25">
        <f t="shared" si="190"/>
        <v>0</v>
      </c>
      <c r="J355" s="25">
        <f t="shared" si="190"/>
        <v>3.3000000000000002E-2</v>
      </c>
      <c r="K355" s="25">
        <f t="shared" si="190"/>
        <v>2.2000000000000002E-2</v>
      </c>
      <c r="L355" s="25">
        <f t="shared" si="190"/>
        <v>11</v>
      </c>
      <c r="M355" s="25">
        <f t="shared" si="190"/>
        <v>17.600000000000001</v>
      </c>
      <c r="N355" s="25">
        <f t="shared" si="190"/>
        <v>9.9</v>
      </c>
      <c r="O355" s="25">
        <f t="shared" si="190"/>
        <v>12.1</v>
      </c>
      <c r="P355" s="25">
        <f t="shared" si="190"/>
        <v>2.4200000000000004</v>
      </c>
      <c r="Q355" s="25"/>
      <c r="R355" s="25"/>
      <c r="S355" s="25"/>
      <c r="T355" s="25"/>
      <c r="U355" s="25"/>
      <c r="V355" s="19"/>
      <c r="W355" s="19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BD355" s="25">
        <v>0.4</v>
      </c>
      <c r="BE355" s="25">
        <v>0.4</v>
      </c>
      <c r="BF355" s="25">
        <v>9.8000000000000007</v>
      </c>
      <c r="BG355" s="25">
        <v>47</v>
      </c>
      <c r="BH355" s="25"/>
      <c r="BI355" s="25">
        <v>0.03</v>
      </c>
      <c r="BJ355" s="25">
        <v>0.02</v>
      </c>
      <c r="BK355" s="25">
        <v>10</v>
      </c>
      <c r="BL355" s="25">
        <v>16</v>
      </c>
      <c r="BM355" s="25">
        <v>9</v>
      </c>
      <c r="BN355" s="25">
        <v>11</v>
      </c>
      <c r="BO355" s="25">
        <v>2.2000000000000002</v>
      </c>
    </row>
    <row r="356" spans="1:67 15952:16384" s="34" customFormat="1" x14ac:dyDescent="0.25">
      <c r="A356" s="147"/>
      <c r="B356" s="19" t="s">
        <v>31</v>
      </c>
      <c r="C356" s="24" t="s">
        <v>159</v>
      </c>
      <c r="D356" s="19">
        <v>34</v>
      </c>
      <c r="E356" s="25">
        <f>BD356*34/35</f>
        <v>2.0497142857142854</v>
      </c>
      <c r="F356" s="25">
        <f>BE356*34/35</f>
        <v>3.4</v>
      </c>
      <c r="G356" s="25">
        <f>BF356*34/35</f>
        <v>25.159999999999997</v>
      </c>
      <c r="H356" s="25">
        <f>BG356*34/35</f>
        <v>139.4</v>
      </c>
      <c r="I356" s="25"/>
      <c r="J356" s="25"/>
      <c r="K356" s="25"/>
      <c r="L356" s="25"/>
      <c r="M356" s="25"/>
      <c r="N356" s="25"/>
      <c r="O356" s="25"/>
      <c r="P356" s="25"/>
      <c r="BD356" s="25">
        <v>2.11</v>
      </c>
      <c r="BE356" s="25">
        <v>3.5</v>
      </c>
      <c r="BF356" s="25">
        <v>25.9</v>
      </c>
      <c r="BG356" s="25">
        <v>143.5</v>
      </c>
      <c r="BH356" s="25"/>
      <c r="BI356" s="25"/>
      <c r="BJ356" s="25"/>
      <c r="BK356" s="25"/>
      <c r="BL356" s="25"/>
      <c r="BM356" s="25"/>
      <c r="BN356" s="25"/>
      <c r="BO356" s="25"/>
      <c r="WON356" s="35"/>
      <c r="WOO356" s="35"/>
      <c r="WOP356" s="35"/>
      <c r="WOQ356" s="35"/>
      <c r="WOR356" s="35"/>
      <c r="WOS356" s="35"/>
      <c r="WOT356" s="35"/>
      <c r="WOU356" s="35"/>
      <c r="WOV356" s="35"/>
      <c r="WOW356" s="35"/>
      <c r="WOX356" s="35"/>
      <c r="WOY356" s="35"/>
      <c r="WOZ356" s="35"/>
      <c r="WPA356" s="35"/>
      <c r="WPB356" s="35"/>
      <c r="WPC356" s="35"/>
      <c r="WPD356" s="35"/>
      <c r="WPE356" s="35"/>
      <c r="WPF356" s="35"/>
      <c r="WPG356" s="35"/>
      <c r="WPH356" s="35"/>
      <c r="WPI356" s="35"/>
      <c r="WPJ356" s="35"/>
      <c r="WPK356" s="35"/>
      <c r="WPL356" s="35"/>
      <c r="WPM356" s="35"/>
      <c r="WPN356" s="35"/>
      <c r="WPO356" s="35"/>
      <c r="WPP356" s="35"/>
      <c r="WPQ356" s="35"/>
      <c r="WPR356" s="35"/>
      <c r="WPS356" s="35"/>
      <c r="WPT356" s="35"/>
      <c r="WPU356" s="35"/>
      <c r="WPV356" s="35"/>
      <c r="WPW356" s="35"/>
      <c r="WPX356" s="35"/>
      <c r="WPY356" s="35"/>
      <c r="WPZ356" s="35"/>
      <c r="WQA356" s="35"/>
      <c r="WQB356" s="35"/>
      <c r="WQC356" s="35"/>
      <c r="WQD356" s="35"/>
      <c r="WQE356" s="35"/>
      <c r="WQF356" s="35"/>
      <c r="WQG356" s="35"/>
      <c r="WQH356" s="35"/>
      <c r="WQI356" s="35"/>
      <c r="WQJ356" s="35"/>
      <c r="WQK356" s="35"/>
      <c r="WQL356" s="35"/>
      <c r="WQM356" s="35"/>
      <c r="WQN356" s="35"/>
      <c r="WQO356" s="35"/>
      <c r="WQP356" s="35"/>
      <c r="WQQ356" s="35"/>
      <c r="WQR356" s="35"/>
      <c r="WQS356" s="35"/>
      <c r="WQT356" s="35"/>
      <c r="WQU356" s="35"/>
      <c r="WQV356" s="35"/>
      <c r="WQW356" s="35"/>
      <c r="WQX356" s="35"/>
      <c r="WQY356" s="35"/>
      <c r="WQZ356" s="35"/>
      <c r="WRA356" s="35"/>
      <c r="WRB356" s="35"/>
      <c r="WRC356" s="35"/>
      <c r="WRD356" s="35"/>
      <c r="WRE356" s="35"/>
      <c r="WRF356" s="35"/>
      <c r="WRG356" s="35"/>
      <c r="WRH356" s="35"/>
      <c r="WRI356" s="35"/>
      <c r="WRJ356" s="35"/>
      <c r="WRK356" s="35"/>
      <c r="WRL356" s="35"/>
      <c r="WRM356" s="35"/>
      <c r="WRN356" s="35"/>
      <c r="WRO356" s="35"/>
      <c r="WRP356" s="35"/>
      <c r="WRQ356" s="35"/>
      <c r="WRR356" s="35"/>
      <c r="WRS356" s="35"/>
      <c r="WRT356" s="35"/>
      <c r="WRU356" s="35"/>
      <c r="WRV356" s="35"/>
      <c r="WRW356" s="35"/>
      <c r="WRX356" s="35"/>
      <c r="WRY356" s="35"/>
      <c r="WRZ356" s="35"/>
      <c r="WSA356" s="35"/>
      <c r="WSB356" s="35"/>
      <c r="WSC356" s="35"/>
      <c r="WSD356" s="35"/>
      <c r="WSE356" s="35"/>
      <c r="WSF356" s="35"/>
      <c r="WSG356" s="35"/>
      <c r="WSH356" s="35"/>
      <c r="WSI356" s="35"/>
      <c r="WSJ356" s="35"/>
      <c r="WSK356" s="35"/>
      <c r="WSL356" s="35"/>
      <c r="WSM356" s="35"/>
      <c r="WSN356" s="35"/>
      <c r="WSO356" s="35"/>
      <c r="WSP356" s="35"/>
      <c r="WSQ356" s="35"/>
      <c r="WSR356" s="35"/>
      <c r="WSS356" s="35"/>
      <c r="WST356" s="35"/>
      <c r="WSU356" s="35"/>
      <c r="WSV356" s="35"/>
      <c r="WSW356" s="35"/>
      <c r="WSX356" s="35"/>
      <c r="WSY356" s="35"/>
      <c r="WSZ356" s="35"/>
      <c r="WTA356" s="35"/>
      <c r="WTB356" s="35"/>
      <c r="WTC356" s="35"/>
      <c r="WTD356" s="35"/>
      <c r="WTE356" s="35"/>
      <c r="WTF356" s="35"/>
      <c r="WTG356" s="35"/>
      <c r="WTH356" s="35"/>
      <c r="WTI356" s="35"/>
      <c r="WTJ356" s="35"/>
      <c r="WTK356" s="35"/>
      <c r="WTL356" s="35"/>
      <c r="WTM356" s="35"/>
      <c r="WTN356" s="35"/>
      <c r="WTO356" s="35"/>
      <c r="WTP356" s="35"/>
      <c r="WTQ356" s="35"/>
      <c r="WTR356" s="35"/>
      <c r="WTS356" s="35"/>
      <c r="WTT356" s="35"/>
      <c r="WTU356" s="35"/>
      <c r="WTV356" s="35"/>
      <c r="WTW356" s="35"/>
      <c r="WTX356" s="35"/>
      <c r="WTY356" s="35"/>
      <c r="WTZ356" s="35"/>
      <c r="WUA356" s="35"/>
      <c r="WUB356" s="35"/>
      <c r="WUC356" s="35"/>
      <c r="WUD356" s="35"/>
      <c r="WUE356" s="35"/>
      <c r="WUF356" s="35"/>
      <c r="WUG356" s="35"/>
      <c r="WUH356" s="35"/>
      <c r="WUI356" s="35"/>
      <c r="WUJ356" s="35"/>
      <c r="WUK356" s="35"/>
      <c r="WUL356" s="35"/>
      <c r="WUM356" s="35"/>
      <c r="WUN356" s="35"/>
      <c r="WUO356" s="35"/>
      <c r="WUP356" s="35"/>
      <c r="WUQ356" s="35"/>
      <c r="WUR356" s="35"/>
      <c r="WUS356" s="35"/>
      <c r="WUT356" s="35"/>
      <c r="WUU356" s="35"/>
      <c r="WUV356" s="35"/>
      <c r="WUW356" s="35"/>
      <c r="WUX356" s="35"/>
      <c r="WUY356" s="35"/>
      <c r="WUZ356" s="35"/>
      <c r="WVA356" s="35"/>
      <c r="WVB356" s="35"/>
      <c r="WVC356" s="35"/>
      <c r="WVD356" s="35"/>
      <c r="WVE356" s="35"/>
      <c r="WVF356" s="35"/>
      <c r="WVG356" s="35"/>
      <c r="WVH356" s="35"/>
      <c r="WVI356" s="35"/>
      <c r="WVJ356" s="35"/>
      <c r="WVK356" s="35"/>
      <c r="WVL356" s="35"/>
      <c r="WVM356" s="35"/>
      <c r="WVN356" s="35"/>
      <c r="WVO356" s="35"/>
      <c r="WVP356" s="35"/>
      <c r="WVQ356" s="35"/>
      <c r="WVR356" s="35"/>
      <c r="WVS356" s="35"/>
      <c r="WVT356" s="35"/>
      <c r="WVU356" s="35"/>
      <c r="WVV356" s="35"/>
      <c r="WVW356" s="35"/>
      <c r="WVX356" s="35"/>
      <c r="WVY356" s="35"/>
      <c r="WVZ356" s="35"/>
      <c r="WWA356" s="35"/>
      <c r="WWB356" s="35"/>
      <c r="WWC356" s="35"/>
      <c r="WWD356" s="35"/>
      <c r="WWE356" s="35"/>
      <c r="WWF356" s="35"/>
      <c r="WWG356" s="35"/>
      <c r="WWH356" s="35"/>
      <c r="WWI356" s="35"/>
      <c r="WWJ356" s="35"/>
      <c r="WWK356" s="35"/>
      <c r="WWL356" s="35"/>
      <c r="WWM356" s="35"/>
      <c r="WWN356" s="35"/>
      <c r="WWO356" s="35"/>
      <c r="WWP356" s="35"/>
      <c r="WWQ356" s="35"/>
      <c r="WWR356" s="35"/>
      <c r="WWS356" s="35"/>
      <c r="WWT356" s="35"/>
      <c r="WWU356" s="35"/>
      <c r="WWV356" s="35"/>
      <c r="WWW356" s="35"/>
      <c r="WWX356" s="35"/>
      <c r="WWY356" s="35"/>
      <c r="WWZ356" s="35"/>
      <c r="WXA356" s="35"/>
      <c r="WXB356" s="35"/>
      <c r="WXC356" s="35"/>
      <c r="WXD356" s="35"/>
      <c r="WXE356" s="35"/>
      <c r="WXF356" s="35"/>
      <c r="WXG356" s="35"/>
      <c r="WXH356" s="35"/>
      <c r="WXI356" s="35"/>
      <c r="WXJ356" s="35"/>
      <c r="WXK356" s="35"/>
      <c r="WXL356" s="35"/>
      <c r="WXM356" s="35"/>
      <c r="WXN356" s="35"/>
      <c r="WXO356" s="35"/>
      <c r="WXP356" s="35"/>
      <c r="WXQ356" s="35"/>
      <c r="WXR356" s="35"/>
      <c r="WXS356" s="35"/>
      <c r="WXT356" s="35"/>
      <c r="WXU356" s="35"/>
      <c r="WXV356" s="35"/>
      <c r="WXW356" s="35"/>
      <c r="WXX356" s="35"/>
      <c r="WXY356" s="35"/>
      <c r="WXZ356" s="35"/>
      <c r="WYA356" s="35"/>
      <c r="WYB356" s="35"/>
      <c r="WYC356" s="35"/>
      <c r="WYD356" s="35"/>
      <c r="WYE356" s="35"/>
      <c r="WYF356" s="35"/>
      <c r="WYG356" s="35"/>
      <c r="WYH356" s="35"/>
      <c r="WYI356" s="35"/>
      <c r="WYJ356" s="35"/>
      <c r="WYK356" s="35"/>
      <c r="WYL356" s="35"/>
      <c r="WYM356" s="35"/>
      <c r="WYN356" s="35"/>
      <c r="WYO356" s="35"/>
      <c r="WYP356" s="35"/>
      <c r="WYQ356" s="35"/>
      <c r="WYR356" s="35"/>
      <c r="WYS356" s="35"/>
      <c r="WYT356" s="35"/>
      <c r="WYU356" s="35"/>
      <c r="WYV356" s="35"/>
      <c r="WYW356" s="35"/>
      <c r="WYX356" s="35"/>
      <c r="WYY356" s="35"/>
      <c r="WYZ356" s="35"/>
      <c r="WZA356" s="35"/>
      <c r="WZB356" s="35"/>
      <c r="WZC356" s="35"/>
      <c r="WZD356" s="35"/>
      <c r="WZE356" s="35"/>
      <c r="WZF356" s="35"/>
      <c r="WZG356" s="35"/>
      <c r="WZH356" s="35"/>
      <c r="WZI356" s="35"/>
      <c r="WZJ356" s="35"/>
      <c r="WZK356" s="35"/>
      <c r="WZL356" s="35"/>
      <c r="WZM356" s="35"/>
      <c r="WZN356" s="35"/>
      <c r="WZO356" s="35"/>
      <c r="WZP356" s="35"/>
      <c r="WZQ356" s="35"/>
      <c r="WZR356" s="35"/>
      <c r="WZS356" s="35"/>
      <c r="WZT356" s="35"/>
      <c r="WZU356" s="35"/>
      <c r="WZV356" s="35"/>
      <c r="WZW356" s="35"/>
      <c r="WZX356" s="35"/>
      <c r="WZY356" s="35"/>
      <c r="WZZ356" s="35"/>
      <c r="XAA356" s="35"/>
      <c r="XAB356" s="35"/>
      <c r="XAC356" s="35"/>
      <c r="XAD356" s="35"/>
      <c r="XAE356" s="35"/>
      <c r="XAF356" s="35"/>
      <c r="XAG356" s="35"/>
      <c r="XAH356" s="35"/>
      <c r="XAI356" s="35"/>
      <c r="XAJ356" s="35"/>
      <c r="XAK356" s="35"/>
      <c r="XAL356" s="35"/>
      <c r="XAM356" s="35"/>
      <c r="XAN356" s="35"/>
      <c r="XAO356" s="35"/>
      <c r="XAP356" s="35"/>
      <c r="XAQ356" s="35"/>
      <c r="XAR356" s="35"/>
      <c r="XAS356" s="35"/>
      <c r="XAT356" s="35"/>
      <c r="XAU356" s="35"/>
      <c r="XAV356" s="35"/>
      <c r="XAW356" s="35"/>
      <c r="XAX356" s="35"/>
      <c r="XAY356" s="35"/>
      <c r="XAZ356" s="35"/>
      <c r="XBA356" s="35"/>
      <c r="XBB356" s="35"/>
      <c r="XBC356" s="35"/>
      <c r="XBD356" s="35"/>
      <c r="XBE356" s="35"/>
      <c r="XBF356" s="35"/>
      <c r="XBG356" s="35"/>
      <c r="XBH356" s="35"/>
      <c r="XBI356" s="35"/>
      <c r="XBJ356" s="35"/>
      <c r="XBK356" s="35"/>
      <c r="XBL356" s="35"/>
      <c r="XBM356" s="35"/>
      <c r="XBN356" s="35"/>
      <c r="XBO356" s="35"/>
      <c r="XBP356" s="35"/>
      <c r="XBQ356" s="35"/>
      <c r="XBR356" s="35"/>
      <c r="XBS356" s="35"/>
      <c r="XBT356" s="35"/>
      <c r="XBU356" s="35"/>
      <c r="XBV356" s="35"/>
      <c r="XBW356" s="35"/>
      <c r="XBX356" s="35"/>
      <c r="XBY356" s="35"/>
      <c r="XBZ356" s="35"/>
      <c r="XCA356" s="36"/>
      <c r="XCB356" s="36"/>
      <c r="XCC356" s="36"/>
      <c r="XCD356" s="36"/>
      <c r="XCE356" s="36"/>
      <c r="XCF356" s="36"/>
      <c r="XCG356" s="36"/>
      <c r="XCH356" s="36"/>
      <c r="XCI356" s="36"/>
      <c r="XCJ356" s="36"/>
      <c r="XCK356" s="36"/>
      <c r="XCL356" s="36"/>
      <c r="XCM356" s="36"/>
      <c r="XCN356" s="36"/>
      <c r="XCO356" s="36"/>
      <c r="XCP356" s="36"/>
      <c r="XCQ356" s="36"/>
      <c r="XCR356" s="36"/>
      <c r="XCS356" s="36"/>
      <c r="XCT356" s="36"/>
      <c r="XCU356" s="36"/>
      <c r="XCV356" s="36"/>
      <c r="XCW356" s="36"/>
      <c r="XCX356" s="36"/>
      <c r="XCY356" s="36"/>
      <c r="XCZ356" s="36"/>
      <c r="XDA356" s="36"/>
      <c r="XDB356" s="36"/>
      <c r="XDC356" s="36"/>
      <c r="XDD356" s="36"/>
      <c r="XDE356" s="36"/>
      <c r="XDF356" s="36"/>
      <c r="XDG356" s="36"/>
      <c r="XDH356" s="36"/>
      <c r="XDI356" s="36"/>
      <c r="XDJ356" s="36"/>
      <c r="XDK356" s="36"/>
      <c r="XDL356" s="36"/>
      <c r="XDM356" s="36"/>
      <c r="XDN356" s="36"/>
      <c r="XDO356" s="36"/>
      <c r="XDP356" s="36"/>
      <c r="XDQ356" s="36"/>
      <c r="XDR356" s="36"/>
      <c r="XDS356" s="36"/>
      <c r="XDT356" s="36"/>
      <c r="XDU356" s="36"/>
      <c r="XDV356" s="36"/>
      <c r="XDW356" s="36"/>
      <c r="XDX356" s="36"/>
      <c r="XDY356" s="36"/>
      <c r="XDZ356" s="36"/>
      <c r="XEA356" s="36"/>
      <c r="XEB356" s="36"/>
      <c r="XEC356" s="36"/>
      <c r="XED356" s="36"/>
      <c r="XEE356" s="36"/>
      <c r="XEF356" s="36"/>
      <c r="XEG356" s="36"/>
      <c r="XEH356" s="36"/>
      <c r="XEI356" s="36"/>
      <c r="XEJ356" s="36"/>
      <c r="XEK356" s="36"/>
      <c r="XEL356" s="36"/>
      <c r="XEM356" s="36"/>
      <c r="XEN356" s="36"/>
      <c r="XEO356" s="36"/>
      <c r="XEP356" s="36"/>
      <c r="XEQ356" s="36"/>
      <c r="XER356" s="36"/>
      <c r="XES356" s="36"/>
      <c r="XET356" s="36"/>
      <c r="XEU356" s="36"/>
      <c r="XEV356" s="36"/>
      <c r="XEW356" s="36"/>
      <c r="XEX356" s="36"/>
      <c r="XEY356" s="36"/>
      <c r="XEZ356" s="36"/>
      <c r="XFA356" s="36"/>
      <c r="XFB356" s="36"/>
      <c r="XFC356" s="36"/>
      <c r="XFD356" s="4"/>
    </row>
    <row r="357" spans="1:67 15952:16384" x14ac:dyDescent="0.25">
      <c r="A357" s="147"/>
      <c r="B357" s="69"/>
      <c r="C357" s="28" t="s">
        <v>235</v>
      </c>
      <c r="D357" s="29">
        <f>SUM(D350:D356)</f>
        <v>684</v>
      </c>
      <c r="E357" s="30"/>
      <c r="F357" s="30"/>
      <c r="G357" s="30"/>
      <c r="H357" s="30"/>
      <c r="I357" s="30"/>
      <c r="J357" s="29"/>
      <c r="K357" s="29"/>
      <c r="L357" s="30"/>
      <c r="M357" s="30"/>
      <c r="N357" s="30"/>
      <c r="O357" s="30"/>
      <c r="P357" s="30"/>
    </row>
    <row r="358" spans="1:67 15952:16384" x14ac:dyDescent="0.25">
      <c r="A358" s="141" t="s">
        <v>100</v>
      </c>
      <c r="B358" s="141"/>
      <c r="C358" s="141"/>
      <c r="D358" s="141"/>
      <c r="E358" s="30">
        <f t="shared" ref="E358:P358" si="191">SUM(E350:E357)</f>
        <v>19.599714285714285</v>
      </c>
      <c r="F358" s="30">
        <f t="shared" si="191"/>
        <v>19.526</v>
      </c>
      <c r="G358" s="30">
        <f t="shared" si="191"/>
        <v>114.82599999999999</v>
      </c>
      <c r="H358" s="30">
        <f t="shared" si="191"/>
        <v>712.65</v>
      </c>
      <c r="I358" s="30">
        <f t="shared" si="191"/>
        <v>80.349999999999994</v>
      </c>
      <c r="J358" s="30">
        <f t="shared" si="191"/>
        <v>0.34100000000000008</v>
      </c>
      <c r="K358" s="30">
        <f t="shared" si="191"/>
        <v>0.372</v>
      </c>
      <c r="L358" s="30">
        <f t="shared" si="191"/>
        <v>14.41</v>
      </c>
      <c r="M358" s="30">
        <f t="shared" si="191"/>
        <v>475.51</v>
      </c>
      <c r="N358" s="30">
        <f t="shared" si="191"/>
        <v>117.15</v>
      </c>
      <c r="O358" s="30">
        <f t="shared" si="191"/>
        <v>491.55</v>
      </c>
      <c r="P358" s="30">
        <f t="shared" si="191"/>
        <v>5.2560000000000002</v>
      </c>
    </row>
    <row r="359" spans="1:67 15952:16384" x14ac:dyDescent="0.25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</row>
    <row r="360" spans="1:67 15952:16384" ht="12.75" customHeight="1" x14ac:dyDescent="0.25">
      <c r="A360" s="150" t="s">
        <v>38</v>
      </c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</row>
    <row r="361" spans="1:67 15952:16384" x14ac:dyDescent="0.25">
      <c r="A361" s="150"/>
      <c r="B361" s="19" t="s">
        <v>83</v>
      </c>
      <c r="C361" s="24" t="s">
        <v>101</v>
      </c>
      <c r="D361" s="19">
        <v>60</v>
      </c>
      <c r="E361" s="25">
        <f t="shared" ref="E361:P361" si="192">BD361*60/50</f>
        <v>0.42</v>
      </c>
      <c r="F361" s="25">
        <f t="shared" si="192"/>
        <v>0.06</v>
      </c>
      <c r="G361" s="25">
        <f t="shared" si="192"/>
        <v>1.1399999999999999</v>
      </c>
      <c r="H361" s="25">
        <f t="shared" si="192"/>
        <v>7.2</v>
      </c>
      <c r="I361" s="25">
        <f t="shared" si="192"/>
        <v>0</v>
      </c>
      <c r="J361" s="25">
        <f t="shared" si="192"/>
        <v>2.4E-2</v>
      </c>
      <c r="K361" s="25">
        <f t="shared" si="192"/>
        <v>1.2E-2</v>
      </c>
      <c r="L361" s="25">
        <f t="shared" si="192"/>
        <v>2.94</v>
      </c>
      <c r="M361" s="25">
        <f t="shared" si="192"/>
        <v>10.199999999999999</v>
      </c>
      <c r="N361" s="25">
        <f t="shared" si="192"/>
        <v>8.4</v>
      </c>
      <c r="O361" s="25">
        <f t="shared" si="192"/>
        <v>18</v>
      </c>
      <c r="P361" s="25">
        <f t="shared" si="192"/>
        <v>0.3</v>
      </c>
      <c r="AC361" s="25">
        <v>0.48</v>
      </c>
      <c r="AD361" s="25">
        <v>0.06</v>
      </c>
      <c r="AE361" s="25">
        <v>1.02</v>
      </c>
      <c r="AF361" s="25">
        <v>6</v>
      </c>
      <c r="AG361" s="25"/>
      <c r="AH361" s="25">
        <v>0.01</v>
      </c>
      <c r="AI361" s="25">
        <v>0.06</v>
      </c>
      <c r="AJ361" s="25">
        <v>2.1</v>
      </c>
      <c r="AK361" s="25">
        <v>13.8</v>
      </c>
      <c r="AL361" s="25">
        <v>8.4</v>
      </c>
      <c r="AM361" s="25">
        <v>14.4</v>
      </c>
      <c r="AN361" s="25">
        <v>0.36</v>
      </c>
      <c r="BD361" s="25">
        <v>0.35</v>
      </c>
      <c r="BE361" s="25">
        <v>0.05</v>
      </c>
      <c r="BF361" s="25">
        <v>0.95</v>
      </c>
      <c r="BG361" s="25">
        <v>6</v>
      </c>
      <c r="BH361" s="25"/>
      <c r="BI361" s="25">
        <v>0.02</v>
      </c>
      <c r="BJ361" s="25">
        <v>0.01</v>
      </c>
      <c r="BK361" s="25">
        <v>2.4500000000000002</v>
      </c>
      <c r="BL361" s="25">
        <v>8.5</v>
      </c>
      <c r="BM361" s="25">
        <v>7</v>
      </c>
      <c r="BN361" s="25">
        <v>15</v>
      </c>
      <c r="BO361" s="25">
        <v>0.25</v>
      </c>
    </row>
    <row r="362" spans="1:67 15952:16384" s="34" customFormat="1" x14ac:dyDescent="0.25">
      <c r="A362" s="150"/>
      <c r="B362" s="19" t="s">
        <v>102</v>
      </c>
      <c r="C362" s="24" t="s">
        <v>103</v>
      </c>
      <c r="D362" s="19">
        <v>200</v>
      </c>
      <c r="E362" s="19">
        <f t="shared" ref="E362:P362" si="193">BD362*200/100</f>
        <v>1.28</v>
      </c>
      <c r="F362" s="19">
        <f t="shared" si="193"/>
        <v>3.98</v>
      </c>
      <c r="G362" s="19">
        <f t="shared" si="193"/>
        <v>7.32</v>
      </c>
      <c r="H362" s="19">
        <f t="shared" si="193"/>
        <v>76</v>
      </c>
      <c r="I362" s="19">
        <f t="shared" si="193"/>
        <v>0</v>
      </c>
      <c r="J362" s="19">
        <f t="shared" si="193"/>
        <v>0.06</v>
      </c>
      <c r="K362" s="19">
        <f t="shared" si="193"/>
        <v>0.04</v>
      </c>
      <c r="L362" s="19">
        <f t="shared" si="193"/>
        <v>8.3000000000000007</v>
      </c>
      <c r="M362" s="19">
        <f t="shared" si="193"/>
        <v>27.88</v>
      </c>
      <c r="N362" s="19">
        <f t="shared" si="193"/>
        <v>16.600000000000001</v>
      </c>
      <c r="O362" s="19">
        <f t="shared" si="193"/>
        <v>39.42</v>
      </c>
      <c r="P362" s="19">
        <f t="shared" si="193"/>
        <v>0.62</v>
      </c>
      <c r="BD362" s="19">
        <v>0.64</v>
      </c>
      <c r="BE362" s="19">
        <v>1.99</v>
      </c>
      <c r="BF362" s="19">
        <v>3.66</v>
      </c>
      <c r="BG362" s="19">
        <v>38</v>
      </c>
      <c r="BH362" s="19"/>
      <c r="BI362" s="19">
        <v>0.03</v>
      </c>
      <c r="BJ362" s="19">
        <v>0.02</v>
      </c>
      <c r="BK362" s="19">
        <v>4.1500000000000004</v>
      </c>
      <c r="BL362" s="19">
        <v>13.94</v>
      </c>
      <c r="BM362" s="19">
        <v>8.3000000000000007</v>
      </c>
      <c r="BN362" s="19">
        <v>19.71</v>
      </c>
      <c r="BO362" s="19">
        <v>0.31</v>
      </c>
      <c r="XCS362" s="36"/>
      <c r="XCT362" s="36"/>
      <c r="XCU362" s="36"/>
      <c r="XCV362" s="36"/>
      <c r="XCW362" s="36"/>
      <c r="XCX362" s="36"/>
      <c r="XCY362" s="36"/>
      <c r="XCZ362" s="36"/>
      <c r="XDA362" s="36"/>
      <c r="XDB362" s="36"/>
      <c r="XDC362" s="36"/>
      <c r="XDD362" s="36"/>
      <c r="XDE362" s="36"/>
      <c r="XDF362" s="36"/>
      <c r="XDG362" s="36"/>
      <c r="XDH362" s="36"/>
      <c r="XDI362" s="36"/>
      <c r="XDJ362" s="36"/>
      <c r="XDK362" s="36"/>
      <c r="XDL362" s="36"/>
      <c r="XDM362" s="36"/>
      <c r="XDN362" s="36"/>
      <c r="XDO362" s="36"/>
      <c r="XDP362" s="36"/>
      <c r="XDQ362" s="36"/>
      <c r="XDR362" s="36"/>
      <c r="XDS362" s="36"/>
      <c r="XDT362" s="36"/>
      <c r="XDU362" s="36"/>
      <c r="XDV362" s="36"/>
      <c r="XDW362" s="36"/>
      <c r="XDX362" s="36"/>
      <c r="XDY362" s="36"/>
      <c r="XDZ362" s="36"/>
      <c r="XEA362" s="36"/>
      <c r="XEB362" s="36"/>
      <c r="XEC362" s="36"/>
      <c r="XED362" s="36"/>
      <c r="XEE362" s="36"/>
      <c r="XEF362" s="36"/>
      <c r="XEG362" s="36"/>
      <c r="XEH362" s="36"/>
      <c r="XEI362" s="36"/>
      <c r="XEJ362" s="36"/>
      <c r="XEK362" s="36"/>
      <c r="XEL362" s="36"/>
      <c r="XEM362" s="36"/>
      <c r="XEN362" s="36"/>
      <c r="XEO362" s="36"/>
      <c r="XEP362" s="36"/>
      <c r="XEQ362" s="36"/>
      <c r="XER362" s="36"/>
      <c r="XES362" s="36"/>
      <c r="XET362" s="36"/>
      <c r="XEU362" s="36"/>
      <c r="XEV362" s="36"/>
      <c r="XEW362" s="36"/>
      <c r="XEX362" s="36"/>
      <c r="XEY362" s="36"/>
      <c r="XEZ362" s="36"/>
      <c r="XFA362" s="36"/>
      <c r="XFB362" s="36"/>
      <c r="XFC362" s="36"/>
      <c r="XFD362" s="4"/>
    </row>
    <row r="363" spans="1:67 15952:16384" s="1" customFormat="1" x14ac:dyDescent="0.25">
      <c r="A363" s="150"/>
      <c r="B363" s="19" t="s">
        <v>54</v>
      </c>
      <c r="C363" s="13" t="s">
        <v>55</v>
      </c>
      <c r="D363" s="19">
        <v>90</v>
      </c>
      <c r="E363" s="25">
        <v>7.42</v>
      </c>
      <c r="F363" s="25">
        <v>7.2</v>
      </c>
      <c r="G363" s="25">
        <v>7.63</v>
      </c>
      <c r="H363" s="25">
        <v>181.8</v>
      </c>
      <c r="I363" s="25">
        <v>17.82</v>
      </c>
      <c r="J363" s="19">
        <v>0.11</v>
      </c>
      <c r="K363" s="19">
        <v>0.11</v>
      </c>
      <c r="L363" s="25">
        <v>5.67</v>
      </c>
      <c r="M363" s="25">
        <v>56.77</v>
      </c>
      <c r="N363" s="25">
        <v>52.33</v>
      </c>
      <c r="O363" s="25">
        <v>220.52</v>
      </c>
      <c r="P363" s="25">
        <v>1.17</v>
      </c>
      <c r="XFD363" s="4"/>
    </row>
    <row r="364" spans="1:67 15952:16384" s="1" customFormat="1" x14ac:dyDescent="0.25">
      <c r="A364" s="150"/>
      <c r="B364" s="19">
        <v>334</v>
      </c>
      <c r="C364" s="13" t="s">
        <v>137</v>
      </c>
      <c r="D364" s="19">
        <v>150</v>
      </c>
      <c r="E364" s="25">
        <f t="shared" ref="E364:P364" si="194">AC364*150/180</f>
        <v>3.4166666666666665</v>
      </c>
      <c r="F364" s="25">
        <f t="shared" si="194"/>
        <v>4.958333333333333</v>
      </c>
      <c r="G364" s="25">
        <f t="shared" si="194"/>
        <v>31.25</v>
      </c>
      <c r="H364" s="25">
        <f t="shared" si="194"/>
        <v>183.75</v>
      </c>
      <c r="I364" s="25">
        <f t="shared" si="194"/>
        <v>0</v>
      </c>
      <c r="J364" s="25">
        <f t="shared" si="194"/>
        <v>4.1666666666666664E-2</v>
      </c>
      <c r="K364" s="25">
        <f t="shared" si="194"/>
        <v>2.5000000000000001E-2</v>
      </c>
      <c r="L364" s="25">
        <f t="shared" si="194"/>
        <v>0.9</v>
      </c>
      <c r="M364" s="25">
        <f t="shared" si="194"/>
        <v>13.05</v>
      </c>
      <c r="N364" s="25">
        <f t="shared" si="194"/>
        <v>29.25</v>
      </c>
      <c r="O364" s="25">
        <f t="shared" si="194"/>
        <v>83.1</v>
      </c>
      <c r="P364" s="25">
        <f t="shared" si="194"/>
        <v>0.65833333333333333</v>
      </c>
      <c r="AC364" s="25">
        <v>4.0999999999999996</v>
      </c>
      <c r="AD364" s="25">
        <v>5.95</v>
      </c>
      <c r="AE364" s="25">
        <v>37.5</v>
      </c>
      <c r="AF364" s="25">
        <v>220.5</v>
      </c>
      <c r="AG364" s="25"/>
      <c r="AH364" s="19">
        <v>0.05</v>
      </c>
      <c r="AI364" s="19">
        <v>0.03</v>
      </c>
      <c r="AJ364" s="25">
        <v>1.08</v>
      </c>
      <c r="AK364" s="25">
        <v>15.66</v>
      </c>
      <c r="AL364" s="25">
        <v>35.1</v>
      </c>
      <c r="AM364" s="25">
        <v>99.72</v>
      </c>
      <c r="AN364" s="25">
        <v>0.79</v>
      </c>
      <c r="XFD364" s="4"/>
    </row>
    <row r="365" spans="1:67 15952:16384" x14ac:dyDescent="0.25">
      <c r="A365" s="150"/>
      <c r="B365" s="19" t="s">
        <v>31</v>
      </c>
      <c r="C365" s="24" t="s">
        <v>32</v>
      </c>
      <c r="D365" s="19">
        <v>30</v>
      </c>
      <c r="E365" s="25">
        <f t="shared" ref="E365:P365" si="195">BD365*30/20</f>
        <v>2.04</v>
      </c>
      <c r="F365" s="25">
        <f t="shared" si="195"/>
        <v>0.36</v>
      </c>
      <c r="G365" s="25">
        <f t="shared" si="195"/>
        <v>10.08</v>
      </c>
      <c r="H365" s="25">
        <f t="shared" si="195"/>
        <v>51.239999999999995</v>
      </c>
      <c r="I365" s="25">
        <f t="shared" si="195"/>
        <v>0</v>
      </c>
      <c r="J365" s="25">
        <f t="shared" si="195"/>
        <v>4.4999999999999998E-2</v>
      </c>
      <c r="K365" s="25">
        <f t="shared" si="195"/>
        <v>0.03</v>
      </c>
      <c r="L365" s="25">
        <f t="shared" si="195"/>
        <v>0</v>
      </c>
      <c r="M365" s="25">
        <f t="shared" si="195"/>
        <v>13.515000000000001</v>
      </c>
      <c r="N365" s="25">
        <f t="shared" si="195"/>
        <v>14.115</v>
      </c>
      <c r="O365" s="25">
        <f t="shared" si="195"/>
        <v>45.21</v>
      </c>
      <c r="P365" s="25">
        <f t="shared" si="195"/>
        <v>1.125</v>
      </c>
      <c r="Q365" s="25">
        <v>1.7</v>
      </c>
      <c r="R365" s="25">
        <v>0.3</v>
      </c>
      <c r="S365" s="25">
        <v>8.4</v>
      </c>
      <c r="T365" s="25">
        <v>42.7</v>
      </c>
      <c r="U365" s="25"/>
      <c r="V365" s="25">
        <v>0.04</v>
      </c>
      <c r="W365" s="25">
        <v>0.02</v>
      </c>
      <c r="X365" s="25"/>
      <c r="Y365" s="25">
        <v>11.26</v>
      </c>
      <c r="Z365" s="25">
        <v>11.76</v>
      </c>
      <c r="AA365" s="25">
        <v>37.68</v>
      </c>
      <c r="AB365" s="25">
        <v>0.94</v>
      </c>
      <c r="BD365" s="25">
        <v>1.36</v>
      </c>
      <c r="BE365" s="25">
        <v>0.24</v>
      </c>
      <c r="BF365" s="25">
        <v>6.72</v>
      </c>
      <c r="BG365" s="25">
        <v>34.159999999999997</v>
      </c>
      <c r="BH365" s="25"/>
      <c r="BI365" s="25">
        <v>0.03</v>
      </c>
      <c r="BJ365" s="25">
        <v>0.02</v>
      </c>
      <c r="BK365" s="25"/>
      <c r="BL365" s="25">
        <v>9.01</v>
      </c>
      <c r="BM365" s="25">
        <v>9.41</v>
      </c>
      <c r="BN365" s="25">
        <v>30.14</v>
      </c>
      <c r="BO365" s="25">
        <v>0.75</v>
      </c>
    </row>
    <row r="366" spans="1:67 15952:16384" x14ac:dyDescent="0.25">
      <c r="A366" s="150"/>
      <c r="B366" s="19" t="s">
        <v>31</v>
      </c>
      <c r="C366" s="13" t="s">
        <v>33</v>
      </c>
      <c r="D366" s="19">
        <v>48</v>
      </c>
      <c r="E366" s="25">
        <f t="shared" ref="E366:P366" si="196">BD366*48/20</f>
        <v>3.5519999999999996</v>
      </c>
      <c r="F366" s="25">
        <f t="shared" si="196"/>
        <v>0.43200000000000005</v>
      </c>
      <c r="G366" s="25">
        <f t="shared" si="196"/>
        <v>23.568000000000001</v>
      </c>
      <c r="H366" s="25">
        <f t="shared" si="196"/>
        <v>112.53600000000002</v>
      </c>
      <c r="I366" s="25">
        <f t="shared" si="196"/>
        <v>0</v>
      </c>
      <c r="J366" s="25">
        <f t="shared" si="196"/>
        <v>0</v>
      </c>
      <c r="K366" s="25">
        <f t="shared" si="196"/>
        <v>2.4E-2</v>
      </c>
      <c r="L366" s="25">
        <f t="shared" si="196"/>
        <v>0</v>
      </c>
      <c r="M366" s="25">
        <f t="shared" si="196"/>
        <v>9.6</v>
      </c>
      <c r="N366" s="25">
        <f t="shared" si="196"/>
        <v>6.7199999999999989</v>
      </c>
      <c r="O366" s="25">
        <f t="shared" si="196"/>
        <v>31.2</v>
      </c>
      <c r="P366" s="25">
        <f t="shared" si="196"/>
        <v>0.52800000000000002</v>
      </c>
      <c r="Q366" s="25">
        <v>3.03</v>
      </c>
      <c r="R366" s="25">
        <v>0.36</v>
      </c>
      <c r="S366" s="25">
        <v>19.64</v>
      </c>
      <c r="T366" s="25">
        <v>93.77</v>
      </c>
      <c r="U366" s="25"/>
      <c r="V366" s="25"/>
      <c r="W366" s="25">
        <v>1.2999999999999999E-2</v>
      </c>
      <c r="X366" s="25"/>
      <c r="Y366" s="25">
        <v>8</v>
      </c>
      <c r="Z366" s="25">
        <v>5.6</v>
      </c>
      <c r="AA366" s="25">
        <v>26</v>
      </c>
      <c r="AB366" s="25">
        <v>0.44</v>
      </c>
      <c r="AC366" s="25">
        <v>3</v>
      </c>
      <c r="AD366" s="25">
        <f t="shared" ref="AD366:AN366" si="197">AP366*40/40</f>
        <v>0</v>
      </c>
      <c r="AE366" s="25">
        <f t="shared" si="197"/>
        <v>0</v>
      </c>
      <c r="AF366" s="25">
        <f t="shared" si="197"/>
        <v>0</v>
      </c>
      <c r="AG366" s="25">
        <f t="shared" si="197"/>
        <v>0</v>
      </c>
      <c r="AH366" s="25">
        <f t="shared" si="197"/>
        <v>0</v>
      </c>
      <c r="AI366" s="25">
        <f t="shared" si="197"/>
        <v>0</v>
      </c>
      <c r="AJ366" s="25">
        <f t="shared" si="197"/>
        <v>0</v>
      </c>
      <c r="AK366" s="25">
        <f t="shared" si="197"/>
        <v>0</v>
      </c>
      <c r="AL366" s="25">
        <f t="shared" si="197"/>
        <v>0</v>
      </c>
      <c r="AM366" s="25">
        <f t="shared" si="197"/>
        <v>0</v>
      </c>
      <c r="AN366" s="25">
        <f t="shared" si="197"/>
        <v>0</v>
      </c>
      <c r="BD366" s="25">
        <v>1.48</v>
      </c>
      <c r="BE366" s="25">
        <v>0.18</v>
      </c>
      <c r="BF366" s="25">
        <v>9.82</v>
      </c>
      <c r="BG366" s="25">
        <v>46.89</v>
      </c>
      <c r="BH366" s="25"/>
      <c r="BI366" s="25"/>
      <c r="BJ366" s="25">
        <v>0.01</v>
      </c>
      <c r="BK366" s="25"/>
      <c r="BL366" s="25">
        <v>4</v>
      </c>
      <c r="BM366" s="25">
        <v>2.8</v>
      </c>
      <c r="BN366" s="25">
        <v>13</v>
      </c>
      <c r="BO366" s="25">
        <v>0.22</v>
      </c>
      <c r="XCA366" s="2"/>
      <c r="XCB366" s="2"/>
      <c r="XCC366" s="2"/>
      <c r="XCD366" s="2"/>
      <c r="XCE366" s="2"/>
      <c r="XCF366" s="2"/>
      <c r="XCG366" s="2"/>
      <c r="XCH366" s="2"/>
      <c r="XCI366" s="2"/>
      <c r="XCJ366" s="2"/>
      <c r="XCK366" s="2"/>
      <c r="XCL366" s="2"/>
      <c r="XCM366" s="2"/>
      <c r="XCN366" s="2"/>
      <c r="XCO366" s="2"/>
      <c r="XCP366" s="2"/>
      <c r="XCQ366" s="2"/>
      <c r="XCR366" s="2"/>
      <c r="XCS366" s="2"/>
      <c r="XCT366" s="2"/>
      <c r="XCU366" s="2"/>
      <c r="XCV366" s="2"/>
      <c r="XCW366" s="2"/>
      <c r="XCX366" s="2"/>
      <c r="XCY366" s="2"/>
      <c r="XCZ366" s="2"/>
      <c r="XDA366" s="2"/>
      <c r="XDB366" s="2"/>
      <c r="XDC366" s="2"/>
      <c r="XDD366" s="2"/>
      <c r="XDE366" s="2"/>
      <c r="XDF366" s="2"/>
      <c r="XDG366" s="2"/>
      <c r="XDH366" s="2"/>
      <c r="XDI366" s="2"/>
      <c r="XDJ366" s="2"/>
      <c r="XDK366" s="2"/>
      <c r="XDL366" s="2"/>
      <c r="XDM366" s="2"/>
      <c r="XDN366" s="2"/>
      <c r="XDO366" s="2"/>
      <c r="XDP366" s="2"/>
      <c r="XDQ366" s="2"/>
      <c r="XDR366" s="2"/>
      <c r="XDS366" s="2"/>
      <c r="XDT366" s="2"/>
      <c r="XDU366" s="2"/>
      <c r="XDV366" s="2"/>
      <c r="XDW366" s="2"/>
      <c r="XDX366" s="2"/>
      <c r="XDY366" s="2"/>
      <c r="XDZ366" s="2"/>
      <c r="XEA366" s="2"/>
      <c r="XEB366" s="2"/>
      <c r="XEC366" s="2"/>
      <c r="XED366" s="2"/>
      <c r="XEE366" s="2"/>
      <c r="XEF366" s="2"/>
      <c r="XEG366" s="2"/>
      <c r="XEH366" s="2"/>
      <c r="XEI366" s="2"/>
      <c r="XEJ366" s="2"/>
      <c r="XEK366" s="2"/>
      <c r="XEL366" s="2"/>
      <c r="XEM366" s="2"/>
      <c r="XEN366" s="2"/>
      <c r="XEO366" s="2"/>
      <c r="XEP366" s="2"/>
      <c r="XEQ366" s="2"/>
      <c r="XER366" s="2"/>
      <c r="XES366" s="2"/>
      <c r="XET366" s="2"/>
      <c r="XEU366" s="2"/>
      <c r="XEV366" s="2"/>
      <c r="XEW366" s="2"/>
      <c r="XEX366" s="2"/>
      <c r="XEY366" s="2"/>
      <c r="XEZ366" s="2"/>
      <c r="XFA366" s="2"/>
      <c r="XFB366" s="2"/>
      <c r="XFC366" s="2"/>
    </row>
    <row r="367" spans="1:67 15952:16384" s="2" customFormat="1" ht="18.75" customHeight="1" x14ac:dyDescent="0.25">
      <c r="A367" s="150"/>
      <c r="B367" s="12" t="s">
        <v>31</v>
      </c>
      <c r="C367" s="51" t="s">
        <v>190</v>
      </c>
      <c r="D367" s="19">
        <v>200</v>
      </c>
      <c r="E367" s="25">
        <v>6</v>
      </c>
      <c r="F367" s="25">
        <v>6.4</v>
      </c>
      <c r="G367" s="25">
        <v>9.4</v>
      </c>
      <c r="H367" s="25">
        <v>120</v>
      </c>
      <c r="I367" s="25"/>
      <c r="J367" s="19">
        <v>3</v>
      </c>
      <c r="K367" s="19">
        <v>14</v>
      </c>
      <c r="L367" s="25">
        <v>2</v>
      </c>
      <c r="M367" s="25">
        <v>240</v>
      </c>
      <c r="N367" s="25">
        <v>7</v>
      </c>
      <c r="O367" s="25">
        <v>18</v>
      </c>
      <c r="P367" s="25">
        <v>1</v>
      </c>
      <c r="XBI367" s="3"/>
      <c r="XBJ367" s="3"/>
      <c r="XBK367" s="3"/>
      <c r="XBL367" s="3"/>
      <c r="XBM367" s="3"/>
      <c r="XBN367" s="3"/>
      <c r="XBO367" s="3"/>
      <c r="XBP367" s="3"/>
      <c r="XBQ367" s="3"/>
      <c r="XBR367" s="3"/>
      <c r="XBS367" s="3"/>
      <c r="XBT367" s="3"/>
      <c r="XBU367" s="3"/>
      <c r="XBV367" s="3"/>
      <c r="XBW367" s="3"/>
      <c r="XBX367" s="3"/>
      <c r="XBY367" s="3"/>
      <c r="XBZ367" s="3"/>
      <c r="XCA367" s="3"/>
      <c r="XCB367" s="3"/>
      <c r="XCC367" s="3"/>
      <c r="XCD367" s="3"/>
      <c r="XCE367" s="3"/>
      <c r="XCF367" s="3"/>
      <c r="XCG367" s="3"/>
      <c r="XCH367" s="3"/>
      <c r="XCI367" s="3"/>
      <c r="XCJ367" s="3"/>
      <c r="XCK367" s="3"/>
      <c r="XCL367" s="3"/>
      <c r="XCM367" s="3"/>
      <c r="XCN367" s="3"/>
      <c r="XCO367" s="3"/>
      <c r="XCP367" s="3"/>
      <c r="XCQ367" s="3"/>
      <c r="XCR367" s="3"/>
      <c r="XCS367" s="3"/>
      <c r="XCT367" s="3"/>
      <c r="XCU367" s="3"/>
      <c r="XCV367" s="3"/>
      <c r="XCW367" s="3"/>
      <c r="XCX367" s="3"/>
      <c r="XCY367" s="3"/>
      <c r="XCZ367" s="3"/>
      <c r="XDA367" s="3"/>
      <c r="XDB367" s="3"/>
      <c r="XDC367" s="3"/>
      <c r="XDD367" s="3"/>
      <c r="XDE367" s="3"/>
      <c r="XDF367" s="3"/>
      <c r="XDG367" s="3"/>
      <c r="XDH367" s="3"/>
      <c r="XDI367" s="3"/>
      <c r="XDJ367" s="3"/>
      <c r="XDK367" s="3"/>
      <c r="XDL367" s="3"/>
      <c r="XDM367" s="3"/>
      <c r="XDN367" s="3"/>
      <c r="XDO367" s="3"/>
      <c r="XDP367" s="3"/>
      <c r="XDQ367" s="3"/>
      <c r="XDR367" s="3"/>
      <c r="XDS367" s="3"/>
      <c r="XDT367" s="3"/>
      <c r="XDU367" s="3"/>
      <c r="XDV367" s="3"/>
      <c r="XDW367" s="3"/>
      <c r="XDX367" s="3"/>
      <c r="XDY367" s="3"/>
      <c r="XDZ367" s="3"/>
      <c r="XEA367" s="3"/>
      <c r="XEB367" s="3"/>
      <c r="XEC367" s="3"/>
      <c r="XED367" s="3"/>
      <c r="XEE367" s="3"/>
      <c r="XEF367" s="3"/>
      <c r="XEG367" s="3"/>
      <c r="XEH367" s="3"/>
      <c r="XEI367" s="3"/>
      <c r="XEJ367" s="3"/>
      <c r="XEK367" s="3"/>
      <c r="XEL367" s="3"/>
      <c r="XEM367" s="3"/>
      <c r="XEN367" s="3"/>
      <c r="XEO367" s="3"/>
      <c r="XEP367" s="3"/>
      <c r="XEQ367" s="3"/>
      <c r="XER367" s="3"/>
      <c r="XES367" s="3"/>
      <c r="XET367" s="3"/>
      <c r="XEU367" s="3"/>
      <c r="XEV367" s="3"/>
      <c r="XEW367" s="3"/>
      <c r="XEX367" s="3"/>
      <c r="XEY367" s="3"/>
      <c r="XEZ367" s="3"/>
      <c r="XFA367" s="3"/>
      <c r="XFB367" s="3"/>
      <c r="XFC367" s="3"/>
      <c r="XFD367" s="4"/>
    </row>
    <row r="368" spans="1:67 15952:16384" x14ac:dyDescent="0.25">
      <c r="A368" s="150"/>
      <c r="B368" s="19" t="s">
        <v>31</v>
      </c>
      <c r="C368" s="13" t="s">
        <v>60</v>
      </c>
      <c r="D368" s="19">
        <v>180</v>
      </c>
      <c r="E368" s="25">
        <f t="shared" ref="E368:P368" si="198">BD368*180/200</f>
        <v>0.45</v>
      </c>
      <c r="F368" s="25">
        <f t="shared" si="198"/>
        <v>0</v>
      </c>
      <c r="G368" s="25">
        <f t="shared" si="198"/>
        <v>9.09</v>
      </c>
      <c r="H368" s="25">
        <f t="shared" si="198"/>
        <v>37.799999999999997</v>
      </c>
      <c r="I368" s="25">
        <f t="shared" si="198"/>
        <v>0</v>
      </c>
      <c r="J368" s="25">
        <f t="shared" si="198"/>
        <v>9.0000000000000011E-3</v>
      </c>
      <c r="K368" s="25">
        <f t="shared" si="198"/>
        <v>9.0000000000000011E-3</v>
      </c>
      <c r="L368" s="25">
        <f t="shared" si="198"/>
        <v>1.8</v>
      </c>
      <c r="M368" s="25">
        <f t="shared" si="198"/>
        <v>6.3</v>
      </c>
      <c r="N368" s="25">
        <f t="shared" si="198"/>
        <v>3.6</v>
      </c>
      <c r="O368" s="25">
        <f t="shared" si="198"/>
        <v>6.3</v>
      </c>
      <c r="P368" s="25">
        <f t="shared" si="198"/>
        <v>1.2599999999999998</v>
      </c>
      <c r="Q368" s="50">
        <v>1</v>
      </c>
      <c r="R368" s="50"/>
      <c r="S368" s="50">
        <v>20.2</v>
      </c>
      <c r="T368" s="50">
        <v>84.8</v>
      </c>
      <c r="U368" s="50"/>
      <c r="V368" s="13">
        <v>0.02</v>
      </c>
      <c r="W368" s="13">
        <v>0.02</v>
      </c>
      <c r="X368" s="50">
        <v>4</v>
      </c>
      <c r="Y368" s="50">
        <v>14</v>
      </c>
      <c r="Z368" s="50">
        <v>14</v>
      </c>
      <c r="AA368" s="50">
        <v>14</v>
      </c>
      <c r="AB368" s="50">
        <v>2.8</v>
      </c>
      <c r="BD368" s="25">
        <v>0.5</v>
      </c>
      <c r="BE368" s="25">
        <f>BQ368*200/200</f>
        <v>0</v>
      </c>
      <c r="BF368" s="25">
        <v>10.1</v>
      </c>
      <c r="BG368" s="25">
        <v>42</v>
      </c>
      <c r="BH368" s="25">
        <f>BT368*200/200</f>
        <v>0</v>
      </c>
      <c r="BI368" s="25">
        <v>0.01</v>
      </c>
      <c r="BJ368" s="25">
        <v>0.01</v>
      </c>
      <c r="BK368" s="25">
        <v>2</v>
      </c>
      <c r="BL368" s="25">
        <v>7</v>
      </c>
      <c r="BM368" s="25">
        <v>4</v>
      </c>
      <c r="BN368" s="25">
        <v>7</v>
      </c>
      <c r="BO368" s="25">
        <v>1.4</v>
      </c>
      <c r="XCA368" s="2"/>
      <c r="XCB368" s="2"/>
      <c r="XCC368" s="2"/>
      <c r="XCD368" s="2"/>
      <c r="XCE368" s="2"/>
      <c r="XCF368" s="2"/>
      <c r="XCG368" s="2"/>
      <c r="XCH368" s="2"/>
      <c r="XCI368" s="2"/>
      <c r="XCJ368" s="2"/>
      <c r="XCK368" s="2"/>
      <c r="XCL368" s="2"/>
      <c r="XCM368" s="2"/>
      <c r="XCN368" s="2"/>
      <c r="XCO368" s="2"/>
      <c r="XCP368" s="2"/>
      <c r="XCQ368" s="2"/>
      <c r="XCR368" s="2"/>
      <c r="XCS368" s="2"/>
      <c r="XCT368" s="2"/>
      <c r="XCU368" s="2"/>
      <c r="XCV368" s="2"/>
      <c r="XCW368" s="2"/>
      <c r="XCX368" s="2"/>
      <c r="XCY368" s="2"/>
      <c r="XCZ368" s="2"/>
      <c r="XDA368" s="2"/>
      <c r="XDB368" s="2"/>
      <c r="XDC368" s="2"/>
      <c r="XDD368" s="2"/>
      <c r="XDE368" s="2"/>
      <c r="XDF368" s="2"/>
      <c r="XDG368" s="2"/>
      <c r="XDH368" s="2"/>
      <c r="XDI368" s="2"/>
      <c r="XDJ368" s="2"/>
      <c r="XDK368" s="2"/>
      <c r="XDL368" s="2"/>
      <c r="XDM368" s="2"/>
      <c r="XDN368" s="2"/>
      <c r="XDO368" s="2"/>
      <c r="XDP368" s="2"/>
      <c r="XDQ368" s="2"/>
      <c r="XDR368" s="2"/>
      <c r="XDS368" s="2"/>
      <c r="XDT368" s="2"/>
      <c r="XDU368" s="2"/>
      <c r="XDV368" s="2"/>
      <c r="XDW368" s="2"/>
      <c r="XDX368" s="2"/>
      <c r="XDY368" s="2"/>
      <c r="XDZ368" s="2"/>
      <c r="XEA368" s="2"/>
      <c r="XEB368" s="2"/>
      <c r="XEC368" s="2"/>
      <c r="XED368" s="2"/>
      <c r="XEE368" s="2"/>
      <c r="XEF368" s="2"/>
      <c r="XEG368" s="2"/>
      <c r="XEH368" s="2"/>
      <c r="XEI368" s="2"/>
      <c r="XEJ368" s="2"/>
      <c r="XEK368" s="2"/>
      <c r="XEL368" s="2"/>
      <c r="XEM368" s="2"/>
      <c r="XEN368" s="2"/>
      <c r="XEO368" s="2"/>
      <c r="XEP368" s="2"/>
      <c r="XEQ368" s="2"/>
      <c r="XER368" s="2"/>
      <c r="XES368" s="2"/>
      <c r="XET368" s="2"/>
      <c r="XEU368" s="2"/>
      <c r="XEV368" s="2"/>
      <c r="XEW368" s="2"/>
      <c r="XEX368" s="2"/>
      <c r="XEY368" s="2"/>
      <c r="XEZ368" s="2"/>
      <c r="XFA368" s="2"/>
      <c r="XFB368" s="2"/>
      <c r="XFC368" s="2"/>
    </row>
    <row r="369" spans="1:67 16303:16384" ht="15.75" x14ac:dyDescent="0.25">
      <c r="A369" s="150"/>
      <c r="B369" s="69"/>
      <c r="C369" s="28" t="s">
        <v>236</v>
      </c>
      <c r="D369" s="29">
        <f>SUM(D361:D368)</f>
        <v>958</v>
      </c>
      <c r="E369" s="41"/>
      <c r="F369" s="41"/>
      <c r="G369" s="41"/>
      <c r="H369" s="41"/>
      <c r="I369" s="41"/>
      <c r="J369" s="42"/>
      <c r="K369" s="42"/>
      <c r="L369" s="41"/>
      <c r="M369" s="41"/>
      <c r="N369" s="41"/>
      <c r="O369" s="41"/>
      <c r="P369" s="41"/>
    </row>
    <row r="370" spans="1:67 16303:16384" ht="15.75" x14ac:dyDescent="0.25">
      <c r="A370" s="150" t="s">
        <v>72</v>
      </c>
      <c r="B370" s="32"/>
      <c r="C370" s="32" t="s">
        <v>72</v>
      </c>
      <c r="D370" s="32"/>
      <c r="E370" s="70">
        <f t="shared" ref="E370:P370" si="199">SUM(E361:E369)</f>
        <v>24.578666666666663</v>
      </c>
      <c r="F370" s="70">
        <f t="shared" si="199"/>
        <v>23.390333333333331</v>
      </c>
      <c r="G370" s="70">
        <f t="shared" si="199"/>
        <v>99.478000000000009</v>
      </c>
      <c r="H370" s="70">
        <f t="shared" si="199"/>
        <v>770.32600000000002</v>
      </c>
      <c r="I370" s="70">
        <f t="shared" si="199"/>
        <v>17.82</v>
      </c>
      <c r="J370" s="70">
        <f t="shared" si="199"/>
        <v>3.2896666666666667</v>
      </c>
      <c r="K370" s="70">
        <f t="shared" si="199"/>
        <v>14.25</v>
      </c>
      <c r="L370" s="70">
        <f t="shared" si="199"/>
        <v>21.61</v>
      </c>
      <c r="M370" s="70">
        <f t="shared" si="199"/>
        <v>377.315</v>
      </c>
      <c r="N370" s="70">
        <f t="shared" si="199"/>
        <v>138.01499999999999</v>
      </c>
      <c r="O370" s="70">
        <f t="shared" si="199"/>
        <v>461.74999999999994</v>
      </c>
      <c r="P370" s="70">
        <f t="shared" si="199"/>
        <v>6.6613333333333333</v>
      </c>
    </row>
    <row r="371" spans="1:67 16303:16384" x14ac:dyDescent="0.25">
      <c r="A371" s="11"/>
      <c r="B371" s="32"/>
      <c r="C371" s="32"/>
      <c r="D371" s="32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</row>
    <row r="372" spans="1:67 16303:16384" x14ac:dyDescent="0.25">
      <c r="A372" s="150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</row>
    <row r="373" spans="1:67 16303:16384" x14ac:dyDescent="0.25">
      <c r="A373" s="150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</row>
    <row r="374" spans="1:67 16303:16384" x14ac:dyDescent="0.25">
      <c r="A374" s="150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</row>
    <row r="375" spans="1:67 16303:16384" ht="12.75" customHeight="1" x14ac:dyDescent="0.25">
      <c r="A375" s="151" t="s">
        <v>0</v>
      </c>
      <c r="B375" s="151" t="s">
        <v>1</v>
      </c>
      <c r="C375" s="148" t="s">
        <v>2</v>
      </c>
      <c r="D375" s="151" t="s">
        <v>3</v>
      </c>
      <c r="E375" s="152" t="s">
        <v>4</v>
      </c>
      <c r="F375" s="152"/>
      <c r="G375" s="152"/>
      <c r="H375" s="134" t="s">
        <v>5</v>
      </c>
      <c r="I375" s="152" t="s">
        <v>6</v>
      </c>
      <c r="J375" s="152"/>
      <c r="K375" s="152"/>
      <c r="L375" s="152"/>
      <c r="M375" s="152" t="s">
        <v>7</v>
      </c>
      <c r="N375" s="152"/>
      <c r="O375" s="152"/>
      <c r="P375" s="152"/>
    </row>
    <row r="376" spans="1:67 16303:16384" x14ac:dyDescent="0.25">
      <c r="A376" s="151"/>
      <c r="B376" s="151"/>
      <c r="C376" s="148"/>
      <c r="D376" s="151"/>
      <c r="E376" s="152"/>
      <c r="F376" s="152"/>
      <c r="G376" s="152"/>
      <c r="H376" s="134"/>
      <c r="I376" s="152"/>
      <c r="J376" s="152"/>
      <c r="K376" s="152"/>
      <c r="L376" s="152"/>
      <c r="M376" s="152"/>
      <c r="N376" s="152"/>
      <c r="O376" s="152"/>
      <c r="P376" s="152"/>
    </row>
    <row r="377" spans="1:67 16303:16384" ht="55.15" customHeight="1" x14ac:dyDescent="0.25">
      <c r="A377" s="151"/>
      <c r="B377" s="151"/>
      <c r="C377" s="148"/>
      <c r="D377" s="151"/>
      <c r="E377" s="6" t="s">
        <v>8</v>
      </c>
      <c r="F377" s="6" t="s">
        <v>9</v>
      </c>
      <c r="G377" s="6" t="s">
        <v>10</v>
      </c>
      <c r="H377" s="134"/>
      <c r="I377" s="10" t="s">
        <v>11</v>
      </c>
      <c r="J377" s="10" t="s">
        <v>12</v>
      </c>
      <c r="K377" s="10" t="s">
        <v>13</v>
      </c>
      <c r="L377" s="10" t="s">
        <v>14</v>
      </c>
      <c r="M377" s="6" t="s">
        <v>15</v>
      </c>
      <c r="N377" s="6" t="s">
        <v>16</v>
      </c>
      <c r="O377" s="6" t="s">
        <v>17</v>
      </c>
      <c r="P377" s="6" t="s">
        <v>18</v>
      </c>
    </row>
    <row r="378" spans="1:67 16303:16384" ht="21.2" customHeight="1" x14ac:dyDescent="0.25">
      <c r="A378" s="137" t="s">
        <v>191</v>
      </c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</row>
    <row r="379" spans="1:67 16303:16384" ht="15" customHeight="1" x14ac:dyDescent="0.25">
      <c r="A379" s="138" t="s">
        <v>20</v>
      </c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</row>
    <row r="380" spans="1:67 16303:16384" s="3" customFormat="1" x14ac:dyDescent="0.25">
      <c r="A380" s="138"/>
      <c r="B380" s="16" t="s">
        <v>23</v>
      </c>
      <c r="C380" s="17" t="s">
        <v>24</v>
      </c>
      <c r="D380" s="16">
        <v>10</v>
      </c>
      <c r="E380" s="18">
        <v>0.08</v>
      </c>
      <c r="F380" s="18">
        <v>7.25</v>
      </c>
      <c r="G380" s="18">
        <v>0.13</v>
      </c>
      <c r="H380" s="18">
        <v>66</v>
      </c>
      <c r="I380" s="18">
        <v>40</v>
      </c>
      <c r="J380" s="18"/>
      <c r="K380" s="18">
        <v>0.01</v>
      </c>
      <c r="L380" s="18"/>
      <c r="M380" s="18">
        <v>2.4</v>
      </c>
      <c r="N380" s="18"/>
      <c r="O380" s="18">
        <v>3</v>
      </c>
      <c r="P380" s="18">
        <v>0.02</v>
      </c>
      <c r="Q380" s="2"/>
      <c r="XFD380" s="4"/>
    </row>
    <row r="381" spans="1:67 16303:16384" x14ac:dyDescent="0.25">
      <c r="A381" s="138"/>
      <c r="B381" s="12" t="s">
        <v>21</v>
      </c>
      <c r="C381" s="13" t="s">
        <v>22</v>
      </c>
      <c r="D381" s="14">
        <v>15</v>
      </c>
      <c r="E381" s="15">
        <v>3.48</v>
      </c>
      <c r="F381" s="15">
        <v>4.43</v>
      </c>
      <c r="G381" s="15"/>
      <c r="H381" s="15">
        <v>54</v>
      </c>
      <c r="I381" s="15">
        <v>39</v>
      </c>
      <c r="J381" s="14">
        <v>5.0000000000000001E-3</v>
      </c>
      <c r="K381" s="14">
        <v>4.4999999999999998E-2</v>
      </c>
      <c r="L381" s="15">
        <v>0.11</v>
      </c>
      <c r="M381" s="15">
        <v>132</v>
      </c>
      <c r="N381" s="15">
        <v>5.25</v>
      </c>
      <c r="O381" s="15">
        <v>75</v>
      </c>
      <c r="P381" s="15">
        <v>0.15</v>
      </c>
      <c r="XCA381" s="2"/>
      <c r="XCB381" s="2"/>
      <c r="XCC381" s="2"/>
      <c r="XCD381" s="2"/>
      <c r="XCE381" s="2"/>
      <c r="XCF381" s="2"/>
      <c r="XCG381" s="2"/>
      <c r="XCH381" s="2"/>
      <c r="XCI381" s="2"/>
      <c r="XCJ381" s="2"/>
      <c r="XCK381" s="2"/>
      <c r="XCL381" s="2"/>
      <c r="XCM381" s="2"/>
      <c r="XCN381" s="2"/>
      <c r="XCO381" s="2"/>
      <c r="XCP381" s="2"/>
      <c r="XCQ381" s="2"/>
      <c r="XCR381" s="2"/>
      <c r="XCS381" s="2"/>
      <c r="XCT381" s="2"/>
      <c r="XCU381" s="2"/>
      <c r="XCV381" s="2"/>
      <c r="XCW381" s="2"/>
      <c r="XCX381" s="2"/>
      <c r="XCY381" s="2"/>
      <c r="XCZ381" s="2"/>
      <c r="XDA381" s="2"/>
      <c r="XDB381" s="2"/>
      <c r="XDC381" s="2"/>
      <c r="XDD381" s="2"/>
      <c r="XDE381" s="2"/>
      <c r="XDF381" s="2"/>
      <c r="XDG381" s="2"/>
      <c r="XDH381" s="2"/>
      <c r="XDI381" s="2"/>
      <c r="XDJ381" s="2"/>
      <c r="XDK381" s="2"/>
      <c r="XDL381" s="2"/>
      <c r="XDM381" s="2"/>
      <c r="XDN381" s="2"/>
      <c r="XDO381" s="2"/>
      <c r="XDP381" s="2"/>
      <c r="XDQ381" s="2"/>
      <c r="XDR381" s="2"/>
      <c r="XDS381" s="2"/>
      <c r="XDT381" s="2"/>
      <c r="XDU381" s="2"/>
      <c r="XDV381" s="2"/>
      <c r="XDW381" s="2"/>
      <c r="XDX381" s="2"/>
      <c r="XDY381" s="2"/>
      <c r="XDZ381" s="2"/>
      <c r="XEA381" s="2"/>
      <c r="XEB381" s="2"/>
      <c r="XEC381" s="2"/>
      <c r="XED381" s="2"/>
      <c r="XEE381" s="2"/>
      <c r="XEF381" s="2"/>
      <c r="XEG381" s="2"/>
      <c r="XEH381" s="2"/>
      <c r="XEI381" s="2"/>
      <c r="XEJ381" s="2"/>
      <c r="XEK381" s="2"/>
      <c r="XEL381" s="2"/>
      <c r="XEM381" s="2"/>
      <c r="XEN381" s="2"/>
      <c r="XEO381" s="2"/>
      <c r="XEP381" s="2"/>
      <c r="XEQ381" s="2"/>
      <c r="XER381" s="2"/>
      <c r="XES381" s="2"/>
      <c r="XET381" s="2"/>
      <c r="XEU381" s="2"/>
      <c r="XEV381" s="2"/>
      <c r="XEW381" s="2"/>
      <c r="XEX381" s="2"/>
      <c r="XEY381" s="2"/>
      <c r="XEZ381" s="2"/>
      <c r="XFA381" s="2"/>
      <c r="XFB381" s="2"/>
      <c r="XFC381" s="2"/>
    </row>
    <row r="382" spans="1:67 16303:16384" x14ac:dyDescent="0.25">
      <c r="A382" s="138"/>
      <c r="B382" s="19" t="s">
        <v>97</v>
      </c>
      <c r="C382" s="24" t="s">
        <v>98</v>
      </c>
      <c r="D382" s="19">
        <v>150</v>
      </c>
      <c r="E382" s="25">
        <f t="shared" ref="E382:P382" si="200">BD382*150/55</f>
        <v>15.136363636363637</v>
      </c>
      <c r="F382" s="25">
        <f t="shared" si="200"/>
        <v>22.854545454545459</v>
      </c>
      <c r="G382" s="25">
        <f t="shared" si="200"/>
        <v>2.7545454545454544</v>
      </c>
      <c r="H382" s="25">
        <f t="shared" si="200"/>
        <v>275.45454545454544</v>
      </c>
      <c r="I382" s="25">
        <f t="shared" si="200"/>
        <v>343.22727272727275</v>
      </c>
      <c r="J382" s="25">
        <f t="shared" si="200"/>
        <v>8.1818181818181818E-2</v>
      </c>
      <c r="K382" s="25">
        <f t="shared" si="200"/>
        <v>0.51818181818181819</v>
      </c>
      <c r="L382" s="25">
        <f t="shared" si="200"/>
        <v>0.24545454545454545</v>
      </c>
      <c r="M382" s="25">
        <f t="shared" si="200"/>
        <v>112.30909090909091</v>
      </c>
      <c r="N382" s="25">
        <f t="shared" si="200"/>
        <v>18.899999999999999</v>
      </c>
      <c r="O382" s="25">
        <f t="shared" si="200"/>
        <v>249.05454545454543</v>
      </c>
      <c r="P382" s="25">
        <f t="shared" si="200"/>
        <v>2.7818181818181817</v>
      </c>
      <c r="Q382" s="25">
        <v>8.6</v>
      </c>
      <c r="R382" s="25">
        <v>11.3</v>
      </c>
      <c r="S382" s="25">
        <v>34.299999999999997</v>
      </c>
      <c r="T382" s="25">
        <v>272.89999999999998</v>
      </c>
      <c r="U382" s="25">
        <v>40.200000000000003</v>
      </c>
      <c r="V382" s="19">
        <v>0.21</v>
      </c>
      <c r="W382" s="19">
        <v>0.17</v>
      </c>
      <c r="X382" s="25">
        <v>0.52</v>
      </c>
      <c r="Y382" s="25">
        <v>139</v>
      </c>
      <c r="Z382" s="25">
        <v>63</v>
      </c>
      <c r="AA382" s="25">
        <v>233</v>
      </c>
      <c r="AB382" s="25">
        <v>1.85</v>
      </c>
      <c r="BD382" s="25">
        <v>5.55</v>
      </c>
      <c r="BE382" s="25">
        <v>8.3800000000000008</v>
      </c>
      <c r="BF382" s="25">
        <v>1.01</v>
      </c>
      <c r="BG382" s="25">
        <v>101</v>
      </c>
      <c r="BH382" s="25">
        <v>125.85</v>
      </c>
      <c r="BI382" s="25">
        <v>0.03</v>
      </c>
      <c r="BJ382" s="25">
        <v>0.19</v>
      </c>
      <c r="BK382" s="25">
        <v>0.09</v>
      </c>
      <c r="BL382" s="25">
        <v>41.18</v>
      </c>
      <c r="BM382" s="25">
        <v>6.93</v>
      </c>
      <c r="BN382" s="25">
        <v>91.32</v>
      </c>
      <c r="BO382" s="25">
        <v>1.02</v>
      </c>
    </row>
    <row r="383" spans="1:67 16303:16384" x14ac:dyDescent="0.25">
      <c r="A383" s="138"/>
      <c r="B383" s="19" t="s">
        <v>31</v>
      </c>
      <c r="C383" s="24" t="s">
        <v>32</v>
      </c>
      <c r="D383" s="19">
        <v>20</v>
      </c>
      <c r="E383" s="25">
        <f t="shared" ref="E383:P383" si="201">BD383*20/20</f>
        <v>1.36</v>
      </c>
      <c r="F383" s="25">
        <f t="shared" si="201"/>
        <v>0.24</v>
      </c>
      <c r="G383" s="25">
        <f t="shared" si="201"/>
        <v>6.7200000000000006</v>
      </c>
      <c r="H383" s="25">
        <f t="shared" si="201"/>
        <v>34.159999999999997</v>
      </c>
      <c r="I383" s="25">
        <f t="shared" si="201"/>
        <v>0</v>
      </c>
      <c r="J383" s="25">
        <f t="shared" si="201"/>
        <v>0.03</v>
      </c>
      <c r="K383" s="25">
        <f t="shared" si="201"/>
        <v>0.02</v>
      </c>
      <c r="L383" s="25">
        <f t="shared" si="201"/>
        <v>0</v>
      </c>
      <c r="M383" s="25">
        <f t="shared" si="201"/>
        <v>9.01</v>
      </c>
      <c r="N383" s="25">
        <f t="shared" si="201"/>
        <v>9.41</v>
      </c>
      <c r="O383" s="25">
        <f t="shared" si="201"/>
        <v>30.139999999999997</v>
      </c>
      <c r="P383" s="25">
        <f t="shared" si="201"/>
        <v>0.75</v>
      </c>
      <c r="Q383" s="25">
        <v>1.7</v>
      </c>
      <c r="R383" s="25">
        <v>0.3</v>
      </c>
      <c r="S383" s="25">
        <v>8.4</v>
      </c>
      <c r="T383" s="25">
        <v>42.7</v>
      </c>
      <c r="U383" s="25"/>
      <c r="V383" s="25">
        <v>0.04</v>
      </c>
      <c r="W383" s="25">
        <v>0.02</v>
      </c>
      <c r="X383" s="25"/>
      <c r="Y383" s="25">
        <v>11.26</v>
      </c>
      <c r="Z383" s="25">
        <v>11.76</v>
      </c>
      <c r="AA383" s="25">
        <v>37.68</v>
      </c>
      <c r="AB383" s="25">
        <v>0.94</v>
      </c>
      <c r="BD383" s="25">
        <v>1.36</v>
      </c>
      <c r="BE383" s="25">
        <v>0.24</v>
      </c>
      <c r="BF383" s="25">
        <v>6.72</v>
      </c>
      <c r="BG383" s="25">
        <v>34.159999999999997</v>
      </c>
      <c r="BH383" s="25"/>
      <c r="BI383" s="25">
        <v>0.03</v>
      </c>
      <c r="BJ383" s="25">
        <v>0.02</v>
      </c>
      <c r="BK383" s="25"/>
      <c r="BL383" s="25">
        <v>9.01</v>
      </c>
      <c r="BM383" s="25">
        <v>9.41</v>
      </c>
      <c r="BN383" s="25">
        <v>30.14</v>
      </c>
      <c r="BO383" s="25">
        <v>0.75</v>
      </c>
    </row>
    <row r="384" spans="1:67 16303:16384" x14ac:dyDescent="0.25">
      <c r="A384" s="138"/>
      <c r="B384" s="19" t="s">
        <v>31</v>
      </c>
      <c r="C384" s="13" t="s">
        <v>33</v>
      </c>
      <c r="D384" s="19">
        <v>35</v>
      </c>
      <c r="E384" s="25">
        <f>BD384*35/20</f>
        <v>2.59</v>
      </c>
      <c r="F384" s="25">
        <f>BE384*35/20</f>
        <v>0.315</v>
      </c>
      <c r="G384" s="25">
        <v>18.46</v>
      </c>
      <c r="H384" s="25">
        <f t="shared" ref="H384:P384" si="202">BG384*35/20</f>
        <v>82.057500000000005</v>
      </c>
      <c r="I384" s="25">
        <f t="shared" si="202"/>
        <v>0</v>
      </c>
      <c r="J384" s="25">
        <f t="shared" si="202"/>
        <v>0</v>
      </c>
      <c r="K384" s="25">
        <f t="shared" si="202"/>
        <v>1.7500000000000002E-2</v>
      </c>
      <c r="L384" s="25">
        <f t="shared" si="202"/>
        <v>0</v>
      </c>
      <c r="M384" s="25">
        <f t="shared" si="202"/>
        <v>7</v>
      </c>
      <c r="N384" s="25">
        <f t="shared" si="202"/>
        <v>4.9000000000000004</v>
      </c>
      <c r="O384" s="25">
        <f t="shared" si="202"/>
        <v>22.75</v>
      </c>
      <c r="P384" s="25">
        <f t="shared" si="202"/>
        <v>0.38500000000000001</v>
      </c>
      <c r="Q384" s="25">
        <v>3.03</v>
      </c>
      <c r="R384" s="25">
        <v>0.36</v>
      </c>
      <c r="S384" s="25">
        <v>19.64</v>
      </c>
      <c r="T384" s="25">
        <v>93.77</v>
      </c>
      <c r="U384" s="25"/>
      <c r="V384" s="25"/>
      <c r="W384" s="25">
        <v>1.2999999999999999E-2</v>
      </c>
      <c r="X384" s="25"/>
      <c r="Y384" s="25">
        <v>8</v>
      </c>
      <c r="Z384" s="25">
        <v>5.6</v>
      </c>
      <c r="AA384" s="25">
        <v>26</v>
      </c>
      <c r="AB384" s="25">
        <v>0.44</v>
      </c>
      <c r="AC384" s="25">
        <v>3</v>
      </c>
      <c r="AD384" s="25">
        <f t="shared" ref="AD384:AN384" si="203">AP384*40/40</f>
        <v>0</v>
      </c>
      <c r="AE384" s="25">
        <f t="shared" si="203"/>
        <v>0</v>
      </c>
      <c r="AF384" s="25">
        <f t="shared" si="203"/>
        <v>0</v>
      </c>
      <c r="AG384" s="25">
        <f t="shared" si="203"/>
        <v>0</v>
      </c>
      <c r="AH384" s="25">
        <f t="shared" si="203"/>
        <v>0</v>
      </c>
      <c r="AI384" s="25">
        <f t="shared" si="203"/>
        <v>0</v>
      </c>
      <c r="AJ384" s="25">
        <f t="shared" si="203"/>
        <v>0</v>
      </c>
      <c r="AK384" s="25">
        <f t="shared" si="203"/>
        <v>0</v>
      </c>
      <c r="AL384" s="25">
        <f t="shared" si="203"/>
        <v>0</v>
      </c>
      <c r="AM384" s="25">
        <f t="shared" si="203"/>
        <v>0</v>
      </c>
      <c r="AN384" s="25">
        <f t="shared" si="203"/>
        <v>0</v>
      </c>
      <c r="BD384" s="25">
        <v>1.48</v>
      </c>
      <c r="BE384" s="25">
        <v>0.18</v>
      </c>
      <c r="BF384" s="25">
        <v>9.82</v>
      </c>
      <c r="BG384" s="25">
        <v>46.89</v>
      </c>
      <c r="BH384" s="25"/>
      <c r="BI384" s="25"/>
      <c r="BJ384" s="25">
        <v>0.01</v>
      </c>
      <c r="BK384" s="25"/>
      <c r="BL384" s="25">
        <v>4</v>
      </c>
      <c r="BM384" s="25">
        <v>2.8</v>
      </c>
      <c r="BN384" s="25">
        <v>13</v>
      </c>
      <c r="BO384" s="25">
        <v>0.22</v>
      </c>
      <c r="XCA384" s="2"/>
      <c r="XCB384" s="2"/>
      <c r="XCC384" s="2"/>
      <c r="XCD384" s="2"/>
      <c r="XCE384" s="2"/>
      <c r="XCF384" s="2"/>
      <c r="XCG384" s="2"/>
      <c r="XCH384" s="2"/>
      <c r="XCI384" s="2"/>
      <c r="XCJ384" s="2"/>
      <c r="XCK384" s="2"/>
      <c r="XCL384" s="2"/>
      <c r="XCM384" s="2"/>
      <c r="XCN384" s="2"/>
      <c r="XCO384" s="2"/>
      <c r="XCP384" s="2"/>
      <c r="XCQ384" s="2"/>
      <c r="XCR384" s="2"/>
      <c r="XCS384" s="2"/>
      <c r="XCT384" s="2"/>
      <c r="XCU384" s="2"/>
      <c r="XCV384" s="2"/>
      <c r="XCW384" s="2"/>
      <c r="XCX384" s="2"/>
      <c r="XCY384" s="2"/>
      <c r="XCZ384" s="2"/>
      <c r="XDA384" s="2"/>
      <c r="XDB384" s="2"/>
      <c r="XDC384" s="2"/>
      <c r="XDD384" s="2"/>
      <c r="XDE384" s="2"/>
      <c r="XDF384" s="2"/>
      <c r="XDG384" s="2"/>
      <c r="XDH384" s="2"/>
      <c r="XDI384" s="2"/>
      <c r="XDJ384" s="2"/>
      <c r="XDK384" s="2"/>
      <c r="XDL384" s="2"/>
      <c r="XDM384" s="2"/>
      <c r="XDN384" s="2"/>
      <c r="XDO384" s="2"/>
      <c r="XDP384" s="2"/>
      <c r="XDQ384" s="2"/>
      <c r="XDR384" s="2"/>
      <c r="XDS384" s="2"/>
      <c r="XDT384" s="2"/>
      <c r="XDU384" s="2"/>
      <c r="XDV384" s="2"/>
      <c r="XDW384" s="2"/>
      <c r="XDX384" s="2"/>
      <c r="XDY384" s="2"/>
      <c r="XDZ384" s="2"/>
      <c r="XEA384" s="2"/>
      <c r="XEB384" s="2"/>
      <c r="XEC384" s="2"/>
      <c r="XED384" s="2"/>
      <c r="XEE384" s="2"/>
      <c r="XEF384" s="2"/>
      <c r="XEG384" s="2"/>
      <c r="XEH384" s="2"/>
      <c r="XEI384" s="2"/>
      <c r="XEJ384" s="2"/>
      <c r="XEK384" s="2"/>
      <c r="XEL384" s="2"/>
      <c r="XEM384" s="2"/>
      <c r="XEN384" s="2"/>
      <c r="XEO384" s="2"/>
      <c r="XEP384" s="2"/>
      <c r="XEQ384" s="2"/>
      <c r="XER384" s="2"/>
      <c r="XES384" s="2"/>
      <c r="XET384" s="2"/>
      <c r="XEU384" s="2"/>
      <c r="XEV384" s="2"/>
      <c r="XEW384" s="2"/>
      <c r="XEX384" s="2"/>
      <c r="XEY384" s="2"/>
      <c r="XEZ384" s="2"/>
      <c r="XFA384" s="2"/>
      <c r="XFB384" s="2"/>
      <c r="XFC384" s="2"/>
    </row>
    <row r="385" spans="1:67 16285:16384" x14ac:dyDescent="0.25">
      <c r="A385" s="138"/>
      <c r="B385" s="19" t="s">
        <v>58</v>
      </c>
      <c r="C385" s="13" t="s">
        <v>59</v>
      </c>
      <c r="D385" s="19">
        <v>120</v>
      </c>
      <c r="E385" s="25">
        <f t="shared" ref="E385:P385" si="204">BD385*120/100</f>
        <v>0.48</v>
      </c>
      <c r="F385" s="25">
        <f t="shared" si="204"/>
        <v>0.36</v>
      </c>
      <c r="G385" s="25">
        <f t="shared" si="204"/>
        <v>12.36</v>
      </c>
      <c r="H385" s="25">
        <f t="shared" si="204"/>
        <v>56.4</v>
      </c>
      <c r="I385" s="25">
        <f t="shared" si="204"/>
        <v>0</v>
      </c>
      <c r="J385" s="25">
        <f t="shared" si="204"/>
        <v>2.4E-2</v>
      </c>
      <c r="K385" s="25">
        <f t="shared" si="204"/>
        <v>2.4E-2</v>
      </c>
      <c r="L385" s="25">
        <f t="shared" si="204"/>
        <v>6</v>
      </c>
      <c r="M385" s="25">
        <f t="shared" si="204"/>
        <v>22.8</v>
      </c>
      <c r="N385" s="25">
        <f t="shared" si="204"/>
        <v>14.4</v>
      </c>
      <c r="O385" s="25">
        <f t="shared" si="204"/>
        <v>19.2</v>
      </c>
      <c r="P385" s="25">
        <f t="shared" si="204"/>
        <v>2.76</v>
      </c>
      <c r="BD385" s="25">
        <v>0.4</v>
      </c>
      <c r="BE385" s="25">
        <v>0.3</v>
      </c>
      <c r="BF385" s="25">
        <v>10.3</v>
      </c>
      <c r="BG385" s="25">
        <v>47</v>
      </c>
      <c r="BH385" s="49"/>
      <c r="BI385" s="19">
        <v>0.02</v>
      </c>
      <c r="BJ385" s="19">
        <v>0.02</v>
      </c>
      <c r="BK385" s="25">
        <v>5</v>
      </c>
      <c r="BL385" s="25">
        <v>19</v>
      </c>
      <c r="BM385" s="25">
        <v>12</v>
      </c>
      <c r="BN385" s="25">
        <v>16</v>
      </c>
      <c r="BO385" s="25">
        <v>2.2999999999999998</v>
      </c>
    </row>
    <row r="386" spans="1:67 16285:16384" x14ac:dyDescent="0.25">
      <c r="A386" s="138"/>
      <c r="B386" s="19" t="s">
        <v>114</v>
      </c>
      <c r="C386" s="13" t="s">
        <v>115</v>
      </c>
      <c r="D386" s="19">
        <v>180</v>
      </c>
      <c r="E386" s="25">
        <f t="shared" ref="E386:P386" si="205">BD386*180/200</f>
        <v>6.3E-2</v>
      </c>
      <c r="F386" s="25">
        <f t="shared" si="205"/>
        <v>0.18</v>
      </c>
      <c r="G386" s="25">
        <f t="shared" si="205"/>
        <v>9.0090000000000003</v>
      </c>
      <c r="H386" s="25">
        <f t="shared" si="205"/>
        <v>36</v>
      </c>
      <c r="I386" s="25">
        <f t="shared" si="205"/>
        <v>0</v>
      </c>
      <c r="J386" s="25">
        <f t="shared" si="205"/>
        <v>0</v>
      </c>
      <c r="K386" s="25">
        <f t="shared" si="205"/>
        <v>0</v>
      </c>
      <c r="L386" s="25">
        <f t="shared" si="205"/>
        <v>2.6999999999999996E-2</v>
      </c>
      <c r="M386" s="25">
        <f t="shared" si="205"/>
        <v>9.8549999999999986</v>
      </c>
      <c r="N386" s="25">
        <f t="shared" si="205"/>
        <v>1.2599999999999998</v>
      </c>
      <c r="O386" s="25">
        <f t="shared" si="205"/>
        <v>2.5199999999999996</v>
      </c>
      <c r="P386" s="25">
        <f t="shared" si="205"/>
        <v>0.20699999999999999</v>
      </c>
      <c r="Q386" s="25">
        <v>3.8</v>
      </c>
      <c r="R386" s="25">
        <v>2.9</v>
      </c>
      <c r="S386" s="25">
        <v>11.3</v>
      </c>
      <c r="T386" s="25">
        <v>86</v>
      </c>
      <c r="U386" s="25">
        <v>13.3</v>
      </c>
      <c r="V386" s="25">
        <v>0.03</v>
      </c>
      <c r="W386" s="25">
        <v>0.13</v>
      </c>
      <c r="X386" s="25">
        <v>0.52</v>
      </c>
      <c r="Y386" s="25">
        <v>111</v>
      </c>
      <c r="Z386" s="25">
        <v>31</v>
      </c>
      <c r="AA386" s="25">
        <v>107</v>
      </c>
      <c r="AB386" s="25">
        <v>1.07</v>
      </c>
      <c r="AC386" s="25">
        <v>0.2</v>
      </c>
      <c r="AD386" s="25">
        <v>0.1</v>
      </c>
      <c r="AE386" s="25">
        <v>12.3</v>
      </c>
      <c r="AF386" s="25">
        <v>50.5</v>
      </c>
      <c r="AG386" s="25">
        <v>2.4500000000000002</v>
      </c>
      <c r="AH386" s="25">
        <v>0.01</v>
      </c>
      <c r="AI386" s="25">
        <v>0.01</v>
      </c>
      <c r="AJ386" s="25">
        <v>19.2</v>
      </c>
      <c r="AK386" s="25">
        <v>9.8000000000000007</v>
      </c>
      <c r="AL386" s="25">
        <v>6.5</v>
      </c>
      <c r="AM386" s="25">
        <v>11</v>
      </c>
      <c r="AN386" s="25">
        <v>0.28999999999999998</v>
      </c>
      <c r="BD386" s="25">
        <v>7.0000000000000007E-2</v>
      </c>
      <c r="BE386" s="25">
        <v>0.2</v>
      </c>
      <c r="BF386" s="25">
        <v>10.01</v>
      </c>
      <c r="BG386" s="25">
        <v>40</v>
      </c>
      <c r="BH386" s="25"/>
      <c r="BI386" s="25"/>
      <c r="BJ386" s="25"/>
      <c r="BK386" s="25">
        <v>0.03</v>
      </c>
      <c r="BL386" s="25">
        <v>10.95</v>
      </c>
      <c r="BM386" s="25">
        <v>1.4</v>
      </c>
      <c r="BN386" s="25">
        <v>2.8</v>
      </c>
      <c r="BO386" s="25">
        <v>0.23</v>
      </c>
    </row>
    <row r="387" spans="1:67 16285:16384" x14ac:dyDescent="0.25">
      <c r="A387" s="140" t="s">
        <v>82</v>
      </c>
      <c r="B387" s="140"/>
      <c r="C387" s="140"/>
      <c r="D387" s="29">
        <f>SUM(D380:D386)</f>
        <v>530</v>
      </c>
      <c r="E387" s="30"/>
      <c r="F387" s="30"/>
      <c r="G387" s="30"/>
      <c r="H387" s="30"/>
      <c r="I387" s="30"/>
      <c r="J387" s="29"/>
      <c r="K387" s="29"/>
      <c r="L387" s="30"/>
      <c r="M387" s="30"/>
      <c r="N387" s="30"/>
      <c r="O387" s="30"/>
      <c r="P387" s="30"/>
    </row>
    <row r="388" spans="1:67 16285:16384" x14ac:dyDescent="0.25">
      <c r="A388" s="141" t="s">
        <v>37</v>
      </c>
      <c r="B388" s="141"/>
      <c r="C388" s="141"/>
      <c r="D388" s="141"/>
      <c r="E388" s="30">
        <f t="shared" ref="E388:P388" si="206">SUM(E380:E387)</f>
        <v>23.189363636363634</v>
      </c>
      <c r="F388" s="30">
        <f t="shared" si="206"/>
        <v>35.629545454545458</v>
      </c>
      <c r="G388" s="30">
        <f t="shared" si="206"/>
        <v>49.433545454545452</v>
      </c>
      <c r="H388" s="30">
        <f t="shared" si="206"/>
        <v>604.07204545454545</v>
      </c>
      <c r="I388" s="30">
        <f t="shared" si="206"/>
        <v>422.22727272727275</v>
      </c>
      <c r="J388" s="30">
        <f t="shared" si="206"/>
        <v>0.14081818181818181</v>
      </c>
      <c r="K388" s="30">
        <f t="shared" si="206"/>
        <v>0.63468181818181824</v>
      </c>
      <c r="L388" s="30">
        <f t="shared" si="206"/>
        <v>6.3824545454545456</v>
      </c>
      <c r="M388" s="30">
        <f t="shared" si="206"/>
        <v>295.37409090909097</v>
      </c>
      <c r="N388" s="30">
        <f t="shared" si="206"/>
        <v>54.12</v>
      </c>
      <c r="O388" s="30">
        <f t="shared" si="206"/>
        <v>401.66454545454536</v>
      </c>
      <c r="P388" s="30">
        <f t="shared" si="206"/>
        <v>7.0538181818181815</v>
      </c>
    </row>
    <row r="389" spans="1:67 16285:16384" ht="15" customHeight="1" x14ac:dyDescent="0.25">
      <c r="A389" s="142" t="s">
        <v>38</v>
      </c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</row>
    <row r="390" spans="1:67 16285:16384" x14ac:dyDescent="0.25">
      <c r="A390" s="142"/>
      <c r="B390" s="19" t="s">
        <v>39</v>
      </c>
      <c r="C390" s="24" t="s">
        <v>40</v>
      </c>
      <c r="D390" s="19">
        <v>60</v>
      </c>
      <c r="E390" s="25">
        <v>0.66</v>
      </c>
      <c r="F390" s="25">
        <v>3.67</v>
      </c>
      <c r="G390" s="25">
        <v>2.74</v>
      </c>
      <c r="H390" s="25">
        <v>46.2</v>
      </c>
      <c r="I390" s="25">
        <f>AG390*60/60</f>
        <v>0</v>
      </c>
      <c r="J390" s="25">
        <v>0.02</v>
      </c>
      <c r="K390" s="25">
        <v>0.02</v>
      </c>
      <c r="L390" s="25">
        <v>11.1</v>
      </c>
      <c r="M390" s="25">
        <v>10.64</v>
      </c>
      <c r="N390" s="25">
        <v>10.47</v>
      </c>
      <c r="O390" s="25">
        <v>19.100000000000001</v>
      </c>
      <c r="P390" s="25">
        <v>0.5</v>
      </c>
      <c r="AC390" s="25">
        <v>0.48</v>
      </c>
      <c r="AD390" s="25">
        <v>0.06</v>
      </c>
      <c r="AE390" s="25">
        <v>1.02</v>
      </c>
      <c r="AF390" s="25">
        <v>6</v>
      </c>
      <c r="AG390" s="25"/>
      <c r="AH390" s="25">
        <v>0.01</v>
      </c>
      <c r="AI390" s="25">
        <v>0.06</v>
      </c>
      <c r="AJ390" s="25">
        <v>2.1</v>
      </c>
      <c r="AK390" s="25">
        <v>13.8</v>
      </c>
      <c r="AL390" s="25">
        <v>8.4</v>
      </c>
      <c r="AM390" s="25">
        <v>14.4</v>
      </c>
      <c r="AN390" s="25">
        <v>0.36</v>
      </c>
    </row>
    <row r="391" spans="1:67 16285:16384" s="34" customFormat="1" x14ac:dyDescent="0.25">
      <c r="A391" s="142"/>
      <c r="B391" s="19" t="s">
        <v>116</v>
      </c>
      <c r="C391" s="24" t="s">
        <v>117</v>
      </c>
      <c r="D391" s="19">
        <v>200</v>
      </c>
      <c r="E391" s="19">
        <f t="shared" ref="E391:P391" si="207">BD391*200/100</f>
        <v>1.64</v>
      </c>
      <c r="F391" s="19">
        <f t="shared" si="207"/>
        <v>5.28</v>
      </c>
      <c r="G391" s="19">
        <f t="shared" si="207"/>
        <v>8.24</v>
      </c>
      <c r="H391" s="19">
        <f t="shared" si="207"/>
        <v>86</v>
      </c>
      <c r="I391" s="19">
        <f t="shared" si="207"/>
        <v>8</v>
      </c>
      <c r="J391" s="19">
        <f t="shared" si="207"/>
        <v>0.02</v>
      </c>
      <c r="K391" s="19">
        <f t="shared" si="207"/>
        <v>0.04</v>
      </c>
      <c r="L391" s="19">
        <f t="shared" si="207"/>
        <v>21.14</v>
      </c>
      <c r="M391" s="19">
        <f t="shared" si="207"/>
        <v>52.3</v>
      </c>
      <c r="N391" s="19">
        <f t="shared" si="207"/>
        <v>22.44</v>
      </c>
      <c r="O391" s="19">
        <f t="shared" si="207"/>
        <v>41.84</v>
      </c>
      <c r="P391" s="19">
        <f t="shared" si="207"/>
        <v>0.9</v>
      </c>
      <c r="BD391" s="19">
        <v>0.82</v>
      </c>
      <c r="BE391" s="19">
        <v>2.64</v>
      </c>
      <c r="BF391" s="19">
        <v>4.12</v>
      </c>
      <c r="BG391" s="19">
        <v>43</v>
      </c>
      <c r="BH391" s="19">
        <v>4</v>
      </c>
      <c r="BI391" s="19">
        <v>0.01</v>
      </c>
      <c r="BJ391" s="19">
        <v>0.02</v>
      </c>
      <c r="BK391" s="19">
        <v>10.57</v>
      </c>
      <c r="BL391" s="19">
        <v>26.15</v>
      </c>
      <c r="BM391" s="19">
        <v>11.22</v>
      </c>
      <c r="BN391" s="19">
        <v>20.92</v>
      </c>
      <c r="BO391" s="19">
        <v>0.45</v>
      </c>
      <c r="XBZ391" s="36"/>
      <c r="XCA391" s="36"/>
      <c r="XCB391" s="36"/>
      <c r="XCC391" s="36"/>
      <c r="XCD391" s="36"/>
      <c r="XCE391" s="36"/>
      <c r="XCF391" s="36"/>
      <c r="XCG391" s="36"/>
      <c r="XCH391" s="36"/>
      <c r="XCI391" s="36"/>
      <c r="XCJ391" s="36"/>
      <c r="XCK391" s="36"/>
      <c r="XCL391" s="36"/>
      <c r="XCM391" s="36"/>
      <c r="XCN391" s="36"/>
      <c r="XCO391" s="36"/>
      <c r="XCP391" s="36"/>
      <c r="XCQ391" s="36"/>
      <c r="XCR391" s="36"/>
      <c r="XCS391" s="36"/>
      <c r="XCT391" s="36"/>
      <c r="XCU391" s="36"/>
      <c r="XCV391" s="36"/>
      <c r="XCW391" s="36"/>
      <c r="XCX391" s="36"/>
      <c r="XCY391" s="36"/>
      <c r="XCZ391" s="36"/>
      <c r="XDA391" s="36"/>
      <c r="XDB391" s="36"/>
      <c r="XDC391" s="36"/>
      <c r="XDD391" s="36"/>
      <c r="XDE391" s="36"/>
      <c r="XDF391" s="36"/>
      <c r="XDG391" s="36"/>
      <c r="XDH391" s="36"/>
      <c r="XDI391" s="36"/>
      <c r="XDJ391" s="36"/>
      <c r="XDK391" s="36"/>
      <c r="XDL391" s="36"/>
      <c r="XDM391" s="36"/>
      <c r="XDN391" s="36"/>
      <c r="XDO391" s="36"/>
      <c r="XDP391" s="36"/>
      <c r="XDQ391" s="36"/>
      <c r="XDR391" s="36"/>
      <c r="XDS391" s="36"/>
      <c r="XDT391" s="36"/>
      <c r="XDU391" s="36"/>
      <c r="XDV391" s="36"/>
      <c r="XDW391" s="36"/>
      <c r="XDX391" s="36"/>
      <c r="XDY391" s="36"/>
      <c r="XDZ391" s="36"/>
      <c r="XEA391" s="36"/>
      <c r="XEB391" s="36"/>
      <c r="XEC391" s="36"/>
      <c r="XED391" s="36"/>
      <c r="XEE391" s="36"/>
      <c r="XEF391" s="36"/>
      <c r="XEG391" s="36"/>
      <c r="XEH391" s="36"/>
      <c r="XEI391" s="36"/>
      <c r="XEJ391" s="36"/>
      <c r="XEK391" s="36"/>
      <c r="XEL391" s="36"/>
      <c r="XEM391" s="36"/>
      <c r="XEN391" s="36"/>
      <c r="XEO391" s="36"/>
      <c r="XEP391" s="36"/>
      <c r="XEQ391" s="36"/>
      <c r="XER391" s="36"/>
      <c r="XES391" s="36"/>
      <c r="XET391" s="36"/>
      <c r="XEU391" s="36"/>
      <c r="XEV391" s="36"/>
      <c r="XEW391" s="36"/>
      <c r="XEX391" s="36"/>
      <c r="XEY391" s="36"/>
      <c r="XEZ391" s="36"/>
      <c r="XFA391" s="36"/>
      <c r="XFB391" s="36"/>
      <c r="XFC391" s="36"/>
      <c r="XFD391" s="4"/>
    </row>
    <row r="392" spans="1:67 16285:16384" s="1" customFormat="1" x14ac:dyDescent="0.25">
      <c r="A392" s="142"/>
      <c r="B392" s="16" t="s">
        <v>104</v>
      </c>
      <c r="C392" s="37" t="s">
        <v>105</v>
      </c>
      <c r="D392" s="18">
        <v>200</v>
      </c>
      <c r="E392" s="38">
        <f t="shared" ref="E392:P392" si="208">BD392*200/150</f>
        <v>16.946666666666665</v>
      </c>
      <c r="F392" s="38">
        <f t="shared" si="208"/>
        <v>10.466666666666667</v>
      </c>
      <c r="G392" s="38">
        <f t="shared" si="208"/>
        <v>35.733333333333334</v>
      </c>
      <c r="H392" s="38">
        <f t="shared" si="208"/>
        <v>305.33333333333331</v>
      </c>
      <c r="I392" s="38">
        <f t="shared" si="208"/>
        <v>19.466666666666665</v>
      </c>
      <c r="J392" s="38">
        <f t="shared" si="208"/>
        <v>0.10666666666666667</v>
      </c>
      <c r="K392" s="38">
        <f t="shared" si="208"/>
        <v>0.13333333333333333</v>
      </c>
      <c r="L392" s="38">
        <f t="shared" si="208"/>
        <v>6.0266666666666655</v>
      </c>
      <c r="M392" s="38">
        <f t="shared" si="208"/>
        <v>46.346666666666664</v>
      </c>
      <c r="N392" s="38">
        <f t="shared" si="208"/>
        <v>54.04</v>
      </c>
      <c r="O392" s="38">
        <f t="shared" si="208"/>
        <v>175.33333333333334</v>
      </c>
      <c r="P392" s="38">
        <f t="shared" si="208"/>
        <v>1.9733333333333334</v>
      </c>
      <c r="Q392" s="39">
        <v>7.46</v>
      </c>
      <c r="R392" s="39">
        <v>8.2899999999999991</v>
      </c>
      <c r="S392" s="39">
        <v>9.44</v>
      </c>
      <c r="T392" s="39">
        <v>142</v>
      </c>
      <c r="U392" s="39">
        <v>33</v>
      </c>
      <c r="V392" s="40">
        <v>0.05</v>
      </c>
      <c r="W392" s="40">
        <v>7.0000000000000007E-2</v>
      </c>
      <c r="X392" s="39">
        <v>0.41</v>
      </c>
      <c r="Y392" s="39">
        <v>23.65</v>
      </c>
      <c r="Z392" s="39">
        <v>16.5</v>
      </c>
      <c r="AA392" s="39">
        <v>83.14</v>
      </c>
      <c r="AB392" s="39">
        <v>0.68</v>
      </c>
      <c r="BD392" s="38">
        <v>12.71</v>
      </c>
      <c r="BE392" s="38">
        <v>7.85</v>
      </c>
      <c r="BF392" s="38">
        <v>26.8</v>
      </c>
      <c r="BG392" s="38">
        <v>229</v>
      </c>
      <c r="BH392" s="38">
        <v>14.6</v>
      </c>
      <c r="BI392" s="38">
        <v>0.08</v>
      </c>
      <c r="BJ392" s="38">
        <v>0.1</v>
      </c>
      <c r="BK392" s="38">
        <v>4.5199999999999996</v>
      </c>
      <c r="BL392" s="38">
        <v>34.76</v>
      </c>
      <c r="BM392" s="38">
        <v>40.53</v>
      </c>
      <c r="BN392" s="38">
        <v>131.5</v>
      </c>
      <c r="BO392" s="38">
        <v>1.48</v>
      </c>
      <c r="XFD392" s="4"/>
    </row>
    <row r="393" spans="1:67 16285:16384" x14ac:dyDescent="0.25">
      <c r="A393" s="142"/>
      <c r="B393" s="19" t="s">
        <v>31</v>
      </c>
      <c r="C393" s="24" t="s">
        <v>32</v>
      </c>
      <c r="D393" s="19">
        <v>28</v>
      </c>
      <c r="E393" s="25">
        <f t="shared" ref="E393:P393" si="209">BD393*28/20</f>
        <v>1.9040000000000004</v>
      </c>
      <c r="F393" s="25">
        <f t="shared" si="209"/>
        <v>0.33599999999999997</v>
      </c>
      <c r="G393" s="25">
        <f t="shared" si="209"/>
        <v>9.4079999999999995</v>
      </c>
      <c r="H393" s="25">
        <f t="shared" si="209"/>
        <v>47.823999999999998</v>
      </c>
      <c r="I393" s="25">
        <f t="shared" si="209"/>
        <v>0</v>
      </c>
      <c r="J393" s="25">
        <f t="shared" si="209"/>
        <v>4.1999999999999996E-2</v>
      </c>
      <c r="K393" s="25">
        <f t="shared" si="209"/>
        <v>2.8000000000000004E-2</v>
      </c>
      <c r="L393" s="25">
        <f t="shared" si="209"/>
        <v>0</v>
      </c>
      <c r="M393" s="25">
        <f t="shared" si="209"/>
        <v>12.614000000000001</v>
      </c>
      <c r="N393" s="25">
        <f t="shared" si="209"/>
        <v>13.174000000000001</v>
      </c>
      <c r="O393" s="25">
        <f t="shared" si="209"/>
        <v>42.196000000000005</v>
      </c>
      <c r="P393" s="25">
        <f t="shared" si="209"/>
        <v>1.05</v>
      </c>
      <c r="Q393" s="25">
        <v>1.7</v>
      </c>
      <c r="R393" s="25">
        <v>0.3</v>
      </c>
      <c r="S393" s="25">
        <v>8.4</v>
      </c>
      <c r="T393" s="25">
        <v>42.7</v>
      </c>
      <c r="U393" s="25"/>
      <c r="V393" s="25">
        <v>0.04</v>
      </c>
      <c r="W393" s="25">
        <v>0.02</v>
      </c>
      <c r="X393" s="25"/>
      <c r="Y393" s="25">
        <v>11.26</v>
      </c>
      <c r="Z393" s="25">
        <v>11.76</v>
      </c>
      <c r="AA393" s="25">
        <v>37.68</v>
      </c>
      <c r="AB393" s="25">
        <v>0.94</v>
      </c>
      <c r="BD393" s="25">
        <v>1.36</v>
      </c>
      <c r="BE393" s="25">
        <v>0.24</v>
      </c>
      <c r="BF393" s="25">
        <v>6.72</v>
      </c>
      <c r="BG393" s="25">
        <v>34.159999999999997</v>
      </c>
      <c r="BH393" s="25"/>
      <c r="BI393" s="25">
        <v>0.03</v>
      </c>
      <c r="BJ393" s="25">
        <v>0.02</v>
      </c>
      <c r="BK393" s="25"/>
      <c r="BL393" s="25">
        <v>9.01</v>
      </c>
      <c r="BM393" s="25">
        <v>9.41</v>
      </c>
      <c r="BN393" s="25">
        <v>30.14</v>
      </c>
      <c r="BO393" s="25">
        <v>0.75</v>
      </c>
    </row>
    <row r="394" spans="1:67 16285:16384" x14ac:dyDescent="0.25">
      <c r="A394" s="142"/>
      <c r="B394" s="19" t="s">
        <v>31</v>
      </c>
      <c r="C394" s="13" t="s">
        <v>33</v>
      </c>
      <c r="D394" s="19">
        <v>45</v>
      </c>
      <c r="E394" s="25">
        <f>BD394*45/20</f>
        <v>3.3299999999999996</v>
      </c>
      <c r="F394" s="25">
        <f>BE394*45/20</f>
        <v>0.40499999999999997</v>
      </c>
      <c r="G394" s="25">
        <v>23.74</v>
      </c>
      <c r="H394" s="25">
        <f t="shared" ref="H394:P394" si="210">BG394*45/20</f>
        <v>105.50250000000001</v>
      </c>
      <c r="I394" s="25">
        <f t="shared" si="210"/>
        <v>0</v>
      </c>
      <c r="J394" s="25">
        <f t="shared" si="210"/>
        <v>0</v>
      </c>
      <c r="K394" s="25">
        <f t="shared" si="210"/>
        <v>2.2499999999999999E-2</v>
      </c>
      <c r="L394" s="25">
        <f t="shared" si="210"/>
        <v>0</v>
      </c>
      <c r="M394" s="25">
        <f t="shared" si="210"/>
        <v>9</v>
      </c>
      <c r="N394" s="25">
        <f t="shared" si="210"/>
        <v>6.2999999999999989</v>
      </c>
      <c r="O394" s="25">
        <f t="shared" si="210"/>
        <v>29.25</v>
      </c>
      <c r="P394" s="25">
        <f t="shared" si="210"/>
        <v>0.495</v>
      </c>
      <c r="Q394" s="25">
        <v>3.03</v>
      </c>
      <c r="R394" s="25">
        <v>0.36</v>
      </c>
      <c r="S394" s="25">
        <v>19.64</v>
      </c>
      <c r="T394" s="25">
        <v>93.77</v>
      </c>
      <c r="U394" s="25"/>
      <c r="V394" s="25"/>
      <c r="W394" s="25">
        <v>1.2999999999999999E-2</v>
      </c>
      <c r="X394" s="25"/>
      <c r="Y394" s="25">
        <v>8</v>
      </c>
      <c r="Z394" s="25">
        <v>5.6</v>
      </c>
      <c r="AA394" s="25">
        <v>26</v>
      </c>
      <c r="AB394" s="25">
        <v>0.44</v>
      </c>
      <c r="AC394" s="25">
        <v>3</v>
      </c>
      <c r="AD394" s="25">
        <f t="shared" ref="AD394:AN394" si="211">AP394*40/40</f>
        <v>0</v>
      </c>
      <c r="AE394" s="25">
        <f t="shared" si="211"/>
        <v>0</v>
      </c>
      <c r="AF394" s="25">
        <f t="shared" si="211"/>
        <v>0</v>
      </c>
      <c r="AG394" s="25">
        <f t="shared" si="211"/>
        <v>0</v>
      </c>
      <c r="AH394" s="25">
        <f t="shared" si="211"/>
        <v>0</v>
      </c>
      <c r="AI394" s="25">
        <f t="shared" si="211"/>
        <v>0</v>
      </c>
      <c r="AJ394" s="25">
        <f t="shared" si="211"/>
        <v>0</v>
      </c>
      <c r="AK394" s="25">
        <f t="shared" si="211"/>
        <v>0</v>
      </c>
      <c r="AL394" s="25">
        <f t="shared" si="211"/>
        <v>0</v>
      </c>
      <c r="AM394" s="25">
        <f t="shared" si="211"/>
        <v>0</v>
      </c>
      <c r="AN394" s="25">
        <f t="shared" si="211"/>
        <v>0</v>
      </c>
      <c r="BD394" s="25">
        <v>1.48</v>
      </c>
      <c r="BE394" s="25">
        <v>0.18</v>
      </c>
      <c r="BF394" s="25">
        <v>9.82</v>
      </c>
      <c r="BG394" s="25">
        <v>46.89</v>
      </c>
      <c r="BH394" s="25"/>
      <c r="BI394" s="25"/>
      <c r="BJ394" s="25">
        <v>0.01</v>
      </c>
      <c r="BK394" s="25"/>
      <c r="BL394" s="25">
        <v>4</v>
      </c>
      <c r="BM394" s="25">
        <v>2.8</v>
      </c>
      <c r="BN394" s="25">
        <v>13</v>
      </c>
      <c r="BO394" s="25">
        <v>0.22</v>
      </c>
      <c r="XCA394" s="2"/>
      <c r="XCB394" s="2"/>
      <c r="XCC394" s="2"/>
      <c r="XCD394" s="2"/>
      <c r="XCE394" s="2"/>
      <c r="XCF394" s="2"/>
      <c r="XCG394" s="2"/>
      <c r="XCH394" s="2"/>
      <c r="XCI394" s="2"/>
      <c r="XCJ394" s="2"/>
      <c r="XCK394" s="2"/>
      <c r="XCL394" s="2"/>
      <c r="XCM394" s="2"/>
      <c r="XCN394" s="2"/>
      <c r="XCO394" s="2"/>
      <c r="XCP394" s="2"/>
      <c r="XCQ394" s="2"/>
      <c r="XCR394" s="2"/>
      <c r="XCS394" s="2"/>
      <c r="XCT394" s="2"/>
      <c r="XCU394" s="2"/>
      <c r="XCV394" s="2"/>
      <c r="XCW394" s="2"/>
      <c r="XCX394" s="2"/>
      <c r="XCY394" s="2"/>
      <c r="XCZ394" s="2"/>
      <c r="XDA394" s="2"/>
      <c r="XDB394" s="2"/>
      <c r="XDC394" s="2"/>
      <c r="XDD394" s="2"/>
      <c r="XDE394" s="2"/>
      <c r="XDF394" s="2"/>
      <c r="XDG394" s="2"/>
      <c r="XDH394" s="2"/>
      <c r="XDI394" s="2"/>
      <c r="XDJ394" s="2"/>
      <c r="XDK394" s="2"/>
      <c r="XDL394" s="2"/>
      <c r="XDM394" s="2"/>
      <c r="XDN394" s="2"/>
      <c r="XDO394" s="2"/>
      <c r="XDP394" s="2"/>
      <c r="XDQ394" s="2"/>
      <c r="XDR394" s="2"/>
      <c r="XDS394" s="2"/>
      <c r="XDT394" s="2"/>
      <c r="XDU394" s="2"/>
      <c r="XDV394" s="2"/>
      <c r="XDW394" s="2"/>
      <c r="XDX394" s="2"/>
      <c r="XDY394" s="2"/>
      <c r="XDZ394" s="2"/>
      <c r="XEA394" s="2"/>
      <c r="XEB394" s="2"/>
      <c r="XEC394" s="2"/>
      <c r="XED394" s="2"/>
      <c r="XEE394" s="2"/>
      <c r="XEF394" s="2"/>
      <c r="XEG394" s="2"/>
      <c r="XEH394" s="2"/>
      <c r="XEI394" s="2"/>
      <c r="XEJ394" s="2"/>
      <c r="XEK394" s="2"/>
      <c r="XEL394" s="2"/>
      <c r="XEM394" s="2"/>
      <c r="XEN394" s="2"/>
      <c r="XEO394" s="2"/>
      <c r="XEP394" s="2"/>
      <c r="XEQ394" s="2"/>
      <c r="XER394" s="2"/>
      <c r="XES394" s="2"/>
      <c r="XET394" s="2"/>
      <c r="XEU394" s="2"/>
      <c r="XEV394" s="2"/>
      <c r="XEW394" s="2"/>
      <c r="XEX394" s="2"/>
      <c r="XEY394" s="2"/>
      <c r="XEZ394" s="2"/>
      <c r="XFA394" s="2"/>
      <c r="XFB394" s="2"/>
      <c r="XFC394" s="2"/>
    </row>
    <row r="395" spans="1:67 16285:16384" ht="25.35" customHeight="1" x14ac:dyDescent="0.25">
      <c r="A395" s="142"/>
      <c r="B395" s="12" t="s">
        <v>91</v>
      </c>
      <c r="C395" s="27" t="s">
        <v>92</v>
      </c>
      <c r="D395" s="19">
        <v>200</v>
      </c>
      <c r="E395" s="25">
        <v>5.8</v>
      </c>
      <c r="F395" s="25">
        <v>5</v>
      </c>
      <c r="G395" s="25">
        <v>8</v>
      </c>
      <c r="H395" s="25">
        <v>100</v>
      </c>
      <c r="I395" s="25">
        <v>40</v>
      </c>
      <c r="J395" s="25">
        <v>0.08</v>
      </c>
      <c r="K395" s="25">
        <v>0.34</v>
      </c>
      <c r="L395" s="25">
        <v>1.4</v>
      </c>
      <c r="M395" s="25">
        <v>240</v>
      </c>
      <c r="N395" s="25">
        <v>28</v>
      </c>
      <c r="O395" s="25">
        <v>180</v>
      </c>
      <c r="P395" s="25">
        <v>0.2</v>
      </c>
    </row>
    <row r="396" spans="1:67 16285:16384" s="2" customFormat="1" x14ac:dyDescent="0.25">
      <c r="A396" s="142"/>
      <c r="B396" s="19" t="s">
        <v>93</v>
      </c>
      <c r="C396" s="64" t="s">
        <v>94</v>
      </c>
      <c r="D396" s="19">
        <v>180</v>
      </c>
      <c r="E396" s="25">
        <f t="shared" ref="E396:P396" si="212">BD396*180/100</f>
        <v>0.14400000000000002</v>
      </c>
      <c r="F396" s="25">
        <f t="shared" si="212"/>
        <v>0.14400000000000002</v>
      </c>
      <c r="G396" s="25">
        <f t="shared" si="212"/>
        <v>25.091999999999999</v>
      </c>
      <c r="H396" s="25">
        <f t="shared" si="212"/>
        <v>102.6</v>
      </c>
      <c r="I396" s="25">
        <f t="shared" si="212"/>
        <v>0</v>
      </c>
      <c r="J396" s="25">
        <f t="shared" si="212"/>
        <v>1.8E-3</v>
      </c>
      <c r="K396" s="25">
        <f t="shared" si="212"/>
        <v>1.8000000000000002E-2</v>
      </c>
      <c r="L396" s="25">
        <f t="shared" si="212"/>
        <v>0.81</v>
      </c>
      <c r="M396" s="25">
        <f t="shared" si="212"/>
        <v>12.762</v>
      </c>
      <c r="N396" s="25">
        <f t="shared" si="212"/>
        <v>4.6259999999999994</v>
      </c>
      <c r="O396" s="25">
        <f t="shared" si="212"/>
        <v>3.9600000000000004</v>
      </c>
      <c r="P396" s="25">
        <f t="shared" si="212"/>
        <v>0.84599999999999997</v>
      </c>
      <c r="AC396" s="25">
        <v>0.5</v>
      </c>
      <c r="AD396" s="25">
        <v>0</v>
      </c>
      <c r="AE396" s="25">
        <v>19.8</v>
      </c>
      <c r="AF396" s="25">
        <v>81</v>
      </c>
      <c r="AG396" s="25">
        <v>15</v>
      </c>
      <c r="AH396" s="25">
        <v>0</v>
      </c>
      <c r="AI396" s="25">
        <v>0</v>
      </c>
      <c r="AJ396" s="25">
        <v>0.02</v>
      </c>
      <c r="AK396" s="25">
        <v>50</v>
      </c>
      <c r="AL396" s="25">
        <v>2.1</v>
      </c>
      <c r="AM396" s="25">
        <v>4.3</v>
      </c>
      <c r="AN396" s="25">
        <v>0.09</v>
      </c>
      <c r="AQ396" s="65">
        <v>0.6</v>
      </c>
      <c r="AR396" s="65">
        <v>0.08</v>
      </c>
      <c r="AS396" s="65">
        <v>28.81</v>
      </c>
      <c r="AT396" s="65">
        <v>119.52</v>
      </c>
      <c r="AU396" s="66"/>
      <c r="AV396" s="67">
        <v>1.4E-2</v>
      </c>
      <c r="AW396" s="67">
        <v>0.02</v>
      </c>
      <c r="AX396" s="67">
        <v>0.65</v>
      </c>
      <c r="AY396" s="65">
        <v>29.23</v>
      </c>
      <c r="AZ396" s="65">
        <v>15.71</v>
      </c>
      <c r="BA396" s="65">
        <v>21.1</v>
      </c>
      <c r="BB396" s="65">
        <v>0.63</v>
      </c>
      <c r="BD396" s="25">
        <v>0.08</v>
      </c>
      <c r="BE396" s="25">
        <v>0.08</v>
      </c>
      <c r="BF396" s="25">
        <v>13.94</v>
      </c>
      <c r="BG396" s="25">
        <v>57</v>
      </c>
      <c r="BH396" s="25"/>
      <c r="BI396" s="25">
        <v>1E-3</v>
      </c>
      <c r="BJ396" s="25">
        <v>0.01</v>
      </c>
      <c r="BK396" s="68">
        <v>0.45</v>
      </c>
      <c r="BL396" s="25">
        <v>7.09</v>
      </c>
      <c r="BM396" s="25">
        <v>2.57</v>
      </c>
      <c r="BN396" s="25">
        <v>2.2000000000000002</v>
      </c>
      <c r="BO396" s="25">
        <v>0.47</v>
      </c>
      <c r="XBI396" s="3"/>
      <c r="XBJ396" s="3"/>
      <c r="XBK396" s="3"/>
      <c r="XBL396" s="3"/>
      <c r="XBM396" s="3"/>
      <c r="XBN396" s="3"/>
      <c r="XBO396" s="3"/>
      <c r="XBP396" s="3"/>
      <c r="XBQ396" s="3"/>
      <c r="XBR396" s="3"/>
      <c r="XBS396" s="3"/>
      <c r="XBT396" s="3"/>
      <c r="XBU396" s="3"/>
      <c r="XBV396" s="3"/>
      <c r="XBW396" s="3"/>
      <c r="XBX396" s="3"/>
      <c r="XBY396" s="3"/>
      <c r="XBZ396" s="3"/>
      <c r="XCA396" s="3"/>
      <c r="XCB396" s="3"/>
      <c r="XCC396" s="3"/>
      <c r="XCD396" s="3"/>
      <c r="XCE396" s="3"/>
      <c r="XCF396" s="3"/>
      <c r="XCG396" s="3"/>
      <c r="XCH396" s="3"/>
      <c r="XCI396" s="3"/>
      <c r="XCJ396" s="3"/>
      <c r="XCK396" s="3"/>
      <c r="XCL396" s="3"/>
      <c r="XCM396" s="3"/>
      <c r="XCN396" s="3"/>
      <c r="XCO396" s="3"/>
      <c r="XCP396" s="3"/>
      <c r="XCQ396" s="3"/>
      <c r="XCR396" s="3"/>
      <c r="XCS396" s="3"/>
      <c r="XCT396" s="3"/>
      <c r="XCU396" s="3"/>
      <c r="XCV396" s="3"/>
      <c r="XCW396" s="3"/>
      <c r="XCX396" s="3"/>
      <c r="XCY396" s="3"/>
      <c r="XCZ396" s="3"/>
      <c r="XDA396" s="3"/>
      <c r="XDB396" s="3"/>
      <c r="XDC396" s="3"/>
      <c r="XDD396" s="3"/>
      <c r="XDE396" s="3"/>
      <c r="XDF396" s="3"/>
      <c r="XDG396" s="3"/>
      <c r="XDH396" s="3"/>
      <c r="XDI396" s="3"/>
      <c r="XDJ396" s="3"/>
      <c r="XDK396" s="3"/>
      <c r="XDL396" s="3"/>
      <c r="XDM396" s="3"/>
      <c r="XDN396" s="3"/>
      <c r="XDO396" s="3"/>
      <c r="XDP396" s="3"/>
      <c r="XDQ396" s="3"/>
      <c r="XDR396" s="3"/>
      <c r="XDS396" s="3"/>
      <c r="XDT396" s="3"/>
      <c r="XDU396" s="3"/>
      <c r="XDV396" s="3"/>
      <c r="XDW396" s="3"/>
      <c r="XDX396" s="3"/>
      <c r="XDY396" s="3"/>
      <c r="XDZ396" s="3"/>
      <c r="XEA396" s="3"/>
      <c r="XEB396" s="3"/>
      <c r="XEC396" s="3"/>
      <c r="XED396" s="3"/>
      <c r="XEE396" s="3"/>
      <c r="XEF396" s="3"/>
      <c r="XEG396" s="3"/>
      <c r="XEH396" s="3"/>
      <c r="XEI396" s="3"/>
      <c r="XEJ396" s="3"/>
      <c r="XEK396" s="3"/>
      <c r="XEL396" s="3"/>
      <c r="XEM396" s="3"/>
      <c r="XEN396" s="3"/>
      <c r="XEO396" s="3"/>
      <c r="XEP396" s="3"/>
      <c r="XEQ396" s="3"/>
      <c r="XER396" s="3"/>
      <c r="XES396" s="3"/>
      <c r="XET396" s="3"/>
      <c r="XEU396" s="3"/>
      <c r="XEV396" s="3"/>
      <c r="XEW396" s="3"/>
      <c r="XEX396" s="3"/>
      <c r="XEY396" s="3"/>
      <c r="XEZ396" s="3"/>
      <c r="XFA396" s="3"/>
      <c r="XFB396" s="3"/>
      <c r="XFC396" s="3"/>
      <c r="XFD396" s="4"/>
    </row>
    <row r="397" spans="1:67 16285:16384" ht="15.75" x14ac:dyDescent="0.25">
      <c r="A397" s="142"/>
      <c r="B397" s="69"/>
      <c r="C397" s="28" t="s">
        <v>237</v>
      </c>
      <c r="D397" s="29">
        <f>SUM(D390:D396)</f>
        <v>913</v>
      </c>
      <c r="E397" s="41"/>
      <c r="F397" s="41"/>
      <c r="G397" s="41"/>
      <c r="H397" s="41"/>
      <c r="I397" s="41"/>
      <c r="J397" s="42"/>
      <c r="K397" s="42"/>
      <c r="L397" s="41"/>
      <c r="M397" s="41"/>
      <c r="N397" s="41"/>
      <c r="O397" s="41"/>
      <c r="P397" s="41"/>
    </row>
    <row r="398" spans="1:67 16285:16384" ht="15.75" x14ac:dyDescent="0.25">
      <c r="A398" s="143" t="s">
        <v>121</v>
      </c>
      <c r="B398" s="143"/>
      <c r="C398" s="143"/>
      <c r="D398" s="143"/>
      <c r="E398" s="30">
        <f t="shared" ref="E398:P398" si="213">SUM(E390:E397)</f>
        <v>30.424666666666663</v>
      </c>
      <c r="F398" s="30">
        <f t="shared" si="213"/>
        <v>25.301666666666662</v>
      </c>
      <c r="G398" s="30">
        <f t="shared" si="213"/>
        <v>112.95333333333333</v>
      </c>
      <c r="H398" s="30">
        <f t="shared" si="213"/>
        <v>793.45983333333334</v>
      </c>
      <c r="I398" s="30">
        <f t="shared" si="213"/>
        <v>67.466666666666669</v>
      </c>
      <c r="J398" s="30">
        <f t="shared" si="213"/>
        <v>0.27046666666666669</v>
      </c>
      <c r="K398" s="30">
        <f t="shared" si="213"/>
        <v>0.60183333333333333</v>
      </c>
      <c r="L398" s="30">
        <f t="shared" si="213"/>
        <v>40.476666666666667</v>
      </c>
      <c r="M398" s="30">
        <f t="shared" si="213"/>
        <v>383.66266666666667</v>
      </c>
      <c r="N398" s="30">
        <f t="shared" si="213"/>
        <v>139.05000000000001</v>
      </c>
      <c r="O398" s="30">
        <f t="shared" si="213"/>
        <v>491.67933333333332</v>
      </c>
      <c r="P398" s="30">
        <f t="shared" si="213"/>
        <v>5.9643333333333333</v>
      </c>
    </row>
    <row r="399" spans="1:67 16285:16384" ht="15.75" x14ac:dyDescent="0.25">
      <c r="A399" s="77"/>
      <c r="B399" s="77"/>
      <c r="C399" s="77"/>
      <c r="D399" s="77"/>
      <c r="E399" s="78"/>
      <c r="F399" s="78"/>
      <c r="G399" s="78"/>
      <c r="H399" s="78"/>
      <c r="I399" s="78"/>
      <c r="J399" s="79"/>
      <c r="K399" s="79"/>
      <c r="L399" s="78"/>
      <c r="M399" s="78"/>
      <c r="N399" s="78"/>
      <c r="O399" s="78"/>
      <c r="P399" s="78"/>
    </row>
    <row r="400" spans="1:67 16285:16384" ht="15.75" x14ac:dyDescent="0.25">
      <c r="A400" s="77"/>
      <c r="B400" s="77"/>
      <c r="C400" s="77"/>
      <c r="D400" s="77"/>
      <c r="E400" s="78"/>
      <c r="F400" s="78"/>
      <c r="G400" s="78"/>
      <c r="H400" s="78"/>
      <c r="I400" s="78"/>
      <c r="J400" s="79"/>
      <c r="K400" s="79"/>
      <c r="L400" s="78"/>
      <c r="M400" s="78"/>
      <c r="N400" s="78"/>
      <c r="O400" s="78"/>
      <c r="P400" s="78"/>
    </row>
    <row r="401" spans="1:16 15853:16384" s="43" customFormat="1" ht="16.149999999999999" hidden="1" customHeight="1" x14ac:dyDescent="0.25">
      <c r="A401" s="80"/>
      <c r="B401" s="80"/>
      <c r="C401" s="80"/>
      <c r="D401" s="80"/>
      <c r="E401" s="81" t="s">
        <v>192</v>
      </c>
      <c r="F401" s="81" t="s">
        <v>193</v>
      </c>
      <c r="G401" s="81" t="s">
        <v>194</v>
      </c>
      <c r="H401" s="81" t="s">
        <v>195</v>
      </c>
      <c r="I401" s="81" t="s">
        <v>196</v>
      </c>
      <c r="J401" s="82" t="s">
        <v>197</v>
      </c>
      <c r="K401" s="82" t="s">
        <v>198</v>
      </c>
      <c r="L401" s="81" t="s">
        <v>199</v>
      </c>
      <c r="M401" s="81" t="s">
        <v>15</v>
      </c>
      <c r="N401" s="81" t="s">
        <v>16</v>
      </c>
      <c r="O401" s="81" t="s">
        <v>17</v>
      </c>
      <c r="P401" s="81" t="s">
        <v>200</v>
      </c>
      <c r="WKS401" s="1"/>
      <c r="WKT401" s="1"/>
      <c r="WKU401" s="1"/>
      <c r="WKV401" s="1"/>
      <c r="WKW401" s="1"/>
      <c r="WKX401" s="1"/>
      <c r="WKY401" s="1"/>
      <c r="WKZ401" s="1"/>
      <c r="WLA401" s="1"/>
      <c r="WLB401" s="1"/>
      <c r="WLC401" s="1"/>
      <c r="WLD401" s="1"/>
      <c r="WLE401" s="1"/>
      <c r="WLF401" s="1"/>
      <c r="WLG401" s="1"/>
      <c r="WLH401" s="1"/>
      <c r="WLI401" s="1"/>
      <c r="WLJ401" s="1"/>
      <c r="WLK401" s="1"/>
      <c r="WLL401" s="1"/>
      <c r="WLM401" s="1"/>
      <c r="WLN401" s="1"/>
      <c r="WLO401" s="1"/>
      <c r="WLP401" s="1"/>
      <c r="WLQ401" s="1"/>
      <c r="WLR401" s="1"/>
      <c r="WLS401" s="1"/>
      <c r="WLT401" s="1"/>
      <c r="WLU401" s="1"/>
      <c r="WLV401" s="1"/>
      <c r="WLW401" s="1"/>
      <c r="WLX401" s="1"/>
      <c r="WLY401" s="1"/>
      <c r="WLZ401" s="1"/>
      <c r="WMA401" s="1"/>
      <c r="WMB401" s="1"/>
      <c r="WMC401" s="1"/>
      <c r="WMD401" s="1"/>
      <c r="WME401" s="1"/>
      <c r="WMF401" s="1"/>
      <c r="WMG401" s="1"/>
      <c r="WMH401" s="1"/>
      <c r="WMI401" s="1"/>
      <c r="WMJ401" s="1"/>
      <c r="WMK401" s="1"/>
      <c r="WML401" s="1"/>
      <c r="WMM401" s="1"/>
      <c r="WMN401" s="1"/>
      <c r="WMO401" s="1"/>
      <c r="WMP401" s="1"/>
      <c r="WMQ401" s="1"/>
      <c r="WMR401" s="1"/>
      <c r="WMS401" s="1"/>
      <c r="WMT401" s="1"/>
      <c r="WMU401" s="1"/>
      <c r="WMV401" s="1"/>
      <c r="WMW401" s="1"/>
      <c r="WMX401" s="1"/>
      <c r="WMY401" s="1"/>
      <c r="WMZ401" s="1"/>
      <c r="WNA401" s="1"/>
      <c r="WNB401" s="1"/>
      <c r="WNC401" s="1"/>
      <c r="WND401" s="1"/>
      <c r="WNE401" s="1"/>
      <c r="WNF401" s="1"/>
      <c r="WNG401" s="1"/>
      <c r="WNH401" s="1"/>
      <c r="WNI401" s="1"/>
      <c r="WNJ401" s="1"/>
      <c r="WNK401" s="1"/>
      <c r="WNL401" s="1"/>
      <c r="WNM401" s="1"/>
      <c r="WNN401" s="1"/>
      <c r="WNO401" s="1"/>
      <c r="WNP401" s="1"/>
      <c r="WNQ401" s="1"/>
      <c r="WNR401" s="1"/>
      <c r="WNS401" s="1"/>
      <c r="WNT401" s="1"/>
      <c r="WNU401" s="1"/>
      <c r="WNV401" s="1"/>
      <c r="WNW401" s="1"/>
      <c r="WNX401" s="1"/>
      <c r="WNY401" s="1"/>
      <c r="WNZ401" s="1"/>
      <c r="WOA401" s="1"/>
      <c r="WOB401" s="1"/>
      <c r="WOC401" s="1"/>
      <c r="WOD401" s="1"/>
      <c r="WOE401" s="1"/>
      <c r="WOF401" s="1"/>
      <c r="WOG401" s="1"/>
      <c r="WOH401" s="1"/>
      <c r="WOI401" s="1"/>
      <c r="WOJ401" s="1"/>
      <c r="WOK401" s="1"/>
      <c r="WOL401" s="1"/>
      <c r="WOM401" s="1"/>
      <c r="WON401" s="2"/>
      <c r="WOO401" s="2"/>
      <c r="WOP401" s="2"/>
      <c r="WOQ401" s="2"/>
      <c r="WOR401" s="2"/>
      <c r="WOS401" s="2"/>
      <c r="WOT401" s="2"/>
      <c r="WOU401" s="2"/>
      <c r="WOV401" s="2"/>
      <c r="WOW401" s="2"/>
      <c r="WOX401" s="2"/>
      <c r="WOY401" s="2"/>
      <c r="WOZ401" s="2"/>
      <c r="WPA401" s="2"/>
      <c r="WPB401" s="2"/>
      <c r="WPC401" s="2"/>
      <c r="WPD401" s="2"/>
      <c r="WPE401" s="2"/>
      <c r="WPF401" s="2"/>
      <c r="WPG401" s="2"/>
      <c r="WPH401" s="2"/>
      <c r="WPI401" s="2"/>
      <c r="WPJ401" s="2"/>
      <c r="WPK401" s="2"/>
      <c r="WPL401" s="2"/>
      <c r="WPM401" s="2"/>
      <c r="WPN401" s="2"/>
      <c r="WPO401" s="2"/>
      <c r="WPP401" s="2"/>
      <c r="WPQ401" s="2"/>
      <c r="WPR401" s="2"/>
      <c r="WPS401" s="2"/>
      <c r="WPT401" s="2"/>
      <c r="WPU401" s="2"/>
      <c r="WPV401" s="2"/>
      <c r="WPW401" s="2"/>
      <c r="WPX401" s="2"/>
      <c r="WPY401" s="2"/>
      <c r="WPZ401" s="2"/>
      <c r="WQA401" s="2"/>
      <c r="WQB401" s="2"/>
      <c r="WQC401" s="2"/>
      <c r="WQD401" s="2"/>
      <c r="WQE401" s="2"/>
      <c r="WQF401" s="2"/>
      <c r="WQG401" s="2"/>
      <c r="WQH401" s="2"/>
      <c r="WQI401" s="2"/>
      <c r="WQJ401" s="2"/>
      <c r="WQK401" s="2"/>
      <c r="WQL401" s="2"/>
      <c r="WQM401" s="2"/>
      <c r="WQN401" s="2"/>
      <c r="WQO401" s="2"/>
      <c r="WQP401" s="2"/>
      <c r="WQQ401" s="2"/>
      <c r="WQR401" s="2"/>
      <c r="WQS401" s="2"/>
      <c r="WQT401" s="2"/>
      <c r="WQU401" s="2"/>
      <c r="WQV401" s="2"/>
      <c r="WQW401" s="2"/>
      <c r="WQX401" s="2"/>
      <c r="WQY401" s="2"/>
      <c r="WQZ401" s="2"/>
      <c r="WRA401" s="2"/>
      <c r="WRB401" s="2"/>
      <c r="WRC401" s="2"/>
      <c r="WRD401" s="2"/>
      <c r="WRE401" s="2"/>
      <c r="WRF401" s="2"/>
      <c r="WRG401" s="2"/>
      <c r="WRH401" s="2"/>
      <c r="WRI401" s="2"/>
      <c r="WRJ401" s="2"/>
      <c r="WRK401" s="2"/>
      <c r="WRL401" s="2"/>
      <c r="WRM401" s="2"/>
      <c r="WRN401" s="2"/>
      <c r="WRO401" s="2"/>
      <c r="WRP401" s="2"/>
      <c r="WRQ401" s="2"/>
      <c r="WRR401" s="2"/>
      <c r="WRS401" s="2"/>
      <c r="WRT401" s="2"/>
      <c r="WRU401" s="2"/>
      <c r="WRV401" s="2"/>
      <c r="WRW401" s="2"/>
      <c r="WRX401" s="2"/>
      <c r="WRY401" s="2"/>
      <c r="WRZ401" s="2"/>
      <c r="WSA401" s="2"/>
      <c r="WSB401" s="2"/>
      <c r="WSC401" s="2"/>
      <c r="WSD401" s="2"/>
      <c r="WSE401" s="2"/>
      <c r="WSF401" s="2"/>
      <c r="WSG401" s="2"/>
      <c r="WSH401" s="2"/>
      <c r="WSI401" s="2"/>
      <c r="WSJ401" s="2"/>
      <c r="WSK401" s="2"/>
      <c r="WSL401" s="2"/>
      <c r="WSM401" s="2"/>
      <c r="WSN401" s="2"/>
      <c r="WSO401" s="2"/>
      <c r="WSP401" s="2"/>
      <c r="WSQ401" s="2"/>
      <c r="WSR401" s="2"/>
      <c r="WSS401" s="2"/>
      <c r="WST401" s="2"/>
      <c r="WSU401" s="2"/>
      <c r="WSV401" s="2"/>
      <c r="WSW401" s="2"/>
      <c r="WSX401" s="2"/>
      <c r="WSY401" s="2"/>
      <c r="WSZ401" s="2"/>
      <c r="WTA401" s="2"/>
      <c r="WTB401" s="2"/>
      <c r="WTC401" s="2"/>
      <c r="WTD401" s="2"/>
      <c r="WTE401" s="2"/>
      <c r="WTF401" s="2"/>
      <c r="WTG401" s="2"/>
      <c r="WTH401" s="2"/>
      <c r="WTI401" s="2"/>
      <c r="WTJ401" s="2"/>
      <c r="WTK401" s="2"/>
      <c r="WTL401" s="2"/>
      <c r="WTM401" s="2"/>
      <c r="WTN401" s="2"/>
      <c r="WTO401" s="2"/>
      <c r="WTP401" s="2"/>
      <c r="WTQ401" s="2"/>
      <c r="WTR401" s="2"/>
      <c r="WTS401" s="2"/>
      <c r="WTT401" s="2"/>
      <c r="WTU401" s="2"/>
      <c r="WTV401" s="2"/>
      <c r="WTW401" s="2"/>
      <c r="WTX401" s="2"/>
      <c r="WTY401" s="2"/>
      <c r="WTZ401" s="2"/>
      <c r="WUA401" s="2"/>
      <c r="WUB401" s="2"/>
      <c r="WUC401" s="2"/>
      <c r="WUD401" s="2"/>
      <c r="WUE401" s="2"/>
      <c r="WUF401" s="2"/>
      <c r="WUG401" s="2"/>
      <c r="WUH401" s="2"/>
      <c r="WUI401" s="2"/>
      <c r="WUJ401" s="2"/>
      <c r="WUK401" s="2"/>
      <c r="WUL401" s="2"/>
      <c r="WUM401" s="2"/>
      <c r="WUN401" s="2"/>
      <c r="WUO401" s="2"/>
      <c r="WUP401" s="2"/>
      <c r="WUQ401" s="2"/>
      <c r="WUR401" s="2"/>
      <c r="WUS401" s="2"/>
      <c r="WUT401" s="2"/>
      <c r="WUU401" s="2"/>
      <c r="WUV401" s="2"/>
      <c r="WUW401" s="2"/>
      <c r="WUX401" s="2"/>
      <c r="WUY401" s="2"/>
      <c r="WUZ401" s="2"/>
      <c r="WVA401" s="2"/>
      <c r="WVB401" s="2"/>
      <c r="WVC401" s="2"/>
      <c r="WVD401" s="2"/>
      <c r="WVE401" s="2"/>
      <c r="WVF401" s="2"/>
      <c r="WVG401" s="2"/>
      <c r="WVH401" s="2"/>
      <c r="WVI401" s="2"/>
      <c r="WVJ401" s="2"/>
      <c r="WVK401" s="2"/>
      <c r="WVL401" s="2"/>
      <c r="WVM401" s="2"/>
      <c r="WVN401" s="2"/>
      <c r="WVO401" s="2"/>
      <c r="WVP401" s="2"/>
      <c r="WVQ401" s="2"/>
      <c r="WVR401" s="2"/>
      <c r="WVS401" s="2"/>
      <c r="WVT401" s="2"/>
      <c r="WVU401" s="2"/>
      <c r="WVV401" s="2"/>
      <c r="WVW401" s="2"/>
      <c r="WVX401" s="2"/>
      <c r="WVY401" s="2"/>
      <c r="WVZ401" s="2"/>
      <c r="WWA401" s="2"/>
      <c r="WWB401" s="2"/>
      <c r="WWC401" s="2"/>
      <c r="WWD401" s="2"/>
      <c r="WWE401" s="2"/>
      <c r="WWF401" s="2"/>
      <c r="WWG401" s="2"/>
      <c r="WWH401" s="2"/>
      <c r="WWI401" s="2"/>
      <c r="WWJ401" s="2"/>
      <c r="WWK401" s="2"/>
      <c r="WWL401" s="2"/>
      <c r="WWM401" s="2"/>
      <c r="WWN401" s="2"/>
      <c r="WWO401" s="2"/>
      <c r="WWP401" s="2"/>
      <c r="WWQ401" s="2"/>
      <c r="WWR401" s="2"/>
      <c r="WWS401" s="2"/>
      <c r="WWT401" s="2"/>
      <c r="WWU401" s="2"/>
      <c r="WWV401" s="2"/>
      <c r="WWW401" s="2"/>
      <c r="WWX401" s="2"/>
      <c r="WWY401" s="2"/>
      <c r="WWZ401" s="2"/>
      <c r="WXA401" s="2"/>
      <c r="WXB401" s="2"/>
      <c r="WXC401" s="2"/>
      <c r="WXD401" s="2"/>
      <c r="WXE401" s="2"/>
      <c r="WXF401" s="2"/>
      <c r="WXG401" s="2"/>
      <c r="WXH401" s="2"/>
      <c r="WXI401" s="2"/>
      <c r="WXJ401" s="2"/>
      <c r="WXK401" s="2"/>
      <c r="WXL401" s="2"/>
      <c r="WXM401" s="2"/>
      <c r="WXN401" s="2"/>
      <c r="WXO401" s="2"/>
      <c r="WXP401" s="2"/>
      <c r="WXQ401" s="2"/>
      <c r="WXR401" s="2"/>
      <c r="WXS401" s="2"/>
      <c r="WXT401" s="2"/>
      <c r="WXU401" s="2"/>
      <c r="WXV401" s="2"/>
      <c r="WXW401" s="2"/>
      <c r="WXX401" s="2"/>
      <c r="WXY401" s="2"/>
      <c r="WXZ401" s="2"/>
      <c r="WYA401" s="2"/>
      <c r="WYB401" s="2"/>
      <c r="WYC401" s="2"/>
      <c r="WYD401" s="2"/>
      <c r="WYE401" s="2"/>
      <c r="WYF401" s="2"/>
      <c r="WYG401" s="2"/>
      <c r="WYH401" s="2"/>
      <c r="WYI401" s="2"/>
      <c r="WYJ401" s="2"/>
      <c r="WYK401" s="2"/>
      <c r="WYL401" s="2"/>
      <c r="WYM401" s="2"/>
      <c r="WYN401" s="2"/>
      <c r="WYO401" s="2"/>
      <c r="WYP401" s="2"/>
      <c r="WYQ401" s="2"/>
      <c r="WYR401" s="2"/>
      <c r="WYS401" s="2"/>
      <c r="WYT401" s="2"/>
      <c r="WYU401" s="2"/>
      <c r="WYV401" s="2"/>
      <c r="WYW401" s="2"/>
      <c r="WYX401" s="2"/>
      <c r="WYY401" s="2"/>
      <c r="WYZ401" s="2"/>
      <c r="WZA401" s="2"/>
      <c r="WZB401" s="2"/>
      <c r="WZC401" s="2"/>
      <c r="WZD401" s="2"/>
      <c r="WZE401" s="2"/>
      <c r="WZF401" s="2"/>
      <c r="WZG401" s="2"/>
      <c r="WZH401" s="2"/>
      <c r="WZI401" s="2"/>
      <c r="WZJ401" s="2"/>
      <c r="WZK401" s="2"/>
      <c r="WZL401" s="2"/>
      <c r="WZM401" s="2"/>
      <c r="WZN401" s="2"/>
      <c r="WZO401" s="2"/>
      <c r="WZP401" s="2"/>
      <c r="WZQ401" s="2"/>
      <c r="WZR401" s="2"/>
      <c r="WZS401" s="2"/>
      <c r="WZT401" s="2"/>
      <c r="WZU401" s="2"/>
      <c r="WZV401" s="2"/>
      <c r="WZW401" s="2"/>
      <c r="WZX401" s="2"/>
      <c r="WZY401" s="2"/>
      <c r="WZZ401" s="2"/>
      <c r="XAA401" s="2"/>
      <c r="XAB401" s="2"/>
      <c r="XAC401" s="2"/>
      <c r="XAD401" s="2"/>
      <c r="XAE401" s="2"/>
      <c r="XAF401" s="2"/>
      <c r="XAG401" s="2"/>
      <c r="XAH401" s="2"/>
      <c r="XAI401" s="2"/>
      <c r="XAJ401" s="2"/>
      <c r="XAK401" s="2"/>
      <c r="XAL401" s="2"/>
      <c r="XAM401" s="2"/>
      <c r="XAN401" s="2"/>
      <c r="XAO401" s="2"/>
      <c r="XAP401" s="2"/>
      <c r="XAQ401" s="2"/>
      <c r="XAR401" s="2"/>
      <c r="XAS401" s="2"/>
      <c r="XAT401" s="2"/>
      <c r="XAU401" s="2"/>
      <c r="XAV401" s="2"/>
      <c r="XAW401" s="2"/>
      <c r="XAX401" s="2"/>
      <c r="XAY401" s="2"/>
      <c r="XAZ401" s="2"/>
      <c r="XBA401" s="2"/>
      <c r="XBB401" s="2"/>
      <c r="XBC401" s="2"/>
      <c r="XBD401" s="2"/>
      <c r="XBE401" s="2"/>
      <c r="XBF401" s="2"/>
      <c r="XBG401" s="2"/>
      <c r="XBH401" s="2"/>
      <c r="XBI401" s="2"/>
      <c r="XBJ401" s="2"/>
      <c r="XBK401" s="2"/>
      <c r="XBL401" s="2"/>
      <c r="XBM401" s="2"/>
      <c r="XBN401" s="2"/>
      <c r="XBO401" s="2"/>
      <c r="XBP401" s="2"/>
      <c r="XBQ401" s="2"/>
      <c r="XBR401" s="2"/>
      <c r="XBS401" s="2"/>
      <c r="XBT401" s="2"/>
      <c r="XBU401" s="2"/>
      <c r="XBV401" s="2"/>
      <c r="XBW401" s="2"/>
      <c r="XBX401" s="2"/>
      <c r="XBY401" s="2"/>
      <c r="XBZ401" s="2"/>
      <c r="XCA401" s="3"/>
      <c r="XCB401" s="3"/>
      <c r="XCC401" s="3"/>
      <c r="XCD401" s="3"/>
      <c r="XCE401" s="3"/>
      <c r="XCF401" s="3"/>
      <c r="XCG401" s="3"/>
      <c r="XCH401" s="3"/>
      <c r="XCI401" s="3"/>
      <c r="XCJ401" s="3"/>
      <c r="XCK401" s="3"/>
      <c r="XCL401" s="3"/>
      <c r="XCM401" s="3"/>
      <c r="XCN401" s="3"/>
      <c r="XCO401" s="3"/>
      <c r="XCP401" s="3"/>
      <c r="XCQ401" s="3"/>
      <c r="XCR401" s="3"/>
      <c r="XCS401" s="3"/>
      <c r="XCT401" s="3"/>
      <c r="XCU401" s="3"/>
      <c r="XCV401" s="3"/>
      <c r="XCW401" s="3"/>
      <c r="XCX401" s="3"/>
      <c r="XCY401" s="3"/>
      <c r="XCZ401" s="3"/>
      <c r="XDA401" s="3"/>
      <c r="XDB401" s="3"/>
      <c r="XDC401" s="3"/>
      <c r="XDD401" s="3"/>
      <c r="XDE401" s="3"/>
      <c r="XDF401" s="3"/>
      <c r="XDG401" s="3"/>
      <c r="XDH401" s="3"/>
      <c r="XDI401" s="3"/>
      <c r="XDJ401" s="3"/>
      <c r="XDK401" s="3"/>
      <c r="XDL401" s="3"/>
      <c r="XDM401" s="3"/>
      <c r="XDN401" s="3"/>
      <c r="XDO401" s="3"/>
      <c r="XDP401" s="3"/>
      <c r="XDQ401" s="3"/>
      <c r="XDR401" s="3"/>
      <c r="XDS401" s="3"/>
      <c r="XDT401" s="3"/>
      <c r="XDU401" s="3"/>
      <c r="XDV401" s="3"/>
      <c r="XDW401" s="3"/>
      <c r="XDX401" s="3"/>
      <c r="XDY401" s="3"/>
      <c r="XDZ401" s="3"/>
      <c r="XEA401" s="3"/>
      <c r="XEB401" s="3"/>
      <c r="XEC401" s="3"/>
      <c r="XED401" s="3"/>
      <c r="XEE401" s="3"/>
      <c r="XEF401" s="3"/>
      <c r="XEG401" s="3"/>
      <c r="XEH401" s="3"/>
      <c r="XEI401" s="3"/>
      <c r="XEJ401" s="3"/>
      <c r="XEK401" s="3"/>
      <c r="XEL401" s="3"/>
      <c r="XEM401" s="3"/>
      <c r="XEN401" s="3"/>
      <c r="XEO401" s="3"/>
      <c r="XEP401" s="3"/>
      <c r="XEQ401" s="3"/>
      <c r="XER401" s="3"/>
      <c r="XES401" s="3"/>
      <c r="XET401" s="3"/>
      <c r="XEU401" s="3"/>
      <c r="XEV401" s="3"/>
      <c r="XEW401" s="3"/>
      <c r="XEX401" s="3"/>
      <c r="XEY401" s="3"/>
      <c r="XEZ401" s="3"/>
      <c r="XFA401" s="3"/>
      <c r="XFB401" s="3"/>
      <c r="XFC401" s="3"/>
      <c r="XFD401" s="4"/>
    </row>
    <row r="402" spans="1:16 15853:16384" s="43" customFormat="1" ht="23.65" hidden="1" customHeight="1" x14ac:dyDescent="0.25">
      <c r="A402" s="80"/>
      <c r="B402" s="80"/>
      <c r="C402" s="80" t="s">
        <v>201</v>
      </c>
      <c r="D402" s="80"/>
      <c r="E402" s="81">
        <f>SUM(E17+E43+E68+E94+E123+E149+E175+E200+E226+E250+E276+E305+E331+E358+E388)/15</f>
        <v>19.252725089403349</v>
      </c>
      <c r="F402" s="81">
        <f>SUM(F17+F43+F68+F94+F123+F149+F175+F200+F226+F250+F276+F305+F331+F358+F388)/15</f>
        <v>20.042553886693018</v>
      </c>
      <c r="G402" s="81">
        <f>SUM(G17+G43+G68+G94+G123+G149+G175+G200+G226+G250+G276+G305+G331+G358+G388)/15</f>
        <v>80.186618897044994</v>
      </c>
      <c r="H402" s="81">
        <f>SUM(H17+H43+H68+H94+H123+H149+H175+H200+H226+H250+H276+H305+H331+H358+H388)/15</f>
        <v>583.86531309994348</v>
      </c>
      <c r="I402" s="81">
        <f>SUM(I17+I43+I68+I94+I123+I149+I175+I200+I226+I250+I276+I305+I331+I358+I388)/15</f>
        <v>483.33666493506496</v>
      </c>
      <c r="J402" s="81">
        <f>SUM(J17+J43+J68+J94+J123+J149+J175+J200+J226+J250+J276+J305+J331+J358+J388)/15</f>
        <v>0.24211136834180313</v>
      </c>
      <c r="K402" s="81">
        <f>SUM(K17+K43+K68+K94+K123+K149+K175+K200+K226+K250+K276+K305+K331+K358+K388)/15</f>
        <v>0.48496772068511196</v>
      </c>
      <c r="L402" s="81">
        <f>SUM(L17+L43+L68+L94+L123+L149+L175+L200+L226+L250+L276+L305+L331+L358+L388)/15</f>
        <v>34.282672614342168</v>
      </c>
      <c r="M402" s="81">
        <f>SUM(M17+M43+M68+M94+M123+M149+M175+M200+M226+M250+M276+M305+M331+M358+M388)/15</f>
        <v>266.21013096179183</v>
      </c>
      <c r="N402" s="81">
        <f>SUM(N17+N43+N68+N94+N123+N149+N175+N200+N226+N250+N276+N305+N331+N358+N388)/15</f>
        <v>93.986775983436857</v>
      </c>
      <c r="O402" s="81">
        <f>SUM(O17+O43+O68+O94+O123+O149+O175+O200+O226+O250+O276+O305+O331+O358+O388)/15</f>
        <v>384.86646320346318</v>
      </c>
      <c r="P402" s="81">
        <f>SUM(P17+P43+P68+P94+P123+P149+P175+P200+P226+P250+P276+P305+P331+P358+P388)/15</f>
        <v>5.9143430453604378</v>
      </c>
      <c r="WKS402" s="1"/>
      <c r="WKT402" s="1"/>
      <c r="WKU402" s="1"/>
      <c r="WKV402" s="1"/>
      <c r="WKW402" s="1"/>
      <c r="WKX402" s="1"/>
      <c r="WKY402" s="1"/>
      <c r="WKZ402" s="1"/>
      <c r="WLA402" s="1"/>
      <c r="WLB402" s="1"/>
      <c r="WLC402" s="1"/>
      <c r="WLD402" s="1"/>
      <c r="WLE402" s="1"/>
      <c r="WLF402" s="1"/>
      <c r="WLG402" s="1"/>
      <c r="WLH402" s="1"/>
      <c r="WLI402" s="1"/>
      <c r="WLJ402" s="1"/>
      <c r="WLK402" s="1"/>
      <c r="WLL402" s="1"/>
      <c r="WLM402" s="1"/>
      <c r="WLN402" s="1"/>
      <c r="WLO402" s="1"/>
      <c r="WLP402" s="1"/>
      <c r="WLQ402" s="1"/>
      <c r="WLR402" s="1"/>
      <c r="WLS402" s="1"/>
      <c r="WLT402" s="1"/>
      <c r="WLU402" s="1"/>
      <c r="WLV402" s="1"/>
      <c r="WLW402" s="1"/>
      <c r="WLX402" s="1"/>
      <c r="WLY402" s="1"/>
      <c r="WLZ402" s="1"/>
      <c r="WMA402" s="1"/>
      <c r="WMB402" s="1"/>
      <c r="WMC402" s="1"/>
      <c r="WMD402" s="1"/>
      <c r="WME402" s="1"/>
      <c r="WMF402" s="1"/>
      <c r="WMG402" s="1"/>
      <c r="WMH402" s="1"/>
      <c r="WMI402" s="1"/>
      <c r="WMJ402" s="1"/>
      <c r="WMK402" s="1"/>
      <c r="WML402" s="1"/>
      <c r="WMM402" s="1"/>
      <c r="WMN402" s="1"/>
      <c r="WMO402" s="1"/>
      <c r="WMP402" s="1"/>
      <c r="WMQ402" s="1"/>
      <c r="WMR402" s="1"/>
      <c r="WMS402" s="1"/>
      <c r="WMT402" s="1"/>
      <c r="WMU402" s="1"/>
      <c r="WMV402" s="1"/>
      <c r="WMW402" s="1"/>
      <c r="WMX402" s="1"/>
      <c r="WMY402" s="1"/>
      <c r="WMZ402" s="1"/>
      <c r="WNA402" s="1"/>
      <c r="WNB402" s="1"/>
      <c r="WNC402" s="1"/>
      <c r="WND402" s="1"/>
      <c r="WNE402" s="1"/>
      <c r="WNF402" s="1"/>
      <c r="WNG402" s="1"/>
      <c r="WNH402" s="1"/>
      <c r="WNI402" s="1"/>
      <c r="WNJ402" s="1"/>
      <c r="WNK402" s="1"/>
      <c r="WNL402" s="1"/>
      <c r="WNM402" s="1"/>
      <c r="WNN402" s="1"/>
      <c r="WNO402" s="1"/>
      <c r="WNP402" s="1"/>
      <c r="WNQ402" s="1"/>
      <c r="WNR402" s="1"/>
      <c r="WNS402" s="1"/>
      <c r="WNT402" s="1"/>
      <c r="WNU402" s="1"/>
      <c r="WNV402" s="1"/>
      <c r="WNW402" s="1"/>
      <c r="WNX402" s="1"/>
      <c r="WNY402" s="1"/>
      <c r="WNZ402" s="1"/>
      <c r="WOA402" s="1"/>
      <c r="WOB402" s="1"/>
      <c r="WOC402" s="1"/>
      <c r="WOD402" s="1"/>
      <c r="WOE402" s="1"/>
      <c r="WOF402" s="1"/>
      <c r="WOG402" s="1"/>
      <c r="WOH402" s="1"/>
      <c r="WOI402" s="1"/>
      <c r="WOJ402" s="1"/>
      <c r="WOK402" s="1"/>
      <c r="WOL402" s="1"/>
      <c r="WOM402" s="1"/>
      <c r="WON402" s="2"/>
      <c r="WOO402" s="2"/>
      <c r="WOP402" s="2"/>
      <c r="WOQ402" s="2"/>
      <c r="WOR402" s="2"/>
      <c r="WOS402" s="2"/>
      <c r="WOT402" s="2"/>
      <c r="WOU402" s="2"/>
      <c r="WOV402" s="2"/>
      <c r="WOW402" s="2"/>
      <c r="WOX402" s="2"/>
      <c r="WOY402" s="2"/>
      <c r="WOZ402" s="2"/>
      <c r="WPA402" s="2"/>
      <c r="WPB402" s="2"/>
      <c r="WPC402" s="2"/>
      <c r="WPD402" s="2"/>
      <c r="WPE402" s="2"/>
      <c r="WPF402" s="2"/>
      <c r="WPG402" s="2"/>
      <c r="WPH402" s="2"/>
      <c r="WPI402" s="2"/>
      <c r="WPJ402" s="2"/>
      <c r="WPK402" s="2"/>
      <c r="WPL402" s="2"/>
      <c r="WPM402" s="2"/>
      <c r="WPN402" s="2"/>
      <c r="WPO402" s="2"/>
      <c r="WPP402" s="2"/>
      <c r="WPQ402" s="2"/>
      <c r="WPR402" s="2"/>
      <c r="WPS402" s="2"/>
      <c r="WPT402" s="2"/>
      <c r="WPU402" s="2"/>
      <c r="WPV402" s="2"/>
      <c r="WPW402" s="2"/>
      <c r="WPX402" s="2"/>
      <c r="WPY402" s="2"/>
      <c r="WPZ402" s="2"/>
      <c r="WQA402" s="2"/>
      <c r="WQB402" s="2"/>
      <c r="WQC402" s="2"/>
      <c r="WQD402" s="2"/>
      <c r="WQE402" s="2"/>
      <c r="WQF402" s="2"/>
      <c r="WQG402" s="2"/>
      <c r="WQH402" s="2"/>
      <c r="WQI402" s="2"/>
      <c r="WQJ402" s="2"/>
      <c r="WQK402" s="2"/>
      <c r="WQL402" s="2"/>
      <c r="WQM402" s="2"/>
      <c r="WQN402" s="2"/>
      <c r="WQO402" s="2"/>
      <c r="WQP402" s="2"/>
      <c r="WQQ402" s="2"/>
      <c r="WQR402" s="2"/>
      <c r="WQS402" s="2"/>
      <c r="WQT402" s="2"/>
      <c r="WQU402" s="2"/>
      <c r="WQV402" s="2"/>
      <c r="WQW402" s="2"/>
      <c r="WQX402" s="2"/>
      <c r="WQY402" s="2"/>
      <c r="WQZ402" s="2"/>
      <c r="WRA402" s="2"/>
      <c r="WRB402" s="2"/>
      <c r="WRC402" s="2"/>
      <c r="WRD402" s="2"/>
      <c r="WRE402" s="2"/>
      <c r="WRF402" s="2"/>
      <c r="WRG402" s="2"/>
      <c r="WRH402" s="2"/>
      <c r="WRI402" s="2"/>
      <c r="WRJ402" s="2"/>
      <c r="WRK402" s="2"/>
      <c r="WRL402" s="2"/>
      <c r="WRM402" s="2"/>
      <c r="WRN402" s="2"/>
      <c r="WRO402" s="2"/>
      <c r="WRP402" s="2"/>
      <c r="WRQ402" s="2"/>
      <c r="WRR402" s="2"/>
      <c r="WRS402" s="2"/>
      <c r="WRT402" s="2"/>
      <c r="WRU402" s="2"/>
      <c r="WRV402" s="2"/>
      <c r="WRW402" s="2"/>
      <c r="WRX402" s="2"/>
      <c r="WRY402" s="2"/>
      <c r="WRZ402" s="2"/>
      <c r="WSA402" s="2"/>
      <c r="WSB402" s="2"/>
      <c r="WSC402" s="2"/>
      <c r="WSD402" s="2"/>
      <c r="WSE402" s="2"/>
      <c r="WSF402" s="2"/>
      <c r="WSG402" s="2"/>
      <c r="WSH402" s="2"/>
      <c r="WSI402" s="2"/>
      <c r="WSJ402" s="2"/>
      <c r="WSK402" s="2"/>
      <c r="WSL402" s="2"/>
      <c r="WSM402" s="2"/>
      <c r="WSN402" s="2"/>
      <c r="WSO402" s="2"/>
      <c r="WSP402" s="2"/>
      <c r="WSQ402" s="2"/>
      <c r="WSR402" s="2"/>
      <c r="WSS402" s="2"/>
      <c r="WST402" s="2"/>
      <c r="WSU402" s="2"/>
      <c r="WSV402" s="2"/>
      <c r="WSW402" s="2"/>
      <c r="WSX402" s="2"/>
      <c r="WSY402" s="2"/>
      <c r="WSZ402" s="2"/>
      <c r="WTA402" s="2"/>
      <c r="WTB402" s="2"/>
      <c r="WTC402" s="2"/>
      <c r="WTD402" s="2"/>
      <c r="WTE402" s="2"/>
      <c r="WTF402" s="2"/>
      <c r="WTG402" s="2"/>
      <c r="WTH402" s="2"/>
      <c r="WTI402" s="2"/>
      <c r="WTJ402" s="2"/>
      <c r="WTK402" s="2"/>
      <c r="WTL402" s="2"/>
      <c r="WTM402" s="2"/>
      <c r="WTN402" s="2"/>
      <c r="WTO402" s="2"/>
      <c r="WTP402" s="2"/>
      <c r="WTQ402" s="2"/>
      <c r="WTR402" s="2"/>
      <c r="WTS402" s="2"/>
      <c r="WTT402" s="2"/>
      <c r="WTU402" s="2"/>
      <c r="WTV402" s="2"/>
      <c r="WTW402" s="2"/>
      <c r="WTX402" s="2"/>
      <c r="WTY402" s="2"/>
      <c r="WTZ402" s="2"/>
      <c r="WUA402" s="2"/>
      <c r="WUB402" s="2"/>
      <c r="WUC402" s="2"/>
      <c r="WUD402" s="2"/>
      <c r="WUE402" s="2"/>
      <c r="WUF402" s="2"/>
      <c r="WUG402" s="2"/>
      <c r="WUH402" s="2"/>
      <c r="WUI402" s="2"/>
      <c r="WUJ402" s="2"/>
      <c r="WUK402" s="2"/>
      <c r="WUL402" s="2"/>
      <c r="WUM402" s="2"/>
      <c r="WUN402" s="2"/>
      <c r="WUO402" s="2"/>
      <c r="WUP402" s="2"/>
      <c r="WUQ402" s="2"/>
      <c r="WUR402" s="2"/>
      <c r="WUS402" s="2"/>
      <c r="WUT402" s="2"/>
      <c r="WUU402" s="2"/>
      <c r="WUV402" s="2"/>
      <c r="WUW402" s="2"/>
      <c r="WUX402" s="2"/>
      <c r="WUY402" s="2"/>
      <c r="WUZ402" s="2"/>
      <c r="WVA402" s="2"/>
      <c r="WVB402" s="2"/>
      <c r="WVC402" s="2"/>
      <c r="WVD402" s="2"/>
      <c r="WVE402" s="2"/>
      <c r="WVF402" s="2"/>
      <c r="WVG402" s="2"/>
      <c r="WVH402" s="2"/>
      <c r="WVI402" s="2"/>
      <c r="WVJ402" s="2"/>
      <c r="WVK402" s="2"/>
      <c r="WVL402" s="2"/>
      <c r="WVM402" s="2"/>
      <c r="WVN402" s="2"/>
      <c r="WVO402" s="2"/>
      <c r="WVP402" s="2"/>
      <c r="WVQ402" s="2"/>
      <c r="WVR402" s="2"/>
      <c r="WVS402" s="2"/>
      <c r="WVT402" s="2"/>
      <c r="WVU402" s="2"/>
      <c r="WVV402" s="2"/>
      <c r="WVW402" s="2"/>
      <c r="WVX402" s="2"/>
      <c r="WVY402" s="2"/>
      <c r="WVZ402" s="2"/>
      <c r="WWA402" s="2"/>
      <c r="WWB402" s="2"/>
      <c r="WWC402" s="2"/>
      <c r="WWD402" s="2"/>
      <c r="WWE402" s="2"/>
      <c r="WWF402" s="2"/>
      <c r="WWG402" s="2"/>
      <c r="WWH402" s="2"/>
      <c r="WWI402" s="2"/>
      <c r="WWJ402" s="2"/>
      <c r="WWK402" s="2"/>
      <c r="WWL402" s="2"/>
      <c r="WWM402" s="2"/>
      <c r="WWN402" s="2"/>
      <c r="WWO402" s="2"/>
      <c r="WWP402" s="2"/>
      <c r="WWQ402" s="2"/>
      <c r="WWR402" s="2"/>
      <c r="WWS402" s="2"/>
      <c r="WWT402" s="2"/>
      <c r="WWU402" s="2"/>
      <c r="WWV402" s="2"/>
      <c r="WWW402" s="2"/>
      <c r="WWX402" s="2"/>
      <c r="WWY402" s="2"/>
      <c r="WWZ402" s="2"/>
      <c r="WXA402" s="2"/>
      <c r="WXB402" s="2"/>
      <c r="WXC402" s="2"/>
      <c r="WXD402" s="2"/>
      <c r="WXE402" s="2"/>
      <c r="WXF402" s="2"/>
      <c r="WXG402" s="2"/>
      <c r="WXH402" s="2"/>
      <c r="WXI402" s="2"/>
      <c r="WXJ402" s="2"/>
      <c r="WXK402" s="2"/>
      <c r="WXL402" s="2"/>
      <c r="WXM402" s="2"/>
      <c r="WXN402" s="2"/>
      <c r="WXO402" s="2"/>
      <c r="WXP402" s="2"/>
      <c r="WXQ402" s="2"/>
      <c r="WXR402" s="2"/>
      <c r="WXS402" s="2"/>
      <c r="WXT402" s="2"/>
      <c r="WXU402" s="2"/>
      <c r="WXV402" s="2"/>
      <c r="WXW402" s="2"/>
      <c r="WXX402" s="2"/>
      <c r="WXY402" s="2"/>
      <c r="WXZ402" s="2"/>
      <c r="WYA402" s="2"/>
      <c r="WYB402" s="2"/>
      <c r="WYC402" s="2"/>
      <c r="WYD402" s="2"/>
      <c r="WYE402" s="2"/>
      <c r="WYF402" s="2"/>
      <c r="WYG402" s="2"/>
      <c r="WYH402" s="2"/>
      <c r="WYI402" s="2"/>
      <c r="WYJ402" s="2"/>
      <c r="WYK402" s="2"/>
      <c r="WYL402" s="2"/>
      <c r="WYM402" s="2"/>
      <c r="WYN402" s="2"/>
      <c r="WYO402" s="2"/>
      <c r="WYP402" s="2"/>
      <c r="WYQ402" s="2"/>
      <c r="WYR402" s="2"/>
      <c r="WYS402" s="2"/>
      <c r="WYT402" s="2"/>
      <c r="WYU402" s="2"/>
      <c r="WYV402" s="2"/>
      <c r="WYW402" s="2"/>
      <c r="WYX402" s="2"/>
      <c r="WYY402" s="2"/>
      <c r="WYZ402" s="2"/>
      <c r="WZA402" s="2"/>
      <c r="WZB402" s="2"/>
      <c r="WZC402" s="2"/>
      <c r="WZD402" s="2"/>
      <c r="WZE402" s="2"/>
      <c r="WZF402" s="2"/>
      <c r="WZG402" s="2"/>
      <c r="WZH402" s="2"/>
      <c r="WZI402" s="2"/>
      <c r="WZJ402" s="2"/>
      <c r="WZK402" s="2"/>
      <c r="WZL402" s="2"/>
      <c r="WZM402" s="2"/>
      <c r="WZN402" s="2"/>
      <c r="WZO402" s="2"/>
      <c r="WZP402" s="2"/>
      <c r="WZQ402" s="2"/>
      <c r="WZR402" s="2"/>
      <c r="WZS402" s="2"/>
      <c r="WZT402" s="2"/>
      <c r="WZU402" s="2"/>
      <c r="WZV402" s="2"/>
      <c r="WZW402" s="2"/>
      <c r="WZX402" s="2"/>
      <c r="WZY402" s="2"/>
      <c r="WZZ402" s="2"/>
      <c r="XAA402" s="2"/>
      <c r="XAB402" s="2"/>
      <c r="XAC402" s="2"/>
      <c r="XAD402" s="2"/>
      <c r="XAE402" s="2"/>
      <c r="XAF402" s="2"/>
      <c r="XAG402" s="2"/>
      <c r="XAH402" s="2"/>
      <c r="XAI402" s="2"/>
      <c r="XAJ402" s="2"/>
      <c r="XAK402" s="2"/>
      <c r="XAL402" s="2"/>
      <c r="XAM402" s="2"/>
      <c r="XAN402" s="2"/>
      <c r="XAO402" s="2"/>
      <c r="XAP402" s="2"/>
      <c r="XAQ402" s="2"/>
      <c r="XAR402" s="2"/>
      <c r="XAS402" s="2"/>
      <c r="XAT402" s="2"/>
      <c r="XAU402" s="2"/>
      <c r="XAV402" s="2"/>
      <c r="XAW402" s="2"/>
      <c r="XAX402" s="2"/>
      <c r="XAY402" s="2"/>
      <c r="XAZ402" s="2"/>
      <c r="XBA402" s="2"/>
      <c r="XBB402" s="2"/>
      <c r="XBC402" s="2"/>
      <c r="XBD402" s="2"/>
      <c r="XBE402" s="2"/>
      <c r="XBF402" s="2"/>
      <c r="XBG402" s="2"/>
      <c r="XBH402" s="2"/>
      <c r="XBI402" s="2"/>
      <c r="XBJ402" s="2"/>
      <c r="XBK402" s="2"/>
      <c r="XBL402" s="2"/>
      <c r="XBM402" s="2"/>
      <c r="XBN402" s="2"/>
      <c r="XBO402" s="2"/>
      <c r="XBP402" s="2"/>
      <c r="XBQ402" s="2"/>
      <c r="XBR402" s="2"/>
      <c r="XBS402" s="2"/>
      <c r="XBT402" s="2"/>
      <c r="XBU402" s="2"/>
      <c r="XBV402" s="2"/>
      <c r="XBW402" s="2"/>
      <c r="XBX402" s="2"/>
      <c r="XBY402" s="2"/>
      <c r="XBZ402" s="2"/>
      <c r="XCA402" s="3"/>
      <c r="XCB402" s="3"/>
      <c r="XCC402" s="3"/>
      <c r="XCD402" s="3"/>
      <c r="XCE402" s="3"/>
      <c r="XCF402" s="3"/>
      <c r="XCG402" s="3"/>
      <c r="XCH402" s="3"/>
      <c r="XCI402" s="3"/>
      <c r="XCJ402" s="3"/>
      <c r="XCK402" s="3"/>
      <c r="XCL402" s="3"/>
      <c r="XCM402" s="3"/>
      <c r="XCN402" s="3"/>
      <c r="XCO402" s="3"/>
      <c r="XCP402" s="3"/>
      <c r="XCQ402" s="3"/>
      <c r="XCR402" s="3"/>
      <c r="XCS402" s="3"/>
      <c r="XCT402" s="3"/>
      <c r="XCU402" s="3"/>
      <c r="XCV402" s="3"/>
      <c r="XCW402" s="3"/>
      <c r="XCX402" s="3"/>
      <c r="XCY402" s="3"/>
      <c r="XCZ402" s="3"/>
      <c r="XDA402" s="3"/>
      <c r="XDB402" s="3"/>
      <c r="XDC402" s="3"/>
      <c r="XDD402" s="3"/>
      <c r="XDE402" s="3"/>
      <c r="XDF402" s="3"/>
      <c r="XDG402" s="3"/>
      <c r="XDH402" s="3"/>
      <c r="XDI402" s="3"/>
      <c r="XDJ402" s="3"/>
      <c r="XDK402" s="3"/>
      <c r="XDL402" s="3"/>
      <c r="XDM402" s="3"/>
      <c r="XDN402" s="3"/>
      <c r="XDO402" s="3"/>
      <c r="XDP402" s="3"/>
      <c r="XDQ402" s="3"/>
      <c r="XDR402" s="3"/>
      <c r="XDS402" s="3"/>
      <c r="XDT402" s="3"/>
      <c r="XDU402" s="3"/>
      <c r="XDV402" s="3"/>
      <c r="XDW402" s="3"/>
      <c r="XDX402" s="3"/>
      <c r="XDY402" s="3"/>
      <c r="XDZ402" s="3"/>
      <c r="XEA402" s="3"/>
      <c r="XEB402" s="3"/>
      <c r="XEC402" s="3"/>
      <c r="XED402" s="3"/>
      <c r="XEE402" s="3"/>
      <c r="XEF402" s="3"/>
      <c r="XEG402" s="3"/>
      <c r="XEH402" s="3"/>
      <c r="XEI402" s="3"/>
      <c r="XEJ402" s="3"/>
      <c r="XEK402" s="3"/>
      <c r="XEL402" s="3"/>
      <c r="XEM402" s="3"/>
      <c r="XEN402" s="3"/>
      <c r="XEO402" s="3"/>
      <c r="XEP402" s="3"/>
      <c r="XEQ402" s="3"/>
      <c r="XER402" s="3"/>
      <c r="XES402" s="3"/>
      <c r="XET402" s="3"/>
      <c r="XEU402" s="3"/>
      <c r="XEV402" s="3"/>
      <c r="XEW402" s="3"/>
      <c r="XEX402" s="3"/>
      <c r="XEY402" s="3"/>
      <c r="XEZ402" s="3"/>
      <c r="XFA402" s="3"/>
      <c r="XFB402" s="3"/>
      <c r="XFC402" s="3"/>
      <c r="XFD402" s="4"/>
    </row>
    <row r="403" spans="1:16 15853:16384" s="43" customFormat="1" ht="40.9" hidden="1" customHeight="1" x14ac:dyDescent="0.25">
      <c r="A403" s="80"/>
      <c r="B403" s="80"/>
      <c r="C403" s="80" t="s">
        <v>202</v>
      </c>
      <c r="D403" s="80"/>
      <c r="E403" s="81">
        <f>SUM(E27+E54+E79+E105+E134+E159+E186+E212+E237+E261+E288+E315+E342+E370+E398)/15</f>
        <v>28.000571358909284</v>
      </c>
      <c r="F403" s="81">
        <f>SUM(F27+F54+F79+F105+F134+F159+F186+F212+F237+F261+F288+F315+F342+F370+F398)/15</f>
        <v>27.791290073145248</v>
      </c>
      <c r="G403" s="81">
        <f>SUM(G27+G54+G79+G105+G134+G159+G186+G212+G237+G261+G288+G315+G342+G370+G398)/15</f>
        <v>111.39271226551227</v>
      </c>
      <c r="H403" s="81">
        <f>SUM(H27+H54+H79+H105+H134+H159+H186+H212+H237+H261+H288+H315+H342+H370+H398)/15</f>
        <v>844.30306750758825</v>
      </c>
      <c r="I403" s="81">
        <f>SUM(I27+I54+I79+I105+I134+I159+I186+I212+I237+I261+I288+I315+I342+I370+I398)/15</f>
        <v>476.45147127431949</v>
      </c>
      <c r="J403" s="81">
        <f>SUM(J27+J54+J79+J105+J134+J159+J186+J212+J237+J261+J288+J315+J342+J370+J398)/15</f>
        <v>0.65745456038214678</v>
      </c>
      <c r="K403" s="81">
        <f>SUM(K27+K54+K79+K105+K134+K159+K186+K212+K237+K261+K288+K315+K342+K370+K398)/15</f>
        <v>1.621616893068617</v>
      </c>
      <c r="L403" s="81">
        <f>SUM(L27+L54+L79+L105+L134+L159+L186+L212+L237+L261+L288+L315+L342+L370+L398)/15</f>
        <v>48.793153838881416</v>
      </c>
      <c r="M403" s="81">
        <f>SUM(M27+M54+M79+M105+M134+M159+M186+M212+M237+M261+M288+M315+M342+M370+M398)/15</f>
        <v>343.33067499129226</v>
      </c>
      <c r="N403" s="81">
        <f>SUM(N27+N54+N79+N105+N134+N159+N186+N212+N237+N261+N288+N315+N342+N370+N398)/15</f>
        <v>138.54402812857643</v>
      </c>
      <c r="O403" s="81">
        <f>SUM(O27+O54+O79+O105+O134+O159+O186+O212+O237+O261+O288+O315+O342+O370+O398)/15</f>
        <v>550.56912973080568</v>
      </c>
      <c r="P403" s="81">
        <f>SUM(P27+P54+P79+P105+P134+P159+P186+P212+P237+P261+P288+P315+P342+P370+P398)/15</f>
        <v>7.6266073692590917</v>
      </c>
      <c r="WKS403" s="1"/>
      <c r="WKT403" s="1"/>
      <c r="WKU403" s="1"/>
      <c r="WKV403" s="1"/>
      <c r="WKW403" s="1"/>
      <c r="WKX403" s="1"/>
      <c r="WKY403" s="1"/>
      <c r="WKZ403" s="1"/>
      <c r="WLA403" s="1"/>
      <c r="WLB403" s="1"/>
      <c r="WLC403" s="1"/>
      <c r="WLD403" s="1"/>
      <c r="WLE403" s="1"/>
      <c r="WLF403" s="1"/>
      <c r="WLG403" s="1"/>
      <c r="WLH403" s="1"/>
      <c r="WLI403" s="1"/>
      <c r="WLJ403" s="1"/>
      <c r="WLK403" s="1"/>
      <c r="WLL403" s="1"/>
      <c r="WLM403" s="1"/>
      <c r="WLN403" s="1"/>
      <c r="WLO403" s="1"/>
      <c r="WLP403" s="1"/>
      <c r="WLQ403" s="1"/>
      <c r="WLR403" s="1"/>
      <c r="WLS403" s="1"/>
      <c r="WLT403" s="1"/>
      <c r="WLU403" s="1"/>
      <c r="WLV403" s="1"/>
      <c r="WLW403" s="1"/>
      <c r="WLX403" s="1"/>
      <c r="WLY403" s="1"/>
      <c r="WLZ403" s="1"/>
      <c r="WMA403" s="1"/>
      <c r="WMB403" s="1"/>
      <c r="WMC403" s="1"/>
      <c r="WMD403" s="1"/>
      <c r="WME403" s="1"/>
      <c r="WMF403" s="1"/>
      <c r="WMG403" s="1"/>
      <c r="WMH403" s="1"/>
      <c r="WMI403" s="1"/>
      <c r="WMJ403" s="1"/>
      <c r="WMK403" s="1"/>
      <c r="WML403" s="1"/>
      <c r="WMM403" s="1"/>
      <c r="WMN403" s="1"/>
      <c r="WMO403" s="1"/>
      <c r="WMP403" s="1"/>
      <c r="WMQ403" s="1"/>
      <c r="WMR403" s="1"/>
      <c r="WMS403" s="1"/>
      <c r="WMT403" s="1"/>
      <c r="WMU403" s="1"/>
      <c r="WMV403" s="1"/>
      <c r="WMW403" s="1"/>
      <c r="WMX403" s="1"/>
      <c r="WMY403" s="1"/>
      <c r="WMZ403" s="1"/>
      <c r="WNA403" s="1"/>
      <c r="WNB403" s="1"/>
      <c r="WNC403" s="1"/>
      <c r="WND403" s="1"/>
      <c r="WNE403" s="1"/>
      <c r="WNF403" s="1"/>
      <c r="WNG403" s="1"/>
      <c r="WNH403" s="1"/>
      <c r="WNI403" s="1"/>
      <c r="WNJ403" s="1"/>
      <c r="WNK403" s="1"/>
      <c r="WNL403" s="1"/>
      <c r="WNM403" s="1"/>
      <c r="WNN403" s="1"/>
      <c r="WNO403" s="1"/>
      <c r="WNP403" s="1"/>
      <c r="WNQ403" s="1"/>
      <c r="WNR403" s="1"/>
      <c r="WNS403" s="1"/>
      <c r="WNT403" s="1"/>
      <c r="WNU403" s="1"/>
      <c r="WNV403" s="1"/>
      <c r="WNW403" s="1"/>
      <c r="WNX403" s="1"/>
      <c r="WNY403" s="1"/>
      <c r="WNZ403" s="1"/>
      <c r="WOA403" s="1"/>
      <c r="WOB403" s="1"/>
      <c r="WOC403" s="1"/>
      <c r="WOD403" s="1"/>
      <c r="WOE403" s="1"/>
      <c r="WOF403" s="1"/>
      <c r="WOG403" s="1"/>
      <c r="WOH403" s="1"/>
      <c r="WOI403" s="1"/>
      <c r="WOJ403" s="1"/>
      <c r="WOK403" s="1"/>
      <c r="WOL403" s="1"/>
      <c r="WOM403" s="1"/>
      <c r="WON403" s="2"/>
      <c r="WOO403" s="2"/>
      <c r="WOP403" s="2"/>
      <c r="WOQ403" s="2"/>
      <c r="WOR403" s="2"/>
      <c r="WOS403" s="2"/>
      <c r="WOT403" s="2"/>
      <c r="WOU403" s="2"/>
      <c r="WOV403" s="2"/>
      <c r="WOW403" s="2"/>
      <c r="WOX403" s="2"/>
      <c r="WOY403" s="2"/>
      <c r="WOZ403" s="2"/>
      <c r="WPA403" s="2"/>
      <c r="WPB403" s="2"/>
      <c r="WPC403" s="2"/>
      <c r="WPD403" s="2"/>
      <c r="WPE403" s="2"/>
      <c r="WPF403" s="2"/>
      <c r="WPG403" s="2"/>
      <c r="WPH403" s="2"/>
      <c r="WPI403" s="2"/>
      <c r="WPJ403" s="2"/>
      <c r="WPK403" s="2"/>
      <c r="WPL403" s="2"/>
      <c r="WPM403" s="2"/>
      <c r="WPN403" s="2"/>
      <c r="WPO403" s="2"/>
      <c r="WPP403" s="2"/>
      <c r="WPQ403" s="2"/>
      <c r="WPR403" s="2"/>
      <c r="WPS403" s="2"/>
      <c r="WPT403" s="2"/>
      <c r="WPU403" s="2"/>
      <c r="WPV403" s="2"/>
      <c r="WPW403" s="2"/>
      <c r="WPX403" s="2"/>
      <c r="WPY403" s="2"/>
      <c r="WPZ403" s="2"/>
      <c r="WQA403" s="2"/>
      <c r="WQB403" s="2"/>
      <c r="WQC403" s="2"/>
      <c r="WQD403" s="2"/>
      <c r="WQE403" s="2"/>
      <c r="WQF403" s="2"/>
      <c r="WQG403" s="2"/>
      <c r="WQH403" s="2"/>
      <c r="WQI403" s="2"/>
      <c r="WQJ403" s="2"/>
      <c r="WQK403" s="2"/>
      <c r="WQL403" s="2"/>
      <c r="WQM403" s="2"/>
      <c r="WQN403" s="2"/>
      <c r="WQO403" s="2"/>
      <c r="WQP403" s="2"/>
      <c r="WQQ403" s="2"/>
      <c r="WQR403" s="2"/>
      <c r="WQS403" s="2"/>
      <c r="WQT403" s="2"/>
      <c r="WQU403" s="2"/>
      <c r="WQV403" s="2"/>
      <c r="WQW403" s="2"/>
      <c r="WQX403" s="2"/>
      <c r="WQY403" s="2"/>
      <c r="WQZ403" s="2"/>
      <c r="WRA403" s="2"/>
      <c r="WRB403" s="2"/>
      <c r="WRC403" s="2"/>
      <c r="WRD403" s="2"/>
      <c r="WRE403" s="2"/>
      <c r="WRF403" s="2"/>
      <c r="WRG403" s="2"/>
      <c r="WRH403" s="2"/>
      <c r="WRI403" s="2"/>
      <c r="WRJ403" s="2"/>
      <c r="WRK403" s="2"/>
      <c r="WRL403" s="2"/>
      <c r="WRM403" s="2"/>
      <c r="WRN403" s="2"/>
      <c r="WRO403" s="2"/>
      <c r="WRP403" s="2"/>
      <c r="WRQ403" s="2"/>
      <c r="WRR403" s="2"/>
      <c r="WRS403" s="2"/>
      <c r="WRT403" s="2"/>
      <c r="WRU403" s="2"/>
      <c r="WRV403" s="2"/>
      <c r="WRW403" s="2"/>
      <c r="WRX403" s="2"/>
      <c r="WRY403" s="2"/>
      <c r="WRZ403" s="2"/>
      <c r="WSA403" s="2"/>
      <c r="WSB403" s="2"/>
      <c r="WSC403" s="2"/>
      <c r="WSD403" s="2"/>
      <c r="WSE403" s="2"/>
      <c r="WSF403" s="2"/>
      <c r="WSG403" s="2"/>
      <c r="WSH403" s="2"/>
      <c r="WSI403" s="2"/>
      <c r="WSJ403" s="2"/>
      <c r="WSK403" s="2"/>
      <c r="WSL403" s="2"/>
      <c r="WSM403" s="2"/>
      <c r="WSN403" s="2"/>
      <c r="WSO403" s="2"/>
      <c r="WSP403" s="2"/>
      <c r="WSQ403" s="2"/>
      <c r="WSR403" s="2"/>
      <c r="WSS403" s="2"/>
      <c r="WST403" s="2"/>
      <c r="WSU403" s="2"/>
      <c r="WSV403" s="2"/>
      <c r="WSW403" s="2"/>
      <c r="WSX403" s="2"/>
      <c r="WSY403" s="2"/>
      <c r="WSZ403" s="2"/>
      <c r="WTA403" s="2"/>
      <c r="WTB403" s="2"/>
      <c r="WTC403" s="2"/>
      <c r="WTD403" s="2"/>
      <c r="WTE403" s="2"/>
      <c r="WTF403" s="2"/>
      <c r="WTG403" s="2"/>
      <c r="WTH403" s="2"/>
      <c r="WTI403" s="2"/>
      <c r="WTJ403" s="2"/>
      <c r="WTK403" s="2"/>
      <c r="WTL403" s="2"/>
      <c r="WTM403" s="2"/>
      <c r="WTN403" s="2"/>
      <c r="WTO403" s="2"/>
      <c r="WTP403" s="2"/>
      <c r="WTQ403" s="2"/>
      <c r="WTR403" s="2"/>
      <c r="WTS403" s="2"/>
      <c r="WTT403" s="2"/>
      <c r="WTU403" s="2"/>
      <c r="WTV403" s="2"/>
      <c r="WTW403" s="2"/>
      <c r="WTX403" s="2"/>
      <c r="WTY403" s="2"/>
      <c r="WTZ403" s="2"/>
      <c r="WUA403" s="2"/>
      <c r="WUB403" s="2"/>
      <c r="WUC403" s="2"/>
      <c r="WUD403" s="2"/>
      <c r="WUE403" s="2"/>
      <c r="WUF403" s="2"/>
      <c r="WUG403" s="2"/>
      <c r="WUH403" s="2"/>
      <c r="WUI403" s="2"/>
      <c r="WUJ403" s="2"/>
      <c r="WUK403" s="2"/>
      <c r="WUL403" s="2"/>
      <c r="WUM403" s="2"/>
      <c r="WUN403" s="2"/>
      <c r="WUO403" s="2"/>
      <c r="WUP403" s="2"/>
      <c r="WUQ403" s="2"/>
      <c r="WUR403" s="2"/>
      <c r="WUS403" s="2"/>
      <c r="WUT403" s="2"/>
      <c r="WUU403" s="2"/>
      <c r="WUV403" s="2"/>
      <c r="WUW403" s="2"/>
      <c r="WUX403" s="2"/>
      <c r="WUY403" s="2"/>
      <c r="WUZ403" s="2"/>
      <c r="WVA403" s="2"/>
      <c r="WVB403" s="2"/>
      <c r="WVC403" s="2"/>
      <c r="WVD403" s="2"/>
      <c r="WVE403" s="2"/>
      <c r="WVF403" s="2"/>
      <c r="WVG403" s="2"/>
      <c r="WVH403" s="2"/>
      <c r="WVI403" s="2"/>
      <c r="WVJ403" s="2"/>
      <c r="WVK403" s="2"/>
      <c r="WVL403" s="2"/>
      <c r="WVM403" s="2"/>
      <c r="WVN403" s="2"/>
      <c r="WVO403" s="2"/>
      <c r="WVP403" s="2"/>
      <c r="WVQ403" s="2"/>
      <c r="WVR403" s="2"/>
      <c r="WVS403" s="2"/>
      <c r="WVT403" s="2"/>
      <c r="WVU403" s="2"/>
      <c r="WVV403" s="2"/>
      <c r="WVW403" s="2"/>
      <c r="WVX403" s="2"/>
      <c r="WVY403" s="2"/>
      <c r="WVZ403" s="2"/>
      <c r="WWA403" s="2"/>
      <c r="WWB403" s="2"/>
      <c r="WWC403" s="2"/>
      <c r="WWD403" s="2"/>
      <c r="WWE403" s="2"/>
      <c r="WWF403" s="2"/>
      <c r="WWG403" s="2"/>
      <c r="WWH403" s="2"/>
      <c r="WWI403" s="2"/>
      <c r="WWJ403" s="2"/>
      <c r="WWK403" s="2"/>
      <c r="WWL403" s="2"/>
      <c r="WWM403" s="2"/>
      <c r="WWN403" s="2"/>
      <c r="WWO403" s="2"/>
      <c r="WWP403" s="2"/>
      <c r="WWQ403" s="2"/>
      <c r="WWR403" s="2"/>
      <c r="WWS403" s="2"/>
      <c r="WWT403" s="2"/>
      <c r="WWU403" s="2"/>
      <c r="WWV403" s="2"/>
      <c r="WWW403" s="2"/>
      <c r="WWX403" s="2"/>
      <c r="WWY403" s="2"/>
      <c r="WWZ403" s="2"/>
      <c r="WXA403" s="2"/>
      <c r="WXB403" s="2"/>
      <c r="WXC403" s="2"/>
      <c r="WXD403" s="2"/>
      <c r="WXE403" s="2"/>
      <c r="WXF403" s="2"/>
      <c r="WXG403" s="2"/>
      <c r="WXH403" s="2"/>
      <c r="WXI403" s="2"/>
      <c r="WXJ403" s="2"/>
      <c r="WXK403" s="2"/>
      <c r="WXL403" s="2"/>
      <c r="WXM403" s="2"/>
      <c r="WXN403" s="2"/>
      <c r="WXO403" s="2"/>
      <c r="WXP403" s="2"/>
      <c r="WXQ403" s="2"/>
      <c r="WXR403" s="2"/>
      <c r="WXS403" s="2"/>
      <c r="WXT403" s="2"/>
      <c r="WXU403" s="2"/>
      <c r="WXV403" s="2"/>
      <c r="WXW403" s="2"/>
      <c r="WXX403" s="2"/>
      <c r="WXY403" s="2"/>
      <c r="WXZ403" s="2"/>
      <c r="WYA403" s="2"/>
      <c r="WYB403" s="2"/>
      <c r="WYC403" s="2"/>
      <c r="WYD403" s="2"/>
      <c r="WYE403" s="2"/>
      <c r="WYF403" s="2"/>
      <c r="WYG403" s="2"/>
      <c r="WYH403" s="2"/>
      <c r="WYI403" s="2"/>
      <c r="WYJ403" s="2"/>
      <c r="WYK403" s="2"/>
      <c r="WYL403" s="2"/>
      <c r="WYM403" s="2"/>
      <c r="WYN403" s="2"/>
      <c r="WYO403" s="2"/>
      <c r="WYP403" s="2"/>
      <c r="WYQ403" s="2"/>
      <c r="WYR403" s="2"/>
      <c r="WYS403" s="2"/>
      <c r="WYT403" s="2"/>
      <c r="WYU403" s="2"/>
      <c r="WYV403" s="2"/>
      <c r="WYW403" s="2"/>
      <c r="WYX403" s="2"/>
      <c r="WYY403" s="2"/>
      <c r="WYZ403" s="2"/>
      <c r="WZA403" s="2"/>
      <c r="WZB403" s="2"/>
      <c r="WZC403" s="2"/>
      <c r="WZD403" s="2"/>
      <c r="WZE403" s="2"/>
      <c r="WZF403" s="2"/>
      <c r="WZG403" s="2"/>
      <c r="WZH403" s="2"/>
      <c r="WZI403" s="2"/>
      <c r="WZJ403" s="2"/>
      <c r="WZK403" s="2"/>
      <c r="WZL403" s="2"/>
      <c r="WZM403" s="2"/>
      <c r="WZN403" s="2"/>
      <c r="WZO403" s="2"/>
      <c r="WZP403" s="2"/>
      <c r="WZQ403" s="2"/>
      <c r="WZR403" s="2"/>
      <c r="WZS403" s="2"/>
      <c r="WZT403" s="2"/>
      <c r="WZU403" s="2"/>
      <c r="WZV403" s="2"/>
      <c r="WZW403" s="2"/>
      <c r="WZX403" s="2"/>
      <c r="WZY403" s="2"/>
      <c r="WZZ403" s="2"/>
      <c r="XAA403" s="2"/>
      <c r="XAB403" s="2"/>
      <c r="XAC403" s="2"/>
      <c r="XAD403" s="2"/>
      <c r="XAE403" s="2"/>
      <c r="XAF403" s="2"/>
      <c r="XAG403" s="2"/>
      <c r="XAH403" s="2"/>
      <c r="XAI403" s="2"/>
      <c r="XAJ403" s="2"/>
      <c r="XAK403" s="2"/>
      <c r="XAL403" s="2"/>
      <c r="XAM403" s="2"/>
      <c r="XAN403" s="2"/>
      <c r="XAO403" s="2"/>
      <c r="XAP403" s="2"/>
      <c r="XAQ403" s="2"/>
      <c r="XAR403" s="2"/>
      <c r="XAS403" s="2"/>
      <c r="XAT403" s="2"/>
      <c r="XAU403" s="2"/>
      <c r="XAV403" s="2"/>
      <c r="XAW403" s="2"/>
      <c r="XAX403" s="2"/>
      <c r="XAY403" s="2"/>
      <c r="XAZ403" s="2"/>
      <c r="XBA403" s="2"/>
      <c r="XBB403" s="2"/>
      <c r="XBC403" s="2"/>
      <c r="XBD403" s="2"/>
      <c r="XBE403" s="2"/>
      <c r="XBF403" s="2"/>
      <c r="XBG403" s="2"/>
      <c r="XBH403" s="2"/>
      <c r="XBI403" s="2"/>
      <c r="XBJ403" s="2"/>
      <c r="XBK403" s="2"/>
      <c r="XBL403" s="2"/>
      <c r="XBM403" s="2"/>
      <c r="XBN403" s="2"/>
      <c r="XBO403" s="2"/>
      <c r="XBP403" s="2"/>
      <c r="XBQ403" s="2"/>
      <c r="XBR403" s="2"/>
      <c r="XBS403" s="2"/>
      <c r="XBT403" s="2"/>
      <c r="XBU403" s="2"/>
      <c r="XBV403" s="2"/>
      <c r="XBW403" s="2"/>
      <c r="XBX403" s="2"/>
      <c r="XBY403" s="2"/>
      <c r="XBZ403" s="2"/>
      <c r="XCA403" s="3"/>
      <c r="XCB403" s="3"/>
      <c r="XCC403" s="3"/>
      <c r="XCD403" s="3"/>
      <c r="XCE403" s="3"/>
      <c r="XCF403" s="3"/>
      <c r="XCG403" s="3"/>
      <c r="XCH403" s="3"/>
      <c r="XCI403" s="3"/>
      <c r="XCJ403" s="3"/>
      <c r="XCK403" s="3"/>
      <c r="XCL403" s="3"/>
      <c r="XCM403" s="3"/>
      <c r="XCN403" s="3"/>
      <c r="XCO403" s="3"/>
      <c r="XCP403" s="3"/>
      <c r="XCQ403" s="3"/>
      <c r="XCR403" s="3"/>
      <c r="XCS403" s="3"/>
      <c r="XCT403" s="3"/>
      <c r="XCU403" s="3"/>
      <c r="XCV403" s="3"/>
      <c r="XCW403" s="3"/>
      <c r="XCX403" s="3"/>
      <c r="XCY403" s="3"/>
      <c r="XCZ403" s="3"/>
      <c r="XDA403" s="3"/>
      <c r="XDB403" s="3"/>
      <c r="XDC403" s="3"/>
      <c r="XDD403" s="3"/>
      <c r="XDE403" s="3"/>
      <c r="XDF403" s="3"/>
      <c r="XDG403" s="3"/>
      <c r="XDH403" s="3"/>
      <c r="XDI403" s="3"/>
      <c r="XDJ403" s="3"/>
      <c r="XDK403" s="3"/>
      <c r="XDL403" s="3"/>
      <c r="XDM403" s="3"/>
      <c r="XDN403" s="3"/>
      <c r="XDO403" s="3"/>
      <c r="XDP403" s="3"/>
      <c r="XDQ403" s="3"/>
      <c r="XDR403" s="3"/>
      <c r="XDS403" s="3"/>
      <c r="XDT403" s="3"/>
      <c r="XDU403" s="3"/>
      <c r="XDV403" s="3"/>
      <c r="XDW403" s="3"/>
      <c r="XDX403" s="3"/>
      <c r="XDY403" s="3"/>
      <c r="XDZ403" s="3"/>
      <c r="XEA403" s="3"/>
      <c r="XEB403" s="3"/>
      <c r="XEC403" s="3"/>
      <c r="XED403" s="3"/>
      <c r="XEE403" s="3"/>
      <c r="XEF403" s="3"/>
      <c r="XEG403" s="3"/>
      <c r="XEH403" s="3"/>
      <c r="XEI403" s="3"/>
      <c r="XEJ403" s="3"/>
      <c r="XEK403" s="3"/>
      <c r="XEL403" s="3"/>
      <c r="XEM403" s="3"/>
      <c r="XEN403" s="3"/>
      <c r="XEO403" s="3"/>
      <c r="XEP403" s="3"/>
      <c r="XEQ403" s="3"/>
      <c r="XER403" s="3"/>
      <c r="XES403" s="3"/>
      <c r="XET403" s="3"/>
      <c r="XEU403" s="3"/>
      <c r="XEV403" s="3"/>
      <c r="XEW403" s="3"/>
      <c r="XEX403" s="3"/>
      <c r="XEY403" s="3"/>
      <c r="XEZ403" s="3"/>
      <c r="XFA403" s="3"/>
      <c r="XFB403" s="3"/>
      <c r="XFC403" s="3"/>
      <c r="XFD403" s="4"/>
    </row>
    <row r="404" spans="1:16 15853:16384" ht="105.95" customHeight="1" x14ac:dyDescent="0.25">
      <c r="A404" s="2"/>
      <c r="B404" s="2"/>
      <c r="C404" s="83" t="s">
        <v>203</v>
      </c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4"/>
      <c r="O404" s="84"/>
    </row>
    <row r="405" spans="1:16 15853:16384" ht="12.75" customHeight="1" x14ac:dyDescent="0.25">
      <c r="C405" s="132" t="s">
        <v>204</v>
      </c>
      <c r="D405" s="144" t="s">
        <v>4</v>
      </c>
      <c r="E405" s="144"/>
      <c r="F405" s="144"/>
      <c r="G405" s="145" t="s">
        <v>5</v>
      </c>
      <c r="H405" s="144" t="s">
        <v>6</v>
      </c>
      <c r="I405" s="144"/>
      <c r="J405" s="144"/>
      <c r="K405" s="144"/>
      <c r="L405" s="146" t="s">
        <v>205</v>
      </c>
      <c r="M405" s="146"/>
      <c r="N405" s="146"/>
      <c r="O405" s="146"/>
    </row>
    <row r="406" spans="1:16 15853:16384" ht="47.25" customHeight="1" x14ac:dyDescent="0.25">
      <c r="C406" s="132"/>
      <c r="D406" s="46" t="s">
        <v>8</v>
      </c>
      <c r="E406" s="46" t="s">
        <v>9</v>
      </c>
      <c r="F406" s="46" t="s">
        <v>10</v>
      </c>
      <c r="G406" s="145"/>
      <c r="H406" s="9" t="s">
        <v>11</v>
      </c>
      <c r="I406" s="9" t="s">
        <v>206</v>
      </c>
      <c r="J406" s="9" t="s">
        <v>207</v>
      </c>
      <c r="K406" s="9" t="s">
        <v>208</v>
      </c>
      <c r="L406" s="46" t="s">
        <v>15</v>
      </c>
      <c r="M406" s="6" t="s">
        <v>16</v>
      </c>
      <c r="N406" s="6" t="s">
        <v>17</v>
      </c>
      <c r="O406" s="46" t="s">
        <v>18</v>
      </c>
    </row>
    <row r="407" spans="1:16 15853:16384" ht="27" customHeight="1" x14ac:dyDescent="0.25">
      <c r="C407" s="132"/>
      <c r="D407" s="114">
        <v>77</v>
      </c>
      <c r="E407" s="114">
        <v>79</v>
      </c>
      <c r="F407" s="115">
        <v>335</v>
      </c>
      <c r="G407" s="114">
        <v>2350</v>
      </c>
      <c r="H407" s="114">
        <v>700</v>
      </c>
      <c r="I407" s="116">
        <v>1.2</v>
      </c>
      <c r="J407" s="114">
        <v>1.4</v>
      </c>
      <c r="K407" s="114">
        <v>60</v>
      </c>
      <c r="L407" s="114">
        <v>1100</v>
      </c>
      <c r="M407" s="116">
        <v>1100</v>
      </c>
      <c r="N407" s="114">
        <v>250</v>
      </c>
      <c r="O407" s="117">
        <v>12</v>
      </c>
      <c r="P407" s="26"/>
    </row>
    <row r="408" spans="1:16 15853:16384" ht="36.75" x14ac:dyDescent="0.25">
      <c r="C408" s="89" t="s">
        <v>209</v>
      </c>
      <c r="D408" s="118">
        <f t="shared" ref="D408:O408" si="214">D407*25/100</f>
        <v>19.25</v>
      </c>
      <c r="E408" s="118">
        <f t="shared" si="214"/>
        <v>19.75</v>
      </c>
      <c r="F408" s="118">
        <f t="shared" si="214"/>
        <v>83.75</v>
      </c>
      <c r="G408" s="118">
        <f t="shared" si="214"/>
        <v>587.5</v>
      </c>
      <c r="H408" s="118">
        <f t="shared" si="214"/>
        <v>175</v>
      </c>
      <c r="I408" s="118">
        <f t="shared" si="214"/>
        <v>0.3</v>
      </c>
      <c r="J408" s="118">
        <f t="shared" si="214"/>
        <v>0.35</v>
      </c>
      <c r="K408" s="118">
        <f t="shared" si="214"/>
        <v>15</v>
      </c>
      <c r="L408" s="118">
        <f t="shared" si="214"/>
        <v>275</v>
      </c>
      <c r="M408" s="118">
        <f t="shared" si="214"/>
        <v>275</v>
      </c>
      <c r="N408" s="118">
        <f t="shared" si="214"/>
        <v>62.5</v>
      </c>
      <c r="O408" s="118">
        <f t="shared" si="214"/>
        <v>3</v>
      </c>
    </row>
    <row r="409" spans="1:16 15853:16384" ht="39" customHeight="1" x14ac:dyDescent="0.25">
      <c r="C409" s="91" t="s">
        <v>210</v>
      </c>
      <c r="D409" s="92">
        <v>19.25</v>
      </c>
      <c r="E409" s="92">
        <v>20.04</v>
      </c>
      <c r="F409" s="93">
        <v>80.19</v>
      </c>
      <c r="G409" s="92">
        <v>583.87</v>
      </c>
      <c r="H409" s="94">
        <v>483.34</v>
      </c>
      <c r="I409" s="95">
        <v>0.24</v>
      </c>
      <c r="J409" s="92">
        <v>0.48</v>
      </c>
      <c r="K409" s="96">
        <v>34</v>
      </c>
      <c r="L409" s="92">
        <v>266</v>
      </c>
      <c r="M409" s="97">
        <v>94</v>
      </c>
      <c r="N409" s="96">
        <v>385</v>
      </c>
      <c r="O409" s="98">
        <v>5.97</v>
      </c>
    </row>
    <row r="411" spans="1:16 15853:16384" ht="55.9" customHeight="1" x14ac:dyDescent="0.25">
      <c r="C411" s="131" t="s">
        <v>211</v>
      </c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</row>
    <row r="412" spans="1:16 15853:16384" ht="31.15" customHeight="1" x14ac:dyDescent="0.25">
      <c r="C412" s="132" t="s">
        <v>204</v>
      </c>
      <c r="D412" s="133" t="s">
        <v>4</v>
      </c>
      <c r="E412" s="133"/>
      <c r="F412" s="133"/>
      <c r="G412" s="134" t="s">
        <v>5</v>
      </c>
      <c r="H412" s="133" t="s">
        <v>6</v>
      </c>
      <c r="I412" s="133"/>
      <c r="J412" s="133"/>
      <c r="K412" s="133"/>
      <c r="L412" s="135" t="s">
        <v>205</v>
      </c>
      <c r="M412" s="135"/>
      <c r="N412" s="135"/>
      <c r="O412" s="135"/>
    </row>
    <row r="413" spans="1:16 15853:16384" ht="54" customHeight="1" x14ac:dyDescent="0.25">
      <c r="C413" s="132"/>
      <c r="D413" s="46" t="s">
        <v>8</v>
      </c>
      <c r="E413" s="46" t="s">
        <v>9</v>
      </c>
      <c r="F413" s="46" t="s">
        <v>10</v>
      </c>
      <c r="G413" s="134"/>
      <c r="H413" s="9" t="s">
        <v>11</v>
      </c>
      <c r="I413" s="9" t="s">
        <v>206</v>
      </c>
      <c r="J413" s="9" t="s">
        <v>207</v>
      </c>
      <c r="K413" s="9" t="s">
        <v>208</v>
      </c>
      <c r="L413" s="46" t="s">
        <v>15</v>
      </c>
      <c r="M413" s="6" t="s">
        <v>16</v>
      </c>
      <c r="N413" s="6" t="s">
        <v>17</v>
      </c>
      <c r="O413" s="46" t="s">
        <v>18</v>
      </c>
    </row>
    <row r="414" spans="1:16 15853:16384" ht="15.75" x14ac:dyDescent="0.25">
      <c r="C414" s="132"/>
      <c r="D414" s="114">
        <v>77</v>
      </c>
      <c r="E414" s="114">
        <v>79</v>
      </c>
      <c r="F414" s="115">
        <v>335</v>
      </c>
      <c r="G414" s="114">
        <v>2350</v>
      </c>
      <c r="H414" s="114">
        <v>700</v>
      </c>
      <c r="I414" s="116">
        <v>1.2</v>
      </c>
      <c r="J414" s="114">
        <v>1.4</v>
      </c>
      <c r="K414" s="114">
        <v>60</v>
      </c>
      <c r="L414" s="114">
        <v>1100</v>
      </c>
      <c r="M414" s="116">
        <v>1100</v>
      </c>
      <c r="N414" s="114">
        <v>250</v>
      </c>
      <c r="O414" s="117">
        <v>12</v>
      </c>
    </row>
    <row r="415" spans="1:16 15853:16384" ht="38.1" customHeight="1" x14ac:dyDescent="0.25">
      <c r="C415" s="89" t="s">
        <v>212</v>
      </c>
      <c r="D415" s="118">
        <f>D414*35/100</f>
        <v>26.95</v>
      </c>
      <c r="E415" s="118">
        <f>E414*35/100</f>
        <v>27.65</v>
      </c>
      <c r="F415" s="118">
        <f>F414*35/100</f>
        <v>117.25</v>
      </c>
      <c r="G415" s="118">
        <f>G414*35/100</f>
        <v>822.5</v>
      </c>
      <c r="H415" s="118">
        <v>245</v>
      </c>
      <c r="I415" s="118">
        <f t="shared" ref="I415:O415" si="215">I414*35/100</f>
        <v>0.42</v>
      </c>
      <c r="J415" s="118">
        <f t="shared" si="215"/>
        <v>0.49</v>
      </c>
      <c r="K415" s="118">
        <f t="shared" si="215"/>
        <v>21</v>
      </c>
      <c r="L415" s="118">
        <f t="shared" si="215"/>
        <v>385</v>
      </c>
      <c r="M415" s="118">
        <f t="shared" si="215"/>
        <v>385</v>
      </c>
      <c r="N415" s="118">
        <f t="shared" si="215"/>
        <v>87.5</v>
      </c>
      <c r="O415" s="118">
        <f t="shared" si="215"/>
        <v>4.2</v>
      </c>
    </row>
    <row r="416" spans="1:16 15853:16384" ht="31.35" customHeight="1" x14ac:dyDescent="0.25">
      <c r="C416" s="91" t="s">
        <v>213</v>
      </c>
      <c r="D416" s="92">
        <v>28</v>
      </c>
      <c r="E416" s="92">
        <v>27.79</v>
      </c>
      <c r="F416" s="93">
        <v>111.39</v>
      </c>
      <c r="G416" s="92">
        <v>844.3</v>
      </c>
      <c r="H416" s="96">
        <v>476.45</v>
      </c>
      <c r="I416" s="95">
        <v>0.66</v>
      </c>
      <c r="J416" s="92">
        <v>1.68</v>
      </c>
      <c r="K416" s="96">
        <v>49</v>
      </c>
      <c r="L416" s="92">
        <v>343.33</v>
      </c>
      <c r="M416" s="97">
        <v>139</v>
      </c>
      <c r="N416" s="96">
        <v>551</v>
      </c>
      <c r="O416" s="98">
        <v>7.63</v>
      </c>
    </row>
    <row r="417" spans="1:41 16303:16384" ht="37.35" customHeight="1" x14ac:dyDescent="0.25"/>
    <row r="418" spans="1:41 16303:16384" ht="31.35" customHeigh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</row>
    <row r="419" spans="1:41 16303:16384" s="4" customFormat="1" ht="15.75" x14ac:dyDescent="0.25">
      <c r="A419" s="103" t="s">
        <v>214</v>
      </c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 t="s">
        <v>215</v>
      </c>
      <c r="O419" s="103"/>
      <c r="P419" s="104"/>
    </row>
    <row r="420" spans="1:41 16303:16384" s="4" customFormat="1" ht="15.75" x14ac:dyDescent="0.25">
      <c r="A420" s="103" t="s">
        <v>216</v>
      </c>
      <c r="B420" s="103"/>
      <c r="C420" s="103"/>
      <c r="D420" s="103"/>
      <c r="E420" s="103"/>
      <c r="F420" s="103"/>
      <c r="G420" s="103"/>
      <c r="H420" s="103"/>
      <c r="I420" s="103"/>
      <c r="J420" s="136" t="s">
        <v>217</v>
      </c>
      <c r="K420" s="136"/>
      <c r="L420" s="136"/>
      <c r="M420" s="136"/>
      <c r="N420" s="136"/>
      <c r="O420" s="136"/>
      <c r="P420" s="104"/>
    </row>
    <row r="421" spans="1:41 16303:16384" s="4" customFormat="1" ht="15.75" x14ac:dyDescent="0.25">
      <c r="A421" s="127" t="s">
        <v>218</v>
      </c>
      <c r="B421" s="127"/>
      <c r="C421" s="103"/>
      <c r="D421" s="103"/>
      <c r="E421" s="103"/>
      <c r="F421" s="103"/>
      <c r="G421" s="103"/>
      <c r="H421" s="103"/>
      <c r="I421" s="103"/>
      <c r="J421" s="126" t="s">
        <v>219</v>
      </c>
      <c r="K421" s="126"/>
      <c r="L421" s="126"/>
      <c r="M421" s="126"/>
      <c r="N421" s="126"/>
      <c r="O421" s="126"/>
      <c r="P421" s="104"/>
    </row>
    <row r="422" spans="1:41 16303:16384" s="4" customFormat="1" ht="15.75" x14ac:dyDescent="0.25">
      <c r="A422" s="103" t="s">
        <v>220</v>
      </c>
      <c r="B422" s="103"/>
      <c r="C422" s="103"/>
      <c r="D422" s="103"/>
      <c r="E422" s="103"/>
      <c r="F422" s="103"/>
      <c r="G422" s="103"/>
      <c r="H422" s="103"/>
      <c r="I422" s="103"/>
      <c r="J422" s="126" t="s">
        <v>221</v>
      </c>
      <c r="K422" s="126"/>
      <c r="L422" s="126"/>
      <c r="M422" s="126"/>
      <c r="N422" s="126"/>
      <c r="O422" s="126"/>
      <c r="P422" s="104"/>
    </row>
    <row r="423" spans="1:41 16303:16384" s="4" customFormat="1" ht="15.75" x14ac:dyDescent="0.25">
      <c r="A423" s="127"/>
      <c r="B423" s="127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4"/>
    </row>
    <row r="424" spans="1:41 16303:16384" s="4" customFormat="1" ht="15.75" x14ac:dyDescent="0.25">
      <c r="A424" s="128" t="s">
        <v>222</v>
      </c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06"/>
      <c r="O424" s="106"/>
      <c r="P424" s="104"/>
    </row>
    <row r="425" spans="1:41 16303:16384" ht="15.75" x14ac:dyDescent="0.25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</row>
    <row r="426" spans="1:41 16303:16384" ht="15.75" x14ac:dyDescent="0.25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</row>
    <row r="427" spans="1:41 16303:16384" ht="15.75" x14ac:dyDescent="0.25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</row>
    <row r="428" spans="1:41 16303:16384" ht="15.75" x14ac:dyDescent="0.25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</row>
    <row r="429" spans="1:41 16303:16384" ht="15.75" x14ac:dyDescent="0.25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</row>
    <row r="430" spans="1:41 16303:16384" s="108" customFormat="1" ht="27.75" x14ac:dyDescent="0.25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XCA430" s="109"/>
      <c r="XCB430" s="109"/>
      <c r="XCC430" s="109"/>
      <c r="XCD430" s="109"/>
      <c r="XCE430" s="109"/>
      <c r="XCF430" s="109"/>
      <c r="XCG430" s="109"/>
      <c r="XCH430" s="109"/>
      <c r="XCI430" s="109"/>
      <c r="XCJ430" s="109"/>
      <c r="XCK430" s="109"/>
      <c r="XCL430" s="109"/>
      <c r="XCM430" s="109"/>
      <c r="XCN430" s="109"/>
      <c r="XCO430" s="109"/>
      <c r="XCP430" s="109"/>
      <c r="XCQ430" s="109"/>
      <c r="XCR430" s="109"/>
      <c r="XCS430" s="109"/>
      <c r="XCT430" s="109"/>
      <c r="XCU430" s="109"/>
      <c r="XCV430" s="109"/>
      <c r="XCW430" s="109"/>
      <c r="XCX430" s="109"/>
      <c r="XCY430" s="109"/>
      <c r="XCZ430" s="109"/>
      <c r="XDA430" s="109"/>
      <c r="XDB430" s="109"/>
      <c r="XDC430" s="109"/>
      <c r="XDD430" s="109"/>
      <c r="XDE430" s="109"/>
      <c r="XDF430" s="109"/>
      <c r="XDG430" s="109"/>
      <c r="XDH430" s="109"/>
      <c r="XDI430" s="109"/>
      <c r="XDJ430" s="109"/>
      <c r="XDK430" s="109"/>
      <c r="XDL430" s="109"/>
      <c r="XDM430" s="109"/>
      <c r="XDN430" s="109"/>
      <c r="XDO430" s="109"/>
      <c r="XDP430" s="109"/>
      <c r="XDQ430" s="109"/>
      <c r="XDR430" s="109"/>
      <c r="XDS430" s="109"/>
      <c r="XDT430" s="109"/>
      <c r="XDU430" s="109"/>
      <c r="XDV430" s="109"/>
      <c r="XDW430" s="109"/>
      <c r="XDX430" s="109"/>
      <c r="XDY430" s="109"/>
      <c r="XDZ430" s="109"/>
      <c r="XEA430" s="109"/>
      <c r="XEB430" s="109"/>
      <c r="XEC430" s="109"/>
      <c r="XED430" s="109"/>
      <c r="XEE430" s="109"/>
      <c r="XEF430" s="109"/>
      <c r="XEG430" s="109"/>
      <c r="XEH430" s="109"/>
      <c r="XEI430" s="109"/>
      <c r="XEJ430" s="109"/>
      <c r="XEK430" s="109"/>
      <c r="XEL430" s="109"/>
      <c r="XEM430" s="109"/>
      <c r="XEN430" s="109"/>
      <c r="XEO430" s="109"/>
      <c r="XEP430" s="109"/>
      <c r="XEQ430" s="109"/>
      <c r="XER430" s="109"/>
      <c r="XES430" s="109"/>
      <c r="XET430" s="109"/>
      <c r="XEU430" s="109"/>
      <c r="XEV430" s="109"/>
      <c r="XEW430" s="109"/>
      <c r="XEX430" s="109"/>
      <c r="XEY430" s="109"/>
      <c r="XEZ430" s="109"/>
      <c r="XFA430" s="109"/>
      <c r="XFB430" s="109"/>
      <c r="XFC430" s="109"/>
      <c r="XFD430" s="4"/>
    </row>
    <row r="431" spans="1:41 16303:16384" x14ac:dyDescent="0.25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</row>
    <row r="432" spans="1:41 16303:16384" x14ac:dyDescent="0.25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</row>
    <row r="435" spans="1:15" x14ac:dyDescent="0.25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</row>
    <row r="436" spans="1:15" ht="26.1" customHeight="1" x14ac:dyDescent="0.25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</row>
    <row r="437" spans="1:15" ht="54.4" customHeight="1" x14ac:dyDescent="0.25">
      <c r="A437" s="121" t="s">
        <v>223</v>
      </c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</row>
    <row r="438" spans="1:15" ht="27.6" customHeight="1" x14ac:dyDescent="0.25">
      <c r="A438" s="110"/>
      <c r="B438" s="110"/>
      <c r="C438" s="122" t="s">
        <v>224</v>
      </c>
      <c r="D438" s="122"/>
      <c r="E438" s="122"/>
      <c r="F438" s="122"/>
      <c r="G438" s="122"/>
      <c r="H438" s="122"/>
      <c r="I438" s="122"/>
      <c r="J438" s="122"/>
      <c r="K438" s="122"/>
      <c r="L438" s="122"/>
      <c r="M438" s="110"/>
      <c r="N438" s="110"/>
      <c r="O438" s="110"/>
    </row>
    <row r="439" spans="1:15" ht="22.5" x14ac:dyDescent="0.3">
      <c r="A439" s="123" t="s">
        <v>244</v>
      </c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</row>
    <row r="440" spans="1:15" ht="22.5" x14ac:dyDescent="0.3">
      <c r="A440" s="123" t="s">
        <v>226</v>
      </c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</row>
    <row r="441" spans="1:15" ht="18.75" x14ac:dyDescent="0.3">
      <c r="A441" s="124"/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</row>
    <row r="442" spans="1:15" x14ac:dyDescent="0.25">
      <c r="A442" s="125" t="s">
        <v>227</v>
      </c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</row>
    <row r="443" spans="1:15" x14ac:dyDescent="0.25">
      <c r="A443" s="119" t="s">
        <v>228</v>
      </c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</row>
    <row r="444" spans="1:15" x14ac:dyDescent="0.25">
      <c r="A444" s="119" t="s">
        <v>229</v>
      </c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</row>
    <row r="445" spans="1:15" x14ac:dyDescent="0.25">
      <c r="A445" s="119" t="s">
        <v>230</v>
      </c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</row>
    <row r="446" spans="1:15" x14ac:dyDescent="0.25">
      <c r="A446" s="119" t="s">
        <v>231</v>
      </c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</row>
    <row r="447" spans="1:15" x14ac:dyDescent="0.25">
      <c r="A447" s="119" t="s">
        <v>245</v>
      </c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</row>
    <row r="455" spans="4:6" ht="18" x14ac:dyDescent="0.25">
      <c r="D455" s="111"/>
      <c r="E455" s="112">
        <v>45040</v>
      </c>
      <c r="F455" s="111"/>
    </row>
    <row r="456" spans="4:6" ht="18" x14ac:dyDescent="0.25">
      <c r="D456" s="120" t="s">
        <v>233</v>
      </c>
      <c r="E456" s="120"/>
      <c r="F456" s="120"/>
    </row>
  </sheetData>
  <mergeCells count="264">
    <mergeCell ref="A3:A5"/>
    <mergeCell ref="B3:B5"/>
    <mergeCell ref="C3:C5"/>
    <mergeCell ref="D3:D5"/>
    <mergeCell ref="E3:G4"/>
    <mergeCell ref="H3:H5"/>
    <mergeCell ref="I3:L4"/>
    <mergeCell ref="M3:P4"/>
    <mergeCell ref="A6:P6"/>
    <mergeCell ref="A7:A15"/>
    <mergeCell ref="B7:P7"/>
    <mergeCell ref="A16:C16"/>
    <mergeCell ref="A17:D17"/>
    <mergeCell ref="A18:A26"/>
    <mergeCell ref="B18:P18"/>
    <mergeCell ref="A27:D27"/>
    <mergeCell ref="A28:P28"/>
    <mergeCell ref="A29:A31"/>
    <mergeCell ref="B29:B31"/>
    <mergeCell ref="C29:C31"/>
    <mergeCell ref="D29:D31"/>
    <mergeCell ref="E29:G30"/>
    <mergeCell ref="H29:H31"/>
    <mergeCell ref="I29:L30"/>
    <mergeCell ref="M29:P30"/>
    <mergeCell ref="A32:P32"/>
    <mergeCell ref="A33:A41"/>
    <mergeCell ref="B33:P33"/>
    <mergeCell ref="A42:C42"/>
    <mergeCell ref="A43:D43"/>
    <mergeCell ref="A44:A54"/>
    <mergeCell ref="B44:P44"/>
    <mergeCell ref="A55:P55"/>
    <mergeCell ref="A56:A58"/>
    <mergeCell ref="B56:B58"/>
    <mergeCell ref="C56:C58"/>
    <mergeCell ref="D56:D58"/>
    <mergeCell ref="E56:G57"/>
    <mergeCell ref="H56:H58"/>
    <mergeCell ref="I56:L57"/>
    <mergeCell ref="M56:P57"/>
    <mergeCell ref="A59:P59"/>
    <mergeCell ref="A60:A67"/>
    <mergeCell ref="B60:P60"/>
    <mergeCell ref="A68:D68"/>
    <mergeCell ref="A69:A75"/>
    <mergeCell ref="B69:P69"/>
    <mergeCell ref="A78:C78"/>
    <mergeCell ref="A79:D79"/>
    <mergeCell ref="A80:P80"/>
    <mergeCell ref="A81:A83"/>
    <mergeCell ref="B81:B83"/>
    <mergeCell ref="C81:C83"/>
    <mergeCell ref="D81:D83"/>
    <mergeCell ref="E81:G82"/>
    <mergeCell ref="H81:H83"/>
    <mergeCell ref="I81:L82"/>
    <mergeCell ref="M81:P82"/>
    <mergeCell ref="A84:P84"/>
    <mergeCell ref="A85:A92"/>
    <mergeCell ref="B85:P85"/>
    <mergeCell ref="A94:D94"/>
    <mergeCell ref="A95:P95"/>
    <mergeCell ref="A96:A105"/>
    <mergeCell ref="B96:P96"/>
    <mergeCell ref="A107:P109"/>
    <mergeCell ref="A110:A112"/>
    <mergeCell ref="B110:B112"/>
    <mergeCell ref="C110:C112"/>
    <mergeCell ref="D110:D112"/>
    <mergeCell ref="E110:G111"/>
    <mergeCell ref="H110:H112"/>
    <mergeCell ref="I110:L111"/>
    <mergeCell ref="M110:P111"/>
    <mergeCell ref="A113:P113"/>
    <mergeCell ref="A114:A121"/>
    <mergeCell ref="B114:P114"/>
    <mergeCell ref="A122:C122"/>
    <mergeCell ref="A123:D123"/>
    <mergeCell ref="A124:A132"/>
    <mergeCell ref="B124:P124"/>
    <mergeCell ref="A134:D134"/>
    <mergeCell ref="A136:A138"/>
    <mergeCell ref="B136:B138"/>
    <mergeCell ref="C136:C138"/>
    <mergeCell ref="D136:D138"/>
    <mergeCell ref="E136:G137"/>
    <mergeCell ref="H136:H138"/>
    <mergeCell ref="I136:L137"/>
    <mergeCell ref="M136:P137"/>
    <mergeCell ref="A139:P139"/>
    <mergeCell ref="A140:A147"/>
    <mergeCell ref="B140:P140"/>
    <mergeCell ref="A148:C148"/>
    <mergeCell ref="A149:D149"/>
    <mergeCell ref="A150:A156"/>
    <mergeCell ref="B150:P150"/>
    <mergeCell ref="A159:D159"/>
    <mergeCell ref="A162:A164"/>
    <mergeCell ref="B162:B164"/>
    <mergeCell ref="C162:C164"/>
    <mergeCell ref="D162:D164"/>
    <mergeCell ref="E162:G163"/>
    <mergeCell ref="H162:H164"/>
    <mergeCell ref="I162:L163"/>
    <mergeCell ref="M162:P163"/>
    <mergeCell ref="A165:P165"/>
    <mergeCell ref="A166:A173"/>
    <mergeCell ref="B166:P166"/>
    <mergeCell ref="A174:C174"/>
    <mergeCell ref="A175:D175"/>
    <mergeCell ref="A176:A185"/>
    <mergeCell ref="B176:P176"/>
    <mergeCell ref="A186:D186"/>
    <mergeCell ref="A187:P187"/>
    <mergeCell ref="A188:A190"/>
    <mergeCell ref="B188:B190"/>
    <mergeCell ref="C188:C190"/>
    <mergeCell ref="D188:D190"/>
    <mergeCell ref="E188:G189"/>
    <mergeCell ref="H188:H190"/>
    <mergeCell ref="I188:L189"/>
    <mergeCell ref="M188:P189"/>
    <mergeCell ref="A191:P191"/>
    <mergeCell ref="A192:A199"/>
    <mergeCell ref="B192:P192"/>
    <mergeCell ref="A200:D200"/>
    <mergeCell ref="A201:A209"/>
    <mergeCell ref="B201:P201"/>
    <mergeCell ref="A211:C211"/>
    <mergeCell ref="A212:D212"/>
    <mergeCell ref="A213:P214"/>
    <mergeCell ref="A216:P216"/>
    <mergeCell ref="A217:A224"/>
    <mergeCell ref="B217:P217"/>
    <mergeCell ref="A225:C225"/>
    <mergeCell ref="A226:D226"/>
    <mergeCell ref="A227:A238"/>
    <mergeCell ref="B227:P227"/>
    <mergeCell ref="A241:P241"/>
    <mergeCell ref="A242:A249"/>
    <mergeCell ref="B242:P242"/>
    <mergeCell ref="A250:D250"/>
    <mergeCell ref="A251:A259"/>
    <mergeCell ref="B251:P251"/>
    <mergeCell ref="A260:C260"/>
    <mergeCell ref="A261:D261"/>
    <mergeCell ref="A262:P263"/>
    <mergeCell ref="A264:A266"/>
    <mergeCell ref="B264:B266"/>
    <mergeCell ref="C264:C266"/>
    <mergeCell ref="D264:D266"/>
    <mergeCell ref="E264:G265"/>
    <mergeCell ref="H264:H266"/>
    <mergeCell ref="I264:L265"/>
    <mergeCell ref="M264:P265"/>
    <mergeCell ref="A267:P267"/>
    <mergeCell ref="A268:A274"/>
    <mergeCell ref="B268:P268"/>
    <mergeCell ref="A275:C275"/>
    <mergeCell ref="A276:D276"/>
    <mergeCell ref="A277:A287"/>
    <mergeCell ref="B277:P277"/>
    <mergeCell ref="A288:D288"/>
    <mergeCell ref="A289:P290"/>
    <mergeCell ref="A291:A293"/>
    <mergeCell ref="B291:B293"/>
    <mergeCell ref="C291:C293"/>
    <mergeCell ref="D291:D293"/>
    <mergeCell ref="E291:G292"/>
    <mergeCell ref="H291:H293"/>
    <mergeCell ref="I291:L292"/>
    <mergeCell ref="M291:P292"/>
    <mergeCell ref="A294:P294"/>
    <mergeCell ref="A295:A303"/>
    <mergeCell ref="B295:P295"/>
    <mergeCell ref="A304:C304"/>
    <mergeCell ref="A305:D305"/>
    <mergeCell ref="A306:A316"/>
    <mergeCell ref="B306:P306"/>
    <mergeCell ref="A318:A320"/>
    <mergeCell ref="B318:B320"/>
    <mergeCell ref="C318:C320"/>
    <mergeCell ref="D318:D320"/>
    <mergeCell ref="E318:G319"/>
    <mergeCell ref="H318:H320"/>
    <mergeCell ref="I318:L319"/>
    <mergeCell ref="M318:P319"/>
    <mergeCell ref="A321:P321"/>
    <mergeCell ref="A322:A329"/>
    <mergeCell ref="B322:P322"/>
    <mergeCell ref="A330:C330"/>
    <mergeCell ref="A331:D331"/>
    <mergeCell ref="A332:A340"/>
    <mergeCell ref="B332:P332"/>
    <mergeCell ref="A341:C341"/>
    <mergeCell ref="A342:D342"/>
    <mergeCell ref="A343:P344"/>
    <mergeCell ref="A345:A347"/>
    <mergeCell ref="B345:B347"/>
    <mergeCell ref="C345:C347"/>
    <mergeCell ref="D345:D347"/>
    <mergeCell ref="E345:G346"/>
    <mergeCell ref="H345:H347"/>
    <mergeCell ref="I345:L346"/>
    <mergeCell ref="M345:P346"/>
    <mergeCell ref="A348:P348"/>
    <mergeCell ref="A349:A357"/>
    <mergeCell ref="B349:P349"/>
    <mergeCell ref="A358:D358"/>
    <mergeCell ref="A359:P359"/>
    <mergeCell ref="A360:A370"/>
    <mergeCell ref="B360:P360"/>
    <mergeCell ref="A372:P374"/>
    <mergeCell ref="A375:A377"/>
    <mergeCell ref="B375:B377"/>
    <mergeCell ref="C375:C377"/>
    <mergeCell ref="D375:D377"/>
    <mergeCell ref="E375:G376"/>
    <mergeCell ref="H375:H377"/>
    <mergeCell ref="I375:L376"/>
    <mergeCell ref="M375:P376"/>
    <mergeCell ref="A378:P378"/>
    <mergeCell ref="A379:A386"/>
    <mergeCell ref="B379:P379"/>
    <mergeCell ref="A387:C387"/>
    <mergeCell ref="A388:D388"/>
    <mergeCell ref="A389:A397"/>
    <mergeCell ref="B389:P389"/>
    <mergeCell ref="A398:D398"/>
    <mergeCell ref="C405:C407"/>
    <mergeCell ref="D405:F405"/>
    <mergeCell ref="G405:G406"/>
    <mergeCell ref="H405:K405"/>
    <mergeCell ref="L405:O405"/>
    <mergeCell ref="C411:O411"/>
    <mergeCell ref="C412:C414"/>
    <mergeCell ref="D412:F412"/>
    <mergeCell ref="G412:G413"/>
    <mergeCell ref="H412:K412"/>
    <mergeCell ref="L412:O412"/>
    <mergeCell ref="J420:O420"/>
    <mergeCell ref="A421:B421"/>
    <mergeCell ref="J421:O421"/>
    <mergeCell ref="J422:O422"/>
    <mergeCell ref="A423:B423"/>
    <mergeCell ref="A424:M424"/>
    <mergeCell ref="A430:O430"/>
    <mergeCell ref="A431:O431"/>
    <mergeCell ref="A432:O432"/>
    <mergeCell ref="A435:O435"/>
    <mergeCell ref="A436:O436"/>
    <mergeCell ref="A437:O437"/>
    <mergeCell ref="A447:O447"/>
    <mergeCell ref="D456:F456"/>
    <mergeCell ref="C438:L438"/>
    <mergeCell ref="A439:O439"/>
    <mergeCell ref="A440:O440"/>
    <mergeCell ref="A441:O441"/>
    <mergeCell ref="A442:O442"/>
    <mergeCell ref="A443:O443"/>
    <mergeCell ref="A444:O444"/>
    <mergeCell ref="A445:O445"/>
    <mergeCell ref="A446:O446"/>
  </mergeCells>
  <pageMargins left="0.25208333333333299" right="0.25208333333333299" top="0.38333333333333303" bottom="1.0173611111111101" header="0.118055555555556" footer="0.75208333333333299"/>
  <pageSetup paperSize="9" scale="71" orientation="landscape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  <rowBreaks count="16" manualBreakCount="16">
    <brk id="27" max="16383" man="1"/>
    <brk id="55" max="16383" man="1"/>
    <brk id="80" max="16383" man="1"/>
    <brk id="106" max="16383" man="1"/>
    <brk id="134" max="16383" man="1"/>
    <brk id="159" max="16383" man="1"/>
    <brk id="186" max="16383" man="1"/>
    <brk id="213" max="16383" man="1"/>
    <brk id="238" max="16383" man="1"/>
    <brk id="263" max="16383" man="1"/>
    <brk id="288" max="16383" man="1"/>
    <brk id="315" max="16383" man="1"/>
    <brk id="342" max="16383" man="1"/>
    <brk id="371" max="16383" man="1"/>
    <brk id="398" max="16383" man="1"/>
    <brk id="417" max="16383" man="1"/>
  </rowBreaks>
  <colBreaks count="2" manualBreakCount="2">
    <brk id="16" max="1048575" man="1"/>
    <brk id="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лагерь 2023 5-11кл_цены</vt:lpstr>
      <vt:lpstr>лагерь 2023 1-4 кл_цены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Технолог</dc:creator>
  <dc:description/>
  <cp:lastModifiedBy>User</cp:lastModifiedBy>
  <cp:revision>565</cp:revision>
  <cp:lastPrinted>2023-05-29T09:36:52Z</cp:lastPrinted>
  <dcterms:created xsi:type="dcterms:W3CDTF">2015-06-05T18:19:34Z</dcterms:created>
  <dcterms:modified xsi:type="dcterms:W3CDTF">2023-05-31T11:29:39Z</dcterms:modified>
  <dc:language>ru-RU</dc:language>
</cp:coreProperties>
</file>